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1_Nov\Price Lists\Excel\"/>
    </mc:Choice>
  </mc:AlternateContent>
  <xr:revisionPtr revIDLastSave="0" documentId="8_{86E7D710-8F12-4DAC-AB6D-FC182F8666EF}"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List'!$W$13:$X$172</definedName>
    <definedName name="Customer_Cost">'Price List'!$Z$13:$AG$172</definedName>
    <definedName name="Customer_List">'Price List'!$C$13:$T$172</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List'!$C$13:$T$172</definedName>
    <definedName name="_xlnm.Print_Area" localSheetId="4">Changes!$A$1:$C$71</definedName>
    <definedName name="_xlnm.Print_Area" localSheetId="1">Index!$A$1:$K$51</definedName>
    <definedName name="_xlnm.Print_Area" localSheetId="2">'Price List'!$C$13:$T$172</definedName>
    <definedName name="_xlnm.Print_Titles" localSheetId="4">Changes!#REF!</definedName>
    <definedName name="_xlnm.Print_Titles" localSheetId="2">'Price List'!$C:$N,'Price List'!$13:$20</definedName>
    <definedName name="Purchasing_Cost">'Price List'!#REF!</definedName>
    <definedName name="Round">'Price List'!$D$178:$E$187</definedName>
    <definedName name="Suggested">Instructions!$H$55</definedName>
  </definedNames>
  <calcPr calcId="181029"/>
</workbook>
</file>

<file path=xl/calcChain.xml><?xml version="1.0" encoding="utf-8"?>
<calcChain xmlns="http://schemas.openxmlformats.org/spreadsheetml/2006/main">
  <c r="AM32" i="1" l="1"/>
  <c r="AL32" i="1"/>
  <c r="AK32" i="1"/>
  <c r="W32" i="1"/>
  <c r="AB32" i="1" s="1"/>
  <c r="U32" i="1"/>
  <c r="AM31" i="1"/>
  <c r="AL31" i="1"/>
  <c r="AK31" i="1"/>
  <c r="W31" i="1"/>
  <c r="AB31" i="1" s="1"/>
  <c r="U31" i="1"/>
  <c r="AM98" i="1"/>
  <c r="AL98" i="1"/>
  <c r="AK98" i="1"/>
  <c r="W98" i="1"/>
  <c r="AB98" i="1" s="1"/>
  <c r="U98" i="1"/>
  <c r="AM97" i="1"/>
  <c r="AL97" i="1"/>
  <c r="AK97" i="1"/>
  <c r="W97" i="1"/>
  <c r="AB97" i="1" s="1"/>
  <c r="U97" i="1"/>
  <c r="AM106" i="1"/>
  <c r="AL106" i="1"/>
  <c r="AK106" i="1"/>
  <c r="W106" i="1"/>
  <c r="AB106" i="1" s="1"/>
  <c r="U106" i="1"/>
  <c r="AM107" i="1"/>
  <c r="AL107" i="1"/>
  <c r="AK107" i="1"/>
  <c r="W107" i="1"/>
  <c r="AB107" i="1" s="1"/>
  <c r="U107" i="1"/>
  <c r="AM86" i="1"/>
  <c r="AL86" i="1"/>
  <c r="AK86" i="1"/>
  <c r="W86" i="1"/>
  <c r="AB86" i="1" s="1"/>
  <c r="U86" i="1"/>
  <c r="AM131" i="1"/>
  <c r="AL131" i="1"/>
  <c r="AK131" i="1"/>
  <c r="W131" i="1"/>
  <c r="AB131" i="1" s="1"/>
  <c r="U131" i="1"/>
  <c r="AM67" i="1"/>
  <c r="AL67" i="1"/>
  <c r="AK67" i="1"/>
  <c r="W67" i="1"/>
  <c r="AB67" i="1" s="1"/>
  <c r="U67" i="1"/>
  <c r="AM52" i="1"/>
  <c r="AL52" i="1"/>
  <c r="AK52" i="1"/>
  <c r="W52" i="1"/>
  <c r="AB52" i="1" s="1"/>
  <c r="U52" i="1"/>
  <c r="AM27" i="1"/>
  <c r="AL27" i="1"/>
  <c r="AK27" i="1"/>
  <c r="W27" i="1"/>
  <c r="AB27" i="1" s="1"/>
  <c r="U27" i="1"/>
  <c r="AM26" i="1"/>
  <c r="AL26" i="1"/>
  <c r="AK26" i="1"/>
  <c r="W26" i="1"/>
  <c r="AB26" i="1" s="1"/>
  <c r="U26" i="1"/>
  <c r="AM25" i="1"/>
  <c r="AL25" i="1"/>
  <c r="AK25" i="1"/>
  <c r="W25" i="1"/>
  <c r="AB25" i="1" s="1"/>
  <c r="U25" i="1"/>
  <c r="AM44" i="1"/>
  <c r="AL44" i="1"/>
  <c r="AK44" i="1"/>
  <c r="W44" i="1"/>
  <c r="AB44" i="1" s="1"/>
  <c r="U44" i="1"/>
  <c r="AM43" i="1"/>
  <c r="AL43" i="1"/>
  <c r="AK43" i="1"/>
  <c r="W43" i="1"/>
  <c r="AB43" i="1" s="1"/>
  <c r="U43" i="1"/>
  <c r="AM42" i="1"/>
  <c r="AL42" i="1"/>
  <c r="AK42" i="1"/>
  <c r="W42" i="1"/>
  <c r="AB42" i="1" s="1"/>
  <c r="U42" i="1"/>
  <c r="AM145" i="1"/>
  <c r="AL145" i="1"/>
  <c r="AK145" i="1"/>
  <c r="W145" i="1"/>
  <c r="AB145" i="1" s="1"/>
  <c r="U145" i="1"/>
  <c r="AM138" i="1"/>
  <c r="AL138" i="1"/>
  <c r="AK138" i="1"/>
  <c r="W138" i="1"/>
  <c r="AB138" i="1" s="1"/>
  <c r="U138" i="1"/>
  <c r="AM137" i="1"/>
  <c r="AL137" i="1"/>
  <c r="AK137" i="1"/>
  <c r="W137" i="1"/>
  <c r="AB137" i="1" s="1"/>
  <c r="U137" i="1"/>
  <c r="AM136" i="1"/>
  <c r="AL136" i="1"/>
  <c r="AK136" i="1"/>
  <c r="W136" i="1"/>
  <c r="AB136" i="1" s="1"/>
  <c r="U136" i="1"/>
  <c r="AM135" i="1"/>
  <c r="AL135" i="1"/>
  <c r="AK135" i="1"/>
  <c r="W135" i="1"/>
  <c r="AB135" i="1" s="1"/>
  <c r="U135" i="1"/>
  <c r="AM57" i="1"/>
  <c r="AL57" i="1"/>
  <c r="AK57" i="1"/>
  <c r="W57" i="1"/>
  <c r="AB57" i="1" s="1"/>
  <c r="U57" i="1"/>
  <c r="AM56" i="1"/>
  <c r="AL56" i="1"/>
  <c r="AK56" i="1"/>
  <c r="W56" i="1"/>
  <c r="AB56" i="1" s="1"/>
  <c r="U56" i="1"/>
  <c r="AM58" i="1"/>
  <c r="AL58" i="1"/>
  <c r="AK58" i="1"/>
  <c r="W58" i="1"/>
  <c r="AB58" i="1" s="1"/>
  <c r="U58" i="1"/>
  <c r="AM59" i="1"/>
  <c r="AL59" i="1"/>
  <c r="AK59" i="1"/>
  <c r="W59" i="1"/>
  <c r="AB59" i="1" s="1"/>
  <c r="U59" i="1"/>
  <c r="AM149" i="1"/>
  <c r="AL149" i="1"/>
  <c r="AK149" i="1"/>
  <c r="W149" i="1"/>
  <c r="AB149" i="1" s="1"/>
  <c r="U149" i="1"/>
  <c r="AM123" i="1"/>
  <c r="AL123" i="1"/>
  <c r="AK123" i="1"/>
  <c r="W123" i="1"/>
  <c r="AB123" i="1" s="1"/>
  <c r="U123" i="1"/>
  <c r="AM79" i="1"/>
  <c r="AL79" i="1"/>
  <c r="AK79" i="1"/>
  <c r="W79" i="1"/>
  <c r="AB79" i="1" s="1"/>
  <c r="U79" i="1"/>
  <c r="AM146" i="1"/>
  <c r="AL146" i="1"/>
  <c r="AK146" i="1"/>
  <c r="W146" i="1"/>
  <c r="AB146" i="1" s="1"/>
  <c r="U146" i="1"/>
  <c r="AM148" i="1"/>
  <c r="AL148" i="1"/>
  <c r="AK148" i="1"/>
  <c r="W148" i="1"/>
  <c r="AB148" i="1" s="1"/>
  <c r="U148" i="1"/>
  <c r="AM147" i="1"/>
  <c r="AL147" i="1"/>
  <c r="AK147" i="1"/>
  <c r="W147" i="1"/>
  <c r="AB147" i="1" s="1"/>
  <c r="U147" i="1"/>
  <c r="AM130" i="1"/>
  <c r="AL130" i="1"/>
  <c r="AK130" i="1"/>
  <c r="W130" i="1"/>
  <c r="AB130" i="1" s="1"/>
  <c r="U130" i="1"/>
  <c r="AM129" i="1"/>
  <c r="AL129" i="1"/>
  <c r="AK129" i="1"/>
  <c r="W129" i="1"/>
  <c r="AB129" i="1" s="1"/>
  <c r="U129" i="1"/>
  <c r="AM66" i="1"/>
  <c r="AL66" i="1"/>
  <c r="AK66" i="1"/>
  <c r="W66" i="1"/>
  <c r="AB66" i="1" s="1"/>
  <c r="U66" i="1"/>
  <c r="AM65" i="1"/>
  <c r="AL65" i="1"/>
  <c r="AK65" i="1"/>
  <c r="W65" i="1"/>
  <c r="AB65" i="1" s="1"/>
  <c r="U65" i="1"/>
  <c r="AM50" i="1"/>
  <c r="AL50" i="1"/>
  <c r="AK50" i="1"/>
  <c r="W50" i="1"/>
  <c r="AB50" i="1" s="1"/>
  <c r="U50" i="1"/>
  <c r="AM51" i="1"/>
  <c r="AL51" i="1"/>
  <c r="AK51" i="1"/>
  <c r="W51" i="1"/>
  <c r="AB51" i="1" s="1"/>
  <c r="U51" i="1"/>
  <c r="AM143" i="1"/>
  <c r="AL143" i="1"/>
  <c r="AK143" i="1"/>
  <c r="W143" i="1"/>
  <c r="AB143" i="1" s="1"/>
  <c r="U143" i="1"/>
  <c r="AM142" i="1"/>
  <c r="AL142" i="1"/>
  <c r="AK142" i="1"/>
  <c r="W142" i="1"/>
  <c r="AB142" i="1" s="1"/>
  <c r="U142" i="1"/>
  <c r="AM144" i="1"/>
  <c r="AL144" i="1"/>
  <c r="AK144" i="1"/>
  <c r="W144" i="1"/>
  <c r="AB144" i="1" s="1"/>
  <c r="U144" i="1"/>
  <c r="AM127" i="1"/>
  <c r="AL127" i="1"/>
  <c r="AK127" i="1"/>
  <c r="W127" i="1"/>
  <c r="AB127" i="1" s="1"/>
  <c r="U127" i="1"/>
  <c r="AM128" i="1"/>
  <c r="AL128" i="1"/>
  <c r="AK128" i="1"/>
  <c r="W128" i="1"/>
  <c r="AB128" i="1" s="1"/>
  <c r="U128" i="1"/>
  <c r="AM116" i="1"/>
  <c r="AL116" i="1"/>
  <c r="AK116" i="1"/>
  <c r="W116" i="1"/>
  <c r="AB116" i="1" s="1"/>
  <c r="U116" i="1"/>
  <c r="AM115" i="1"/>
  <c r="AL115" i="1"/>
  <c r="AK115" i="1"/>
  <c r="W115" i="1"/>
  <c r="AB115" i="1" s="1"/>
  <c r="U115" i="1"/>
  <c r="AM119" i="1"/>
  <c r="AL119" i="1"/>
  <c r="AK119" i="1"/>
  <c r="W119" i="1"/>
  <c r="AB119" i="1" s="1"/>
  <c r="U119" i="1"/>
  <c r="AM118" i="1"/>
  <c r="AL118" i="1"/>
  <c r="AK118" i="1"/>
  <c r="W118" i="1"/>
  <c r="AB118" i="1" s="1"/>
  <c r="U118" i="1"/>
  <c r="AM117" i="1"/>
  <c r="AL117" i="1"/>
  <c r="AK117" i="1"/>
  <c r="W117" i="1"/>
  <c r="AB117" i="1" s="1"/>
  <c r="U117" i="1"/>
  <c r="AM120" i="1"/>
  <c r="AL120" i="1"/>
  <c r="AK120" i="1"/>
  <c r="W120" i="1"/>
  <c r="AB120" i="1" s="1"/>
  <c r="U120" i="1"/>
  <c r="AM121" i="1"/>
  <c r="AL121" i="1"/>
  <c r="AK121" i="1"/>
  <c r="W121" i="1"/>
  <c r="AB121" i="1" s="1"/>
  <c r="U121" i="1"/>
  <c r="AM112" i="1"/>
  <c r="AL112" i="1"/>
  <c r="AK112" i="1"/>
  <c r="W112" i="1"/>
  <c r="AB112" i="1" s="1"/>
  <c r="U112" i="1"/>
  <c r="AM111" i="1"/>
  <c r="AL111" i="1"/>
  <c r="AK111" i="1"/>
  <c r="W111" i="1"/>
  <c r="AB111" i="1" s="1"/>
  <c r="U111" i="1"/>
  <c r="AM114" i="1"/>
  <c r="AL114" i="1"/>
  <c r="AK114" i="1"/>
  <c r="W114" i="1"/>
  <c r="AB114" i="1" s="1"/>
  <c r="U114" i="1"/>
  <c r="AM90" i="1"/>
  <c r="AL90" i="1"/>
  <c r="AK90" i="1"/>
  <c r="W90" i="1"/>
  <c r="AB90" i="1" s="1"/>
  <c r="U90" i="1"/>
  <c r="AM91" i="1"/>
  <c r="AL91" i="1"/>
  <c r="AK91" i="1"/>
  <c r="W91" i="1"/>
  <c r="AB91" i="1" s="1"/>
  <c r="U91" i="1"/>
  <c r="AM84" i="1"/>
  <c r="AL84" i="1"/>
  <c r="AK84" i="1"/>
  <c r="W84" i="1"/>
  <c r="AB84" i="1" s="1"/>
  <c r="U84" i="1"/>
  <c r="AM83" i="1"/>
  <c r="AL83" i="1"/>
  <c r="AK83" i="1"/>
  <c r="W83" i="1"/>
  <c r="AB83" i="1" s="1"/>
  <c r="U83" i="1"/>
  <c r="AM85" i="1"/>
  <c r="AL85" i="1"/>
  <c r="AK85" i="1"/>
  <c r="W85" i="1"/>
  <c r="AB85" i="1" s="1"/>
  <c r="U85" i="1"/>
  <c r="AM74" i="1"/>
  <c r="AL74" i="1"/>
  <c r="AK74" i="1"/>
  <c r="W74" i="1"/>
  <c r="AB74" i="1" s="1"/>
  <c r="U74" i="1"/>
  <c r="AM73" i="1"/>
  <c r="AL73" i="1"/>
  <c r="AK73" i="1"/>
  <c r="W73" i="1"/>
  <c r="AB73" i="1" s="1"/>
  <c r="U73" i="1"/>
  <c r="AM72" i="1"/>
  <c r="AL72" i="1"/>
  <c r="AK72" i="1"/>
  <c r="W72" i="1"/>
  <c r="AB72" i="1" s="1"/>
  <c r="U72" i="1"/>
  <c r="AM71" i="1"/>
  <c r="AL71" i="1"/>
  <c r="AK71" i="1"/>
  <c r="W71" i="1"/>
  <c r="AB71" i="1" s="1"/>
  <c r="U71" i="1"/>
  <c r="AM76" i="1"/>
  <c r="AL76" i="1"/>
  <c r="AK76" i="1"/>
  <c r="W76" i="1"/>
  <c r="AB76" i="1" s="1"/>
  <c r="U76" i="1"/>
  <c r="AM75" i="1"/>
  <c r="AL75" i="1"/>
  <c r="AK75" i="1"/>
  <c r="W75" i="1"/>
  <c r="AB75" i="1" s="1"/>
  <c r="U75" i="1"/>
  <c r="AM77" i="1"/>
  <c r="AL77" i="1"/>
  <c r="AK77" i="1"/>
  <c r="W77" i="1"/>
  <c r="AB77" i="1" s="1"/>
  <c r="U77" i="1"/>
  <c r="AM64" i="1"/>
  <c r="AL64" i="1"/>
  <c r="AK64" i="1"/>
  <c r="W64" i="1"/>
  <c r="AB64" i="1" s="1"/>
  <c r="U64" i="1"/>
  <c r="AM48" i="1"/>
  <c r="AL48" i="1"/>
  <c r="AK48" i="1"/>
  <c r="W48" i="1"/>
  <c r="AB48" i="1" s="1"/>
  <c r="U48" i="1"/>
  <c r="AM49" i="1"/>
  <c r="AL49" i="1"/>
  <c r="AK49" i="1"/>
  <c r="W49" i="1"/>
  <c r="AB49" i="1" s="1"/>
  <c r="U49" i="1"/>
  <c r="AM38" i="1"/>
  <c r="AL38" i="1"/>
  <c r="AK38" i="1"/>
  <c r="W38" i="1"/>
  <c r="AB38" i="1" s="1"/>
  <c r="U38" i="1"/>
  <c r="AM37" i="1"/>
  <c r="AL37" i="1"/>
  <c r="AK37" i="1"/>
  <c r="W37" i="1"/>
  <c r="AB37" i="1" s="1"/>
  <c r="U37" i="1"/>
  <c r="AM36" i="1"/>
  <c r="AL36" i="1"/>
  <c r="AK36" i="1"/>
  <c r="W36" i="1"/>
  <c r="AB36" i="1" s="1"/>
  <c r="U36" i="1"/>
  <c r="AM93" i="1"/>
  <c r="AL93" i="1"/>
  <c r="AK93" i="1"/>
  <c r="W93" i="1"/>
  <c r="AB93" i="1" s="1"/>
  <c r="U93" i="1"/>
  <c r="AM63" i="1"/>
  <c r="AL63" i="1"/>
  <c r="AK63" i="1"/>
  <c r="W63" i="1"/>
  <c r="AB63" i="1" s="1"/>
  <c r="U63" i="1"/>
  <c r="AM92" i="1"/>
  <c r="AL92" i="1"/>
  <c r="AK92" i="1"/>
  <c r="W92" i="1"/>
  <c r="AB92" i="1" s="1"/>
  <c r="U92" i="1"/>
  <c r="AM113" i="1"/>
  <c r="AL113" i="1"/>
  <c r="AK113" i="1"/>
  <c r="W113" i="1"/>
  <c r="AB113" i="1" s="1"/>
  <c r="U113" i="1"/>
  <c r="AM122" i="1"/>
  <c r="AL122" i="1"/>
  <c r="AK122" i="1"/>
  <c r="W122" i="1"/>
  <c r="AB122" i="1" s="1"/>
  <c r="U122" i="1"/>
  <c r="AM102" i="1"/>
  <c r="AL102" i="1"/>
  <c r="AK102" i="1"/>
  <c r="W102" i="1"/>
  <c r="AB102" i="1" s="1"/>
  <c r="U102"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78" i="1"/>
  <c r="W78" i="1"/>
  <c r="AB78" i="1" s="1"/>
  <c r="AK78" i="1"/>
  <c r="AL78" i="1"/>
  <c r="AM78" i="1"/>
  <c r="X6" i="1" l="1"/>
  <c r="AC6" i="1" s="1"/>
  <c r="AJ6" i="1" s="1"/>
  <c r="AG6" i="1" s="1"/>
  <c r="AD6" i="1" s="1"/>
  <c r="S4" i="1"/>
  <c r="S6" i="1" l="1"/>
  <c r="S131" i="1"/>
  <c r="X57" i="1"/>
  <c r="AC57" i="1" s="1"/>
  <c r="AJ57" i="1" s="1"/>
  <c r="AG57" i="1" s="1"/>
  <c r="AD57" i="1" s="1"/>
  <c r="X63" i="1"/>
  <c r="AC63" i="1" s="1"/>
  <c r="AJ63" i="1" s="1"/>
  <c r="AG63" i="1" s="1"/>
  <c r="AD63" i="1" s="1"/>
  <c r="X4" i="1"/>
  <c r="AC4" i="1" s="1"/>
  <c r="AJ4" i="1" s="1"/>
  <c r="AG4" i="1" s="1"/>
  <c r="AD4" i="1" s="1"/>
  <c r="X136" i="1"/>
  <c r="AC136" i="1" s="1"/>
  <c r="AJ136" i="1" s="1"/>
  <c r="AG136" i="1" s="1"/>
  <c r="AD136" i="1" s="1"/>
  <c r="S149" i="1"/>
  <c r="S5" i="1"/>
  <c r="S135" i="1"/>
  <c r="S116" i="1"/>
  <c r="X116" i="1"/>
  <c r="AC116" i="1" s="1"/>
  <c r="AJ116" i="1" s="1"/>
  <c r="AG116" i="1" s="1"/>
  <c r="AD116" i="1" s="1"/>
  <c r="X36" i="1"/>
  <c r="AC36" i="1" s="1"/>
  <c r="AJ36" i="1" s="1"/>
  <c r="AG36" i="1" s="1"/>
  <c r="AD36" i="1" s="1"/>
  <c r="S37" i="1"/>
  <c r="X37" i="1"/>
  <c r="AC37" i="1" s="1"/>
  <c r="AJ37" i="1" s="1"/>
  <c r="AG37" i="1" s="1"/>
  <c r="AD37" i="1" s="1"/>
  <c r="X1" i="1"/>
  <c r="AC1" i="1" s="1"/>
  <c r="AJ1" i="1" s="1"/>
  <c r="AG1" i="1" s="1"/>
  <c r="AD1" i="1" s="1"/>
  <c r="S1" i="1"/>
  <c r="S7" i="1"/>
  <c r="X7" i="1"/>
  <c r="AC7" i="1" s="1"/>
  <c r="AJ7" i="1" s="1"/>
  <c r="AG7" i="1" s="1"/>
  <c r="AD7" i="1" s="1"/>
  <c r="S137" i="1"/>
  <c r="X137" i="1"/>
  <c r="AC137" i="1" s="1"/>
  <c r="AJ137" i="1" s="1"/>
  <c r="AG137" i="1" s="1"/>
  <c r="AD137" i="1" s="1"/>
  <c r="X123" i="1"/>
  <c r="AC123" i="1" s="1"/>
  <c r="AJ123" i="1" s="1"/>
  <c r="AG123" i="1" s="1"/>
  <c r="AD123" i="1" s="1"/>
  <c r="S123" i="1"/>
  <c r="S84" i="1"/>
  <c r="X84" i="1"/>
  <c r="AC84" i="1" s="1"/>
  <c r="AJ84" i="1" s="1"/>
  <c r="AG84" i="1" s="1"/>
  <c r="AD84" i="1" s="1"/>
  <c r="S63" i="1" l="1"/>
  <c r="S57" i="1"/>
  <c r="S32" i="1"/>
  <c r="S107" i="1"/>
  <c r="S97" i="1"/>
  <c r="X106" i="1"/>
  <c r="AC106" i="1" s="1"/>
  <c r="AJ106" i="1" s="1"/>
  <c r="AG106" i="1" s="1"/>
  <c r="AD106" i="1" s="1"/>
  <c r="X98" i="1"/>
  <c r="AC98" i="1" s="1"/>
  <c r="AJ98" i="1" s="1"/>
  <c r="AG98" i="1" s="1"/>
  <c r="AD98" i="1" s="1"/>
  <c r="X31" i="1"/>
  <c r="AC31" i="1" s="1"/>
  <c r="AJ31" i="1" s="1"/>
  <c r="AG31" i="1" s="1"/>
  <c r="AD31" i="1" s="1"/>
  <c r="X149" i="1"/>
  <c r="AC149" i="1" s="1"/>
  <c r="AJ149" i="1" s="1"/>
  <c r="AG149" i="1" s="1"/>
  <c r="AD149" i="1" s="1"/>
  <c r="S77" i="1"/>
  <c r="S71" i="1"/>
  <c r="X128" i="1"/>
  <c r="AC128" i="1" s="1"/>
  <c r="AJ128" i="1" s="1"/>
  <c r="AG128" i="1" s="1"/>
  <c r="AD128" i="1" s="1"/>
  <c r="S31" i="1"/>
  <c r="X32" i="1"/>
  <c r="AC32" i="1" s="1"/>
  <c r="AJ32" i="1" s="1"/>
  <c r="AG32" i="1" s="1"/>
  <c r="AD32" i="1" s="1"/>
  <c r="S106" i="1"/>
  <c r="S76" i="1"/>
  <c r="X44" i="1"/>
  <c r="AC44" i="1" s="1"/>
  <c r="AJ44" i="1" s="1"/>
  <c r="AG44" i="1" s="1"/>
  <c r="AD44" i="1" s="1"/>
  <c r="X5" i="1"/>
  <c r="AC5" i="1" s="1"/>
  <c r="AJ5" i="1" s="1"/>
  <c r="AG5" i="1" s="1"/>
  <c r="AD5" i="1" s="1"/>
  <c r="X86" i="1"/>
  <c r="AC86" i="1" s="1"/>
  <c r="AJ86" i="1" s="1"/>
  <c r="AG86" i="1" s="1"/>
  <c r="AD86" i="1" s="1"/>
  <c r="X52" i="1"/>
  <c r="AC52" i="1" s="1"/>
  <c r="AJ52" i="1" s="1"/>
  <c r="AG52" i="1" s="1"/>
  <c r="AD52" i="1" s="1"/>
  <c r="X131" i="1"/>
  <c r="AC131" i="1" s="1"/>
  <c r="AJ131" i="1" s="1"/>
  <c r="AG131" i="1" s="1"/>
  <c r="AD131" i="1" s="1"/>
  <c r="X50" i="1"/>
  <c r="AC50" i="1" s="1"/>
  <c r="AJ50" i="1" s="1"/>
  <c r="AG50" i="1" s="1"/>
  <c r="AD50" i="1" s="1"/>
  <c r="S136" i="1"/>
  <c r="X135" i="1"/>
  <c r="AC135" i="1" s="1"/>
  <c r="AJ135" i="1" s="1"/>
  <c r="AG135" i="1" s="1"/>
  <c r="AD135" i="1" s="1"/>
  <c r="X117" i="1"/>
  <c r="AC117" i="1" s="1"/>
  <c r="AJ117" i="1" s="1"/>
  <c r="AG117" i="1" s="1"/>
  <c r="AD117" i="1" s="1"/>
  <c r="S2" i="1"/>
  <c r="X2" i="1"/>
  <c r="AC2" i="1" s="1"/>
  <c r="AJ2" i="1" s="1"/>
  <c r="AG2" i="1" s="1"/>
  <c r="AD2" i="1" s="1"/>
  <c r="X111" i="1"/>
  <c r="AC111" i="1" s="1"/>
  <c r="AJ111" i="1" s="1"/>
  <c r="AG111" i="1" s="1"/>
  <c r="AD111" i="1" s="1"/>
  <c r="S111" i="1"/>
  <c r="S3" i="1"/>
  <c r="X3" i="1"/>
  <c r="AC3" i="1" s="1"/>
  <c r="AJ3" i="1" s="1"/>
  <c r="AG3" i="1" s="1"/>
  <c r="AD3" i="1" s="1"/>
  <c r="S138" i="1"/>
  <c r="X138" i="1"/>
  <c r="AC138" i="1" s="1"/>
  <c r="AJ138" i="1" s="1"/>
  <c r="AG138" i="1" s="1"/>
  <c r="AD138" i="1" s="1"/>
  <c r="S92" i="1"/>
  <c r="X92" i="1"/>
  <c r="AC92" i="1" s="1"/>
  <c r="AJ92" i="1" s="1"/>
  <c r="AG92" i="1" s="1"/>
  <c r="AD92" i="1" s="1"/>
  <c r="S83" i="1"/>
  <c r="X83" i="1"/>
  <c r="AC83" i="1" s="1"/>
  <c r="AJ83" i="1" s="1"/>
  <c r="AG83" i="1" s="1"/>
  <c r="AD83" i="1" s="1"/>
  <c r="X58" i="1"/>
  <c r="AC58" i="1" s="1"/>
  <c r="AJ58" i="1" s="1"/>
  <c r="AG58" i="1" s="1"/>
  <c r="AD58" i="1" s="1"/>
  <c r="S58" i="1"/>
  <c r="S36" i="1"/>
  <c r="S43" i="1"/>
  <c r="X43" i="1"/>
  <c r="AC43" i="1" s="1"/>
  <c r="AJ43" i="1" s="1"/>
  <c r="AG43" i="1" s="1"/>
  <c r="AD43" i="1" s="1"/>
  <c r="S115" i="1"/>
  <c r="X115" i="1"/>
  <c r="AC115" i="1" s="1"/>
  <c r="AJ115" i="1" s="1"/>
  <c r="AG115" i="1" s="1"/>
  <c r="AD115" i="1" s="1"/>
  <c r="X120" i="1"/>
  <c r="AC120" i="1" s="1"/>
  <c r="AJ120" i="1" s="1"/>
  <c r="AG120" i="1" s="1"/>
  <c r="AD120" i="1" s="1"/>
  <c r="S120" i="1"/>
  <c r="X90" i="1"/>
  <c r="AC90" i="1" s="1"/>
  <c r="AJ90" i="1" s="1"/>
  <c r="AG90" i="1" s="1"/>
  <c r="AD90" i="1" s="1"/>
  <c r="S90" i="1"/>
  <c r="S64" i="1"/>
  <c r="X64" i="1"/>
  <c r="AC64" i="1" s="1"/>
  <c r="AJ64" i="1" s="1"/>
  <c r="AG64" i="1" s="1"/>
  <c r="AD64" i="1" s="1"/>
  <c r="S144" i="1"/>
  <c r="X144" i="1"/>
  <c r="AC144" i="1" s="1"/>
  <c r="AJ144" i="1" s="1"/>
  <c r="AG144" i="1" s="1"/>
  <c r="AD144" i="1" s="1"/>
  <c r="X121" i="1"/>
  <c r="AC121" i="1" s="1"/>
  <c r="AJ121" i="1" s="1"/>
  <c r="AG121" i="1" s="1"/>
  <c r="AD121" i="1" s="1"/>
  <c r="S121" i="1"/>
  <c r="S130" i="1"/>
  <c r="X130" i="1"/>
  <c r="AC130" i="1" s="1"/>
  <c r="AJ130" i="1" s="1"/>
  <c r="AG130" i="1" s="1"/>
  <c r="AD130" i="1" s="1"/>
  <c r="S142" i="1"/>
  <c r="X142" i="1"/>
  <c r="AC142" i="1" s="1"/>
  <c r="AJ142" i="1" s="1"/>
  <c r="AG142" i="1" s="1"/>
  <c r="AD142" i="1" s="1"/>
  <c r="X75" i="1"/>
  <c r="AC75" i="1" s="1"/>
  <c r="AJ75" i="1" s="1"/>
  <c r="AG75" i="1" s="1"/>
  <c r="AD75" i="1" s="1"/>
  <c r="S75" i="1"/>
  <c r="X78" i="1"/>
  <c r="AC78" i="1" s="1"/>
  <c r="AJ78" i="1" s="1"/>
  <c r="AG78" i="1" s="1"/>
  <c r="AD78" i="1" s="1"/>
  <c r="S78" i="1"/>
  <c r="X73" i="1"/>
  <c r="AC73" i="1" s="1"/>
  <c r="AJ73" i="1" s="1"/>
  <c r="AG73" i="1" s="1"/>
  <c r="AD73" i="1" s="1"/>
  <c r="S73" i="1"/>
  <c r="S119" i="1"/>
  <c r="X119" i="1"/>
  <c r="AC119" i="1" s="1"/>
  <c r="AJ119" i="1" s="1"/>
  <c r="AG119" i="1" s="1"/>
  <c r="AD119" i="1" s="1"/>
  <c r="S38" i="1"/>
  <c r="X38" i="1"/>
  <c r="AC38" i="1" s="1"/>
  <c r="AJ38" i="1" s="1"/>
  <c r="AG38" i="1" s="1"/>
  <c r="AD38" i="1" s="1"/>
  <c r="S66" i="1"/>
  <c r="X66" i="1"/>
  <c r="AC66" i="1" s="1"/>
  <c r="AJ66" i="1" s="1"/>
  <c r="AG66" i="1" s="1"/>
  <c r="AD66" i="1" s="1"/>
  <c r="S59" i="1"/>
  <c r="X59" i="1"/>
  <c r="AC59" i="1" s="1"/>
  <c r="AJ59" i="1" s="1"/>
  <c r="AG59" i="1" s="1"/>
  <c r="AD59" i="1" s="1"/>
  <c r="S146" i="1"/>
  <c r="X146" i="1"/>
  <c r="AC146" i="1" s="1"/>
  <c r="AJ146" i="1" s="1"/>
  <c r="AG146" i="1" s="1"/>
  <c r="AD146" i="1" s="1"/>
  <c r="S79" i="1"/>
  <c r="X79" i="1"/>
  <c r="AC79" i="1" s="1"/>
  <c r="AJ79" i="1" s="1"/>
  <c r="AG79" i="1" s="1"/>
  <c r="AD79" i="1" s="1"/>
  <c r="S56" i="1"/>
  <c r="X56" i="1"/>
  <c r="AC56" i="1" s="1"/>
  <c r="AJ56" i="1" s="1"/>
  <c r="AG56" i="1" s="1"/>
  <c r="AD56" i="1" s="1"/>
  <c r="S74" i="1"/>
  <c r="X74" i="1"/>
  <c r="AC74" i="1" s="1"/>
  <c r="AJ74" i="1" s="1"/>
  <c r="AG74" i="1" s="1"/>
  <c r="AD74" i="1" s="1"/>
  <c r="S122" i="1"/>
  <c r="X122" i="1"/>
  <c r="AC122" i="1" s="1"/>
  <c r="AJ122" i="1" s="1"/>
  <c r="AG122" i="1" s="1"/>
  <c r="AD122" i="1" s="1"/>
  <c r="X148" i="1"/>
  <c r="AC148" i="1" s="1"/>
  <c r="AJ148" i="1" s="1"/>
  <c r="AG148" i="1" s="1"/>
  <c r="AD148" i="1" s="1"/>
  <c r="S148" i="1"/>
  <c r="S27" i="1"/>
  <c r="X27" i="1"/>
  <c r="AC27" i="1" s="1"/>
  <c r="AJ27" i="1" s="1"/>
  <c r="AG27" i="1" s="1"/>
  <c r="AD27" i="1" s="1"/>
  <c r="S26" i="1"/>
  <c r="X26" i="1"/>
  <c r="AC26" i="1" s="1"/>
  <c r="AJ26" i="1" s="1"/>
  <c r="AG26" i="1" s="1"/>
  <c r="AD26" i="1" s="1"/>
  <c r="S25" i="1"/>
  <c r="X25" i="1"/>
  <c r="AC25" i="1" s="1"/>
  <c r="AJ25" i="1" s="1"/>
  <c r="AG25" i="1" s="1"/>
  <c r="AD25" i="1" s="1"/>
  <c r="S128" i="1" l="1"/>
  <c r="X107" i="1"/>
  <c r="AC107" i="1" s="1"/>
  <c r="AJ107" i="1" s="1"/>
  <c r="AG107" i="1" s="1"/>
  <c r="AD107" i="1" s="1"/>
  <c r="X71" i="1"/>
  <c r="AC71" i="1" s="1"/>
  <c r="AJ71" i="1" s="1"/>
  <c r="AG71" i="1" s="1"/>
  <c r="AD71" i="1" s="1"/>
  <c r="S117" i="1"/>
  <c r="S98" i="1"/>
  <c r="X97" i="1"/>
  <c r="AC97" i="1" s="1"/>
  <c r="AJ97" i="1" s="1"/>
  <c r="AG97" i="1" s="1"/>
  <c r="AD97" i="1" s="1"/>
  <c r="S44" i="1"/>
  <c r="X77" i="1"/>
  <c r="AC77" i="1" s="1"/>
  <c r="AJ77" i="1" s="1"/>
  <c r="AG77" i="1" s="1"/>
  <c r="AD77" i="1" s="1"/>
  <c r="X76" i="1"/>
  <c r="AC76" i="1" s="1"/>
  <c r="AJ76" i="1" s="1"/>
  <c r="AG76" i="1" s="1"/>
  <c r="AD76" i="1" s="1"/>
  <c r="S86" i="1"/>
  <c r="S52" i="1"/>
  <c r="X49" i="1"/>
  <c r="AC49" i="1" s="1"/>
  <c r="AJ49" i="1" s="1"/>
  <c r="AG49" i="1" s="1"/>
  <c r="AD49" i="1" s="1"/>
  <c r="S49" i="1"/>
  <c r="S50" i="1"/>
  <c r="X67" i="1"/>
  <c r="AC67" i="1" s="1"/>
  <c r="AJ67" i="1" s="1"/>
  <c r="AG67" i="1" s="1"/>
  <c r="AD67" i="1" s="1"/>
  <c r="S67" i="1"/>
  <c r="S65" i="1"/>
  <c r="X65" i="1"/>
  <c r="AC65" i="1" s="1"/>
  <c r="AJ65" i="1" s="1"/>
  <c r="AG65" i="1" s="1"/>
  <c r="AD65" i="1" s="1"/>
  <c r="S143" i="1"/>
  <c r="X143" i="1"/>
  <c r="AC143" i="1" s="1"/>
  <c r="AJ143" i="1" s="1"/>
  <c r="AG143" i="1" s="1"/>
  <c r="AD143" i="1" s="1"/>
  <c r="S113" i="1"/>
  <c r="X113" i="1"/>
  <c r="AC113" i="1" s="1"/>
  <c r="AJ113" i="1" s="1"/>
  <c r="AG113" i="1" s="1"/>
  <c r="AD113" i="1" s="1"/>
  <c r="X102" i="1"/>
  <c r="AC102" i="1" s="1"/>
  <c r="AJ102" i="1" s="1"/>
  <c r="AG102" i="1" s="1"/>
  <c r="AD102" i="1" s="1"/>
  <c r="S102" i="1"/>
  <c r="S114" i="1"/>
  <c r="X114" i="1"/>
  <c r="AC114" i="1" s="1"/>
  <c r="AJ114" i="1" s="1"/>
  <c r="AG114" i="1" s="1"/>
  <c r="AD114" i="1" s="1"/>
  <c r="X118" i="1"/>
  <c r="AC118" i="1" s="1"/>
  <c r="AJ118" i="1" s="1"/>
  <c r="AG118" i="1" s="1"/>
  <c r="AD118" i="1" s="1"/>
  <c r="S118" i="1"/>
  <c r="X48" i="1"/>
  <c r="AC48" i="1" s="1"/>
  <c r="AJ48" i="1" s="1"/>
  <c r="AG48" i="1" s="1"/>
  <c r="AD48" i="1" s="1"/>
  <c r="S48" i="1"/>
  <c r="X51" i="1"/>
  <c r="AC51" i="1" s="1"/>
  <c r="AJ51" i="1" s="1"/>
  <c r="AG51" i="1" s="1"/>
  <c r="AD51" i="1" s="1"/>
  <c r="S51" i="1"/>
  <c r="S147" i="1"/>
  <c r="X147" i="1"/>
  <c r="AC147" i="1" s="1"/>
  <c r="AJ147" i="1" s="1"/>
  <c r="AG147" i="1" s="1"/>
  <c r="AD147" i="1" s="1"/>
  <c r="S145" i="1"/>
  <c r="X145" i="1"/>
  <c r="AC145" i="1" s="1"/>
  <c r="AJ145" i="1" s="1"/>
  <c r="AG145" i="1" s="1"/>
  <c r="AD145" i="1" s="1"/>
  <c r="X42" i="1"/>
  <c r="AC42" i="1" s="1"/>
  <c r="AJ42" i="1" s="1"/>
  <c r="AG42" i="1" s="1"/>
  <c r="AD42" i="1" s="1"/>
  <c r="S42" i="1"/>
  <c r="S127" i="1"/>
  <c r="X127" i="1"/>
  <c r="AC127" i="1" s="1"/>
  <c r="AJ127" i="1" s="1"/>
  <c r="AG127" i="1" s="1"/>
  <c r="AD127" i="1" s="1"/>
  <c r="S72" i="1"/>
  <c r="X72" i="1"/>
  <c r="AC72" i="1" s="1"/>
  <c r="AJ72" i="1" s="1"/>
  <c r="AG72" i="1" s="1"/>
  <c r="AD72" i="1" s="1"/>
  <c r="S91" i="1"/>
  <c r="X91" i="1"/>
  <c r="AC91" i="1" s="1"/>
  <c r="AJ91" i="1" s="1"/>
  <c r="AG91" i="1" s="1"/>
  <c r="AD91" i="1" s="1"/>
  <c r="X85" i="1"/>
  <c r="AC85" i="1" s="1"/>
  <c r="AJ85" i="1" s="1"/>
  <c r="AG85" i="1" s="1"/>
  <c r="AD85" i="1" s="1"/>
  <c r="S85" i="1"/>
  <c r="S93" i="1"/>
  <c r="X93" i="1"/>
  <c r="AC93" i="1" s="1"/>
  <c r="AJ93" i="1" s="1"/>
  <c r="AG93" i="1" s="1"/>
  <c r="AD93" i="1" s="1"/>
  <c r="S129" i="1"/>
  <c r="X129" i="1"/>
  <c r="AC129" i="1" s="1"/>
  <c r="AJ129" i="1" s="1"/>
  <c r="AG129" i="1" s="1"/>
  <c r="AD129" i="1" s="1"/>
  <c r="S112" i="1"/>
  <c r="X112" i="1"/>
  <c r="AC112" i="1" s="1"/>
  <c r="AJ112" i="1" s="1"/>
  <c r="AG112" i="1" s="1"/>
  <c r="AD112" i="1" s="1"/>
</calcChain>
</file>

<file path=xl/sharedStrings.xml><?xml version="1.0" encoding="utf-8"?>
<sst xmlns="http://schemas.openxmlformats.org/spreadsheetml/2006/main" count="1192" uniqueCount="356">
  <si>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</si>
  <si>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</si>
  <si>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</si>
  <si>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</si>
  <si>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</si>
  <si>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</si>
  <si>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</si>
  <si>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</si>
  <si>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</si>
  <si>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</si>
  <si>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</si>
  <si>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</si>
  <si>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</si>
  <si>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</si>
  <si>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</si>
  <si>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</si>
  <si>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</si>
  <si>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</si>
  <si>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</si>
  <si>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</si>
  <si>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</si>
  <si>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</si>
  <si>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</si>
  <si>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</si>
  <si>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</si>
  <si>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</si>
  <si>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</si>
  <si>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</si>
  <si>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</si>
  <si>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</si>
  <si>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</si>
  <si>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</si>
  <si>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</si>
  <si>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</si>
  <si>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</si>
  <si>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</si>
  <si>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</si>
  <si>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</si>
  <si>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</si>
  <si>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</si>
  <si>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</si>
  <si>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</si>
  <si>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</si>
  <si>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</si>
  <si>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</si>
  <si>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</si>
  <si>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</si>
  <si>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</si>
  <si>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</si>
  <si>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</si>
  <si>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</si>
  <si>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</si>
  <si>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</si>
  <si>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</si>
  <si>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</si>
  <si>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</si>
  <si>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</si>
  <si>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</si>
  <si>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</si>
  <si>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</si>
  <si>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</si>
  <si>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</si>
  <si>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</si>
  <si>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</si>
  <si>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</si>
  <si>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</si>
  <si>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</si>
  <si>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</si>
  <si>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</si>
  <si>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</si>
  <si>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</si>
  <si>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</si>
  <si>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</si>
  <si>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</si>
  <si>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</si>
  <si>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</si>
  <si>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</si>
  <si>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</si>
  <si>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</si>
  <si>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</si>
  <si>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</si>
  <si>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</si>
  <si>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</si>
  <si>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</si>
  <si>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</si>
  <si>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Zen Paradise</t>
  </si>
  <si>
    <t>Z</t>
  </si>
  <si>
    <t>A</t>
  </si>
  <si>
    <t>12" x 12" x 3/8"</t>
  </si>
  <si>
    <t>Mosaic</t>
  </si>
  <si>
    <t>HEXAGON</t>
  </si>
  <si>
    <t>Borneo Mix</t>
  </si>
  <si>
    <t>Golden</t>
  </si>
  <si>
    <t>MINI WAVE (sliced pebbles)</t>
  </si>
  <si>
    <t>Timor Tan</t>
  </si>
  <si>
    <t>Timor White</t>
  </si>
  <si>
    <t>Beach Mix</t>
  </si>
  <si>
    <t>Dark Grey Marble</t>
  </si>
  <si>
    <t>ORBITALS</t>
  </si>
  <si>
    <t>STANDING PEBBLES</t>
  </si>
  <si>
    <t>Ancient Exotic</t>
  </si>
  <si>
    <t>Panel</t>
  </si>
  <si>
    <t>Wall Cladding</t>
  </si>
  <si>
    <t>WAVE (sliced pebbles)</t>
  </si>
  <si>
    <t>Grey Cloud</t>
  </si>
  <si>
    <t>Midnight</t>
  </si>
  <si>
    <t>http://www.conestogatile.com/</t>
  </si>
  <si>
    <t>http://zenparadise.net/</t>
  </si>
  <si>
    <t>Bali Blocks</t>
  </si>
  <si>
    <t>Tumbled Marble and Onyx</t>
  </si>
  <si>
    <t>Java Sticks</t>
  </si>
  <si>
    <t>Color Sanur Mix added to Series</t>
  </si>
  <si>
    <t>Mosaics</t>
  </si>
  <si>
    <t>Orbitals</t>
  </si>
  <si>
    <t>Mexican Vein Cut Travertine</t>
  </si>
  <si>
    <t>Field tile and Mosaics</t>
  </si>
  <si>
    <t>Peruvian Vein Cut Travertine</t>
  </si>
  <si>
    <t>Mini Pebbles</t>
  </si>
  <si>
    <t>Color Borneo Mix added.</t>
  </si>
  <si>
    <t>Mini Wave Tile (sliced pebbles)</t>
  </si>
  <si>
    <t>Wave (sliced pebbles)</t>
  </si>
  <si>
    <t>Colors Borneo Mix and Grey Cloud added.</t>
  </si>
  <si>
    <t>Color Mountain Mix added.</t>
  </si>
  <si>
    <t>Geo Stone</t>
  </si>
  <si>
    <t>Mosaics.</t>
  </si>
  <si>
    <t>Hexagon</t>
  </si>
  <si>
    <t>Color Grey Cloud added.</t>
  </si>
  <si>
    <t>Color Black Pumice available once again &amp; colors Mountain Mix and Storm Grey added.</t>
  </si>
  <si>
    <t>Pebbles</t>
  </si>
  <si>
    <t>Colors Black Alor, Island Blend and Seaside Mix added.</t>
  </si>
  <si>
    <t>Temple Stone</t>
  </si>
  <si>
    <t>Vetris</t>
  </si>
  <si>
    <t>Colors Island Blend and Seaside Mix added.</t>
  </si>
  <si>
    <t>Mini Wave (sliced pebbles)</t>
  </si>
  <si>
    <t>Colors Coastal Mist and Sandy Beach added.</t>
  </si>
  <si>
    <t xml:space="preserve">Jumbo Pebbles </t>
  </si>
  <si>
    <t>Entire Series.</t>
  </si>
  <si>
    <t>Color Black Pumice.</t>
  </si>
  <si>
    <t>Tumbled Onyx</t>
  </si>
  <si>
    <t>Color Onyx 4" x 4" x 3/8" Field Tile only.</t>
  </si>
  <si>
    <t xml:space="preserve">Colors Delux Mix and Sanur Mix. </t>
  </si>
  <si>
    <t xml:space="preserve">Colors Black and Grey, Delux Mix, Sanur Mix and White Marble. </t>
  </si>
  <si>
    <t>Standing Pebbles</t>
  </si>
  <si>
    <t xml:space="preserve">Colors Flores Green and Ocean Blue. </t>
  </si>
  <si>
    <t>1" x 2" Brick Mosaic format in all colors.</t>
  </si>
  <si>
    <t xml:space="preserve">Colors Black Pumice, Delux Mix and Tan Marble only. </t>
  </si>
  <si>
    <t xml:space="preserve">Color White Marble only. </t>
  </si>
  <si>
    <t xml:space="preserve">Colors Black Alor and Flores Green only. </t>
  </si>
  <si>
    <t xml:space="preserve">Color Golden only. </t>
  </si>
  <si>
    <t>Changes</t>
  </si>
  <si>
    <t>Color "Onyx Mix" Renamed "Beach Mix".</t>
  </si>
  <si>
    <t>Ancient Exotic 8" x 16" Panel now found in Standing Pebbles Series.</t>
  </si>
  <si>
    <t>Color "Timor White" Renamed "White".</t>
  </si>
  <si>
    <t>Item # Lookup:</t>
  </si>
  <si>
    <t>ZPMW</t>
  </si>
  <si>
    <t>ZPMO</t>
  </si>
  <si>
    <t>ZPOR</t>
  </si>
  <si>
    <t>ZPSP</t>
  </si>
  <si>
    <t>ZPWA</t>
  </si>
  <si>
    <t>ZPHE</t>
  </si>
  <si>
    <t>This Series is available once again.</t>
  </si>
  <si>
    <t>XL WAVE (large sliced pebbles)</t>
  </si>
  <si>
    <t>ZPXW</t>
  </si>
  <si>
    <t>Bulan Stone</t>
  </si>
  <si>
    <t>BULAN STONE</t>
  </si>
  <si>
    <t>ZPBS</t>
  </si>
  <si>
    <t>MOSAIC</t>
  </si>
  <si>
    <t>Mountain Mix</t>
  </si>
  <si>
    <t>Coastal Mist Blend</t>
  </si>
  <si>
    <t>Island Blend</t>
  </si>
  <si>
    <t>Pacific Blue</t>
  </si>
  <si>
    <t>Sandy Beach Mix</t>
  </si>
  <si>
    <t>XL Mosaic</t>
  </si>
  <si>
    <t>Sheet size changed to 10-1/2" x 10-1/2" x 3/8".</t>
  </si>
  <si>
    <t>Stone mosaics in a larger format and are mounted on a 19-1/2" x 19-1/2" x 3/8" sheet.  Available in colors Beach Mix, Dark Grey Marble, Mountain Mix and Onyx.</t>
  </si>
  <si>
    <t>Sheet size changed to 11-3/4" x 12-1/2" x 3/8".</t>
  </si>
  <si>
    <t>Sheet size changed to 17" x 17" x 3/8".</t>
  </si>
  <si>
    <t>Colors Golden and Ocean Blue only.</t>
  </si>
  <si>
    <t>Colors Sunset and White Marble only.</t>
  </si>
  <si>
    <t>Color Sunset only.</t>
  </si>
  <si>
    <t>ZPMH</t>
  </si>
  <si>
    <t>Color Sanur Mix added.</t>
  </si>
  <si>
    <t>11" x 11" x 1/4" to 3/8"</t>
  </si>
  <si>
    <t xml:space="preserve">Colors Coastal Mist, Island Blend, Sandy Beach Mix &amp; Sea Glass added. </t>
  </si>
  <si>
    <t>XL HEXAGON</t>
  </si>
  <si>
    <t>10-1/2" x 12" x 1/4" to 3/8"</t>
  </si>
  <si>
    <t>ZPXH</t>
  </si>
  <si>
    <t>XL Hexagon</t>
  </si>
  <si>
    <t>MINI HEXAGON</t>
  </si>
  <si>
    <t>ZPSO 002</t>
  </si>
  <si>
    <t>ZPSO 003</t>
  </si>
  <si>
    <t>ZPSO 004</t>
  </si>
  <si>
    <t xml:space="preserve">ZPH 001 </t>
  </si>
  <si>
    <t xml:space="preserve">ZPH 002 </t>
  </si>
  <si>
    <t>ZPMH 001</t>
  </si>
  <si>
    <t>ZPMH 002</t>
  </si>
  <si>
    <t>ZPMW 001</t>
  </si>
  <si>
    <t>ZPMW 002</t>
  </si>
  <si>
    <t>ZPMW 003</t>
  </si>
  <si>
    <t>ZPMW 004</t>
  </si>
  <si>
    <t>ZPMW 005</t>
  </si>
  <si>
    <t>ZPMW 006</t>
  </si>
  <si>
    <t>ZPMW 007</t>
  </si>
  <si>
    <t>ZPMW 008</t>
  </si>
  <si>
    <t>Ocean Blue</t>
  </si>
  <si>
    <t>Seaside Mix</t>
  </si>
  <si>
    <t xml:space="preserve">ZPM 007 </t>
  </si>
  <si>
    <t xml:space="preserve">ZPM 008 </t>
  </si>
  <si>
    <t xml:space="preserve">ZPM 010 </t>
  </si>
  <si>
    <t>Storm Grey Mix</t>
  </si>
  <si>
    <t xml:space="preserve">ZPO 002 </t>
  </si>
  <si>
    <t xml:space="preserve">ZPO 005 </t>
  </si>
  <si>
    <t xml:space="preserve">ZPO 007 </t>
  </si>
  <si>
    <t xml:space="preserve">ZPO 013 </t>
  </si>
  <si>
    <t>Sea Glass</t>
  </si>
  <si>
    <t>ZPSP 008</t>
  </si>
  <si>
    <t xml:space="preserve">ZPW 001 </t>
  </si>
  <si>
    <t xml:space="preserve">ZPW 002 </t>
  </si>
  <si>
    <t xml:space="preserve">ZPW 005 </t>
  </si>
  <si>
    <t xml:space="preserve">ZPW 004 </t>
  </si>
  <si>
    <t xml:space="preserve">ZPW 007 </t>
  </si>
  <si>
    <t xml:space="preserve">ZPW 008 </t>
  </si>
  <si>
    <t xml:space="preserve">ZPW 009 </t>
  </si>
  <si>
    <t xml:space="preserve">ZPW 010 </t>
  </si>
  <si>
    <t xml:space="preserve">ZPW 012 </t>
  </si>
  <si>
    <t xml:space="preserve">ZPW 013 </t>
  </si>
  <si>
    <t xml:space="preserve">ZPW 014 </t>
  </si>
  <si>
    <t xml:space="preserve">ZPW 015 </t>
  </si>
  <si>
    <t>ZPXW 001</t>
  </si>
  <si>
    <t>ZPXW 002</t>
  </si>
  <si>
    <t>ZPXW 003</t>
  </si>
  <si>
    <t>Sheet size changed back to 12" x 12" x 3/8".</t>
  </si>
  <si>
    <t>Color ZPBB 001 Onyx only.</t>
  </si>
  <si>
    <t>Color ZPSO 001 Onyx only.</t>
  </si>
  <si>
    <t>12-1/4" x 12-1/4" x 1/4" to 3/8"</t>
  </si>
  <si>
    <t>Sheet size changed to 12-1/4" x 12-1/4" x 1/4" to 3/8".</t>
  </si>
  <si>
    <t>ZPH 004</t>
  </si>
  <si>
    <t>ZPH 005</t>
  </si>
  <si>
    <t xml:space="preserve">Colors ZPH 004 White and ZPH 005 Dark Grey added. </t>
  </si>
  <si>
    <t>ZPMH 004</t>
  </si>
  <si>
    <t>ZPMH 005</t>
  </si>
  <si>
    <t>Mini Hexagon</t>
  </si>
  <si>
    <t xml:space="preserve">Colors ZPMH 004 White and ZPMH 005 Dark Grey added. </t>
  </si>
  <si>
    <t>Color ZPM 009 Sanur Mix only.</t>
  </si>
  <si>
    <t>Color ZPO 006 Sanur Mix, ZPO 010 Sandy Beach Mix, ZPO 011 Coastal Mist, &amp; ZPO 012 Island Blend only.</t>
  </si>
  <si>
    <t xml:space="preserve">ZPXH 001 </t>
  </si>
  <si>
    <t xml:space="preserve">ZPXH 002 </t>
  </si>
  <si>
    <t>ZPXH 004</t>
  </si>
  <si>
    <t>ZPXH 005</t>
  </si>
  <si>
    <t xml:space="preserve">Colors ZPXH 004 White and ZPXH 005 Dark Grey added. </t>
  </si>
  <si>
    <t>ZPXW 005</t>
  </si>
  <si>
    <t>ZPXW 006</t>
  </si>
  <si>
    <t>ZPXW 007</t>
  </si>
  <si>
    <t>Sheet size changed to 12" x 12" x 3/8".</t>
  </si>
  <si>
    <t>Color ZPXW 004 Island Blend only.</t>
  </si>
  <si>
    <t>XL Wave (large sliced pebbles)</t>
  </si>
  <si>
    <t xml:space="preserve">Note:  Refer to our Laticrete StoneTech price list for sealing information.  This is a natural stone and all of the Laticrete StoneTech Stone Care Products would apply depending on the finish desired.  </t>
  </si>
  <si>
    <t>This price list is available electronically on an Excel spreadsheet at www.conestogatile.com/pricelists.</t>
  </si>
  <si>
    <t>Carrara Marble</t>
  </si>
  <si>
    <t>ZPW 016</t>
  </si>
  <si>
    <t>ZPXW 008</t>
  </si>
  <si>
    <t>Color ZPMW 009 Carrara Marble added.</t>
  </si>
  <si>
    <t>Color ZPW 016 Carrara Marble added.</t>
  </si>
  <si>
    <t>Color ZPXW 008 Carrara Marble added.</t>
  </si>
  <si>
    <t>HONEYCOMB</t>
  </si>
  <si>
    <t>10-1/4" x 11" x 3/8"</t>
  </si>
  <si>
    <t>ZPMW 010</t>
  </si>
  <si>
    <t>XL HONEYCOMB</t>
  </si>
  <si>
    <t>ZPHC</t>
  </si>
  <si>
    <t>ZPHC 001</t>
  </si>
  <si>
    <t>ZPHC 002</t>
  </si>
  <si>
    <t>ZPHC 003</t>
  </si>
  <si>
    <t>ZPHC 004</t>
  </si>
  <si>
    <t>White Marble</t>
  </si>
  <si>
    <t>ZPHC 008</t>
  </si>
  <si>
    <t>ZPHC 009</t>
  </si>
  <si>
    <t>ZPHC 010</t>
  </si>
  <si>
    <t>ZPHC 011</t>
  </si>
  <si>
    <t>Color ZPH 003 Sanur Mix only.</t>
  </si>
  <si>
    <t>Color ZPMH 003 Sanur Mix only.</t>
  </si>
  <si>
    <t>Color ZPXH 003 Sanur Mix only.</t>
  </si>
  <si>
    <t>Honeycomb</t>
  </si>
  <si>
    <t>XL Honeycomb</t>
  </si>
  <si>
    <t>Elongated Hexagon Mosaics.</t>
  </si>
  <si>
    <t>Larger Elongated Hexagon Mosaics.</t>
  </si>
  <si>
    <t>ZPXW 004</t>
  </si>
  <si>
    <t>Color ZPXW 004 Island Blend is available once again.</t>
  </si>
  <si>
    <t xml:space="preserve">Color ZPP 001 Black Sumatra only. </t>
  </si>
  <si>
    <t xml:space="preserve">Color ZPSP 007 Black Sumatra only. </t>
  </si>
  <si>
    <t>Entire Series.  (Colors ZPBB 003 Beach Mix and ZPBB 005 Mountain Mix.)</t>
  </si>
  <si>
    <t>Entire Series.  (Colors ZPMP 002 Timor White, ZPMP 003 Timor Tan, ZPMP 005 Borneo Mix and ZPMP 006 Grey Cloud.)</t>
  </si>
  <si>
    <t>ZPST</t>
  </si>
  <si>
    <t xml:space="preserve">Color Black Alor is available once again. </t>
  </si>
  <si>
    <t>Colors ZPSP 001 Timor White, ZPSP 002 Timor Tan and ZPSP 006 Borneo Mix only.</t>
  </si>
  <si>
    <t>2" x 6" Subway</t>
  </si>
  <si>
    <t>3" x 6" Subway</t>
  </si>
  <si>
    <t>Available in five colors mounted on 12" x 12" Sheets.</t>
  </si>
  <si>
    <t>Chevron</t>
  </si>
  <si>
    <t>Available in three colors mounted on 12" x 12" Sheets.</t>
  </si>
  <si>
    <t>ZPCV 001</t>
  </si>
  <si>
    <t>ZPCV 003</t>
  </si>
  <si>
    <t>ZPCV 004</t>
  </si>
  <si>
    <t>11-3/4" x 10-1/2" x 3/8"</t>
  </si>
  <si>
    <t>ZPHB</t>
  </si>
  <si>
    <t>HERRINGBONE</t>
  </si>
  <si>
    <t>3" x 9" Subway</t>
  </si>
  <si>
    <t>3 x 9 SUBWAY TILE</t>
  </si>
  <si>
    <t>ZPSM 020</t>
  </si>
  <si>
    <t>ZPSM 022</t>
  </si>
  <si>
    <t>ZPSM 024</t>
  </si>
  <si>
    <t>Color ZPM 001 Onyx only.</t>
  </si>
  <si>
    <t>Color ZPO 003 Onyx only.</t>
  </si>
  <si>
    <t>Color ZPW 003 Flores Green only.</t>
  </si>
  <si>
    <t>Renamed Herringbone.</t>
  </si>
  <si>
    <t>ZPH 006</t>
  </si>
  <si>
    <t>ZPMH 006</t>
  </si>
  <si>
    <t>ZPXH 006</t>
  </si>
  <si>
    <t>ZPM 012</t>
  </si>
  <si>
    <t>Color ZPM-012 Carrara Marble added.</t>
  </si>
  <si>
    <t>Greyscale</t>
  </si>
  <si>
    <t>12" x 12" x 1/4" to 3/8"</t>
  </si>
  <si>
    <t>8" x 16" x 3/8"</t>
  </si>
  <si>
    <t>10" x 14-1/2" x 3/8" to 1/2"</t>
  </si>
  <si>
    <t>Color ZPH-006 Greyscale added.</t>
  </si>
  <si>
    <t>Color ZPMH-006 Greyscale added.</t>
  </si>
  <si>
    <t>Color ZPXH-006 Greyscale added.</t>
  </si>
  <si>
    <t>Field</t>
  </si>
  <si>
    <t>3" x 9" x 3/8"</t>
  </si>
  <si>
    <t>ZPTP</t>
  </si>
  <si>
    <t>ZPTP 001</t>
  </si>
  <si>
    <t>ZPTP 002</t>
  </si>
  <si>
    <t>ZPPF</t>
  </si>
  <si>
    <t>ZPPF 001</t>
  </si>
  <si>
    <t>ZPPF 002</t>
  </si>
  <si>
    <t>COINS</t>
  </si>
  <si>
    <t>ZPCC 001</t>
  </si>
  <si>
    <t>ZPCC 002</t>
  </si>
  <si>
    <t>11-1/2" x 12-1/2" x 3/8"</t>
  </si>
  <si>
    <t>10-1/4" x 11-3/4" x 3/8"</t>
  </si>
  <si>
    <t>10-1/4" x 11-1/2" x 3/8"</t>
  </si>
  <si>
    <t>ZPCC</t>
  </si>
  <si>
    <t>Coins</t>
  </si>
  <si>
    <t>Available in colors Beach Mix and Dark Grey Marble.</t>
  </si>
  <si>
    <t>Picket</t>
  </si>
  <si>
    <t>Trapezoid</t>
  </si>
  <si>
    <t>PICKET</t>
  </si>
  <si>
    <t>TRAPEZOID</t>
  </si>
  <si>
    <t>11/1/25</t>
  </si>
  <si>
    <t>Herringbone</t>
  </si>
  <si>
    <t>Color ZPCV 002 Storm Grey Mix only.</t>
  </si>
  <si>
    <t>Color ZPM 011 Mountain Mix only.</t>
  </si>
  <si>
    <t xml:space="preserve">Color ZPP 009 Black Alor only. </t>
  </si>
  <si>
    <t>Color ZPW 006 Twilight only.</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</si>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</sst>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d/yy;@"/>
  </numFmts>
  <fonts count="2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sz val="10"/>
      <name val="Arial"/>
      <family val="2"/>
    </font>
    <font>
      <sz val="8"/>
      <color rgb="FFFF0000"/>
      <name val="Arial Narrow"/>
      <family val="2"/>
    </font>
    <font>
      <b/>
      <sz val="10"/>
      <color rgb="FFFF0000"/>
      <name val="Arial"/>
      <family val="2"/>
    </font>
    <font>
      <b/>
      <sz val="10"/>
      <color rgb="FF0000FF"/>
      <name val="Arial"/>
      <family val="2"/>
    </font>
    <font>
      <sz val="10"/>
      <color rgb="FF000000"/>
      <name val="Arial"/>
      <family val="2"/>
    </font>
    <font>
      <sz val="10"/>
      <color rgb="FF0000FF"/>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0" fillId="0" borderId="0" applyFont="0" applyFill="0" applyBorder="0" applyAlignment="0" applyProtection="0"/>
    <xf numFmtId="0" fontId="11" fillId="0" borderId="0" applyNumberFormat="0" applyFill="0" applyBorder="0" applyAlignment="0" applyProtection="0">
      <alignment vertical="top"/>
      <protection locked="0"/>
    </xf>
    <xf numFmtId="0" fontId="20" fillId="0" borderId="0"/>
    <xf numFmtId="9" fontId="1" fillId="0" borderId="0" applyFont="0" applyFill="0" applyBorder="0" applyAlignment="0" applyProtection="0"/>
  </cellStyleXfs>
  <cellXfs count="218">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14" fontId="3" fillId="0" borderId="0" xfId="0" quotePrefix="1" applyNumberFormat="1" applyFont="1" applyAlignment="1">
      <alignment horizontal="right" vertical="center"/>
    </xf>
    <xf numFmtId="14" fontId="3" fillId="0" borderId="7" xfId="0" applyNumberFormat="1" applyFont="1" applyBorder="1" applyAlignment="1">
      <alignment horizontal="left"/>
    </xf>
    <xf numFmtId="0" fontId="0" fillId="0" borderId="0" xfId="0" applyAlignment="1">
      <alignment horizontal="center" vertical="center"/>
    </xf>
    <xf numFmtId="0" fontId="2" fillId="0" borderId="0" xfId="0" applyFont="1"/>
    <xf numFmtId="0" fontId="3" fillId="0" borderId="0" xfId="0" applyFont="1"/>
    <xf numFmtId="167" fontId="0" fillId="0" borderId="0" xfId="0" applyNumberFormat="1" applyAlignment="1">
      <alignment horizontal="left"/>
    </xf>
    <xf numFmtId="167" fontId="3" fillId="0" borderId="0" xfId="0" applyNumberFormat="1" applyFont="1" applyAlignment="1">
      <alignment horizontal="left"/>
    </xf>
    <xf numFmtId="0" fontId="3" fillId="0" borderId="0" xfId="0" quotePrefix="1" applyFont="1"/>
    <xf numFmtId="167" fontId="2" fillId="0" borderId="0" xfId="0" applyNumberFormat="1" applyFont="1" applyAlignment="1">
      <alignment horizontal="left"/>
    </xf>
    <xf numFmtId="167" fontId="0" fillId="0" borderId="0" xfId="0" quotePrefix="1" applyNumberFormat="1" applyAlignment="1">
      <alignment horizontal="left"/>
    </xf>
    <xf numFmtId="167" fontId="3" fillId="0" borderId="0" xfId="0" quotePrefix="1" applyNumberFormat="1" applyFont="1" applyAlignment="1">
      <alignment horizontal="left"/>
    </xf>
    <xf numFmtId="167" fontId="3" fillId="0" borderId="7" xfId="0" applyNumberFormat="1" applyFont="1" applyBorder="1" applyAlignment="1">
      <alignment horizontal="left"/>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167" fontId="2" fillId="0" borderId="0" xfId="0" quotePrefix="1"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167" fontId="2" fillId="0" borderId="0" xfId="0" applyNumberFormat="1" applyFont="1" applyAlignment="1">
      <alignment horizontal="left" vertical="top"/>
    </xf>
    <xf numFmtId="167" fontId="2" fillId="0" borderId="0" xfId="0" quotePrefix="1" applyNumberFormat="1" applyFont="1" applyAlignment="1">
      <alignment horizontal="left"/>
    </xf>
    <xf numFmtId="0" fontId="21" fillId="0" borderId="0" xfId="0" applyFont="1" applyAlignment="1">
      <alignment horizontal="right" vertical="center"/>
    </xf>
    <xf numFmtId="0" fontId="21" fillId="0" borderId="0" xfId="0" applyFont="1" applyAlignment="1">
      <alignment vertical="center"/>
    </xf>
    <xf numFmtId="0" fontId="22" fillId="0" borderId="0" xfId="0" applyFont="1" applyAlignment="1">
      <alignment vertical="center"/>
    </xf>
    <xf numFmtId="167" fontId="23" fillId="0" borderId="0" xfId="0" applyNumberFormat="1" applyFont="1" applyAlignment="1">
      <alignment horizontal="left"/>
    </xf>
    <xf numFmtId="0" fontId="23" fillId="0" borderId="0" xfId="0" applyFont="1"/>
    <xf numFmtId="0" fontId="3" fillId="0" borderId="0" xfId="0" applyFont="1" applyAlignment="1">
      <alignment wrapText="1"/>
    </xf>
    <xf numFmtId="0" fontId="21" fillId="0" borderId="0" xfId="0" applyFont="1" applyAlignment="1">
      <alignment vertical="top"/>
    </xf>
    <xf numFmtId="0" fontId="25" fillId="0" borderId="0" xfId="0" applyFont="1"/>
    <xf numFmtId="0" fontId="1" fillId="0" borderId="0" xfId="0" applyFont="1"/>
    <xf numFmtId="167" fontId="1" fillId="0" borderId="0" xfId="0" applyNumberFormat="1" applyFont="1" applyAlignment="1">
      <alignment horizontal="left"/>
    </xf>
    <xf numFmtId="167" fontId="25" fillId="0" borderId="0" xfId="0" applyNumberFormat="1" applyFont="1" applyAlignment="1">
      <alignment horizontal="left"/>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2" fontId="7" fillId="0" borderId="0" xfId="0" applyNumberFormat="1" applyFont="1" applyAlignment="1">
      <alignment horizontal="center" vertical="center" wrapText="1"/>
    </xf>
    <xf numFmtId="0" fontId="1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14" fontId="6" fillId="0" borderId="0" xfId="0" applyNumberFormat="1" applyFont="1" applyAlignment="1">
      <alignment horizontal="right" vertical="center"/>
    </xf>
    <xf numFmtId="0" fontId="8" fillId="0" borderId="0" xfId="5" applyNumberFormat="1" applyFont="1" applyAlignment="1">
      <alignment horizontal="right" vertical="center"/>
    </xf>
    <xf numFmtId="0" fontId="13" fillId="0" borderId="0" xfId="0" applyFont="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5" applyFont="1" applyFill="1" applyBorder="1" applyAlignment="1">
      <alignment horizontal="center" vertical="center"/>
    </xf>
    <xf numFmtId="4" fontId="6" fillId="0" borderId="1" xfId="1" applyNumberFormat="1" applyFont="1" applyFill="1" applyBorder="1" applyAlignment="1">
      <alignment horizontal="center"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7328" name="Line 2">
          <a:extLst>
            <a:ext uri="{FF2B5EF4-FFF2-40B4-BE49-F238E27FC236}">
              <a16:creationId xmlns:a16="http://schemas.microsoft.com/office/drawing/2014/main" id="{00000000-0008-0000-0100-0000A01C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7329" name="Picture 335">
          <a:extLst>
            <a:ext uri="{FF2B5EF4-FFF2-40B4-BE49-F238E27FC236}">
              <a16:creationId xmlns:a16="http://schemas.microsoft.com/office/drawing/2014/main" id="{00000000-0008-0000-0100-0000A1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371475</xdr:colOff>
      <xdr:row>2</xdr:row>
      <xdr:rowOff>19050</xdr:rowOff>
    </xdr:from>
    <xdr:to>
      <xdr:col>8</xdr:col>
      <xdr:colOff>361950</xdr:colOff>
      <xdr:row>3</xdr:row>
      <xdr:rowOff>66675</xdr:rowOff>
    </xdr:to>
    <xdr:pic>
      <xdr:nvPicPr>
        <xdr:cNvPr id="7330" name="Picture 3">
          <a:extLst>
            <a:ext uri="{FF2B5EF4-FFF2-40B4-BE49-F238E27FC236}">
              <a16:creationId xmlns:a16="http://schemas.microsoft.com/office/drawing/2014/main" id="{00000000-0008-0000-0100-0000A21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05050" y="342900"/>
          <a:ext cx="1704975"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7023" name="Line 118">
          <a:extLst>
            <a:ext uri="{FF2B5EF4-FFF2-40B4-BE49-F238E27FC236}">
              <a16:creationId xmlns:a16="http://schemas.microsoft.com/office/drawing/2014/main" id="{00000000-0008-0000-0200-00006F1B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7024" name="Line 192">
          <a:extLst>
            <a:ext uri="{FF2B5EF4-FFF2-40B4-BE49-F238E27FC236}">
              <a16:creationId xmlns:a16="http://schemas.microsoft.com/office/drawing/2014/main" id="{00000000-0008-0000-0200-0000701B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7025" name="Picture 335">
          <a:extLst>
            <a:ext uri="{FF2B5EF4-FFF2-40B4-BE49-F238E27FC236}">
              <a16:creationId xmlns:a16="http://schemas.microsoft.com/office/drawing/2014/main" id="{00000000-0008-0000-0200-0000711B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238125</xdr:colOff>
      <xdr:row>12</xdr:row>
      <xdr:rowOff>95250</xdr:rowOff>
    </xdr:from>
    <xdr:to>
      <xdr:col>14</xdr:col>
      <xdr:colOff>0</xdr:colOff>
      <xdr:row>13</xdr:row>
      <xdr:rowOff>142874</xdr:rowOff>
    </xdr:to>
    <xdr:pic>
      <xdr:nvPicPr>
        <xdr:cNvPr id="7026" name="Picture 4">
          <a:extLst>
            <a:ext uri="{FF2B5EF4-FFF2-40B4-BE49-F238E27FC236}">
              <a16:creationId xmlns:a16="http://schemas.microsoft.com/office/drawing/2014/main" id="{00000000-0008-0000-0200-0000721B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67000" y="1619250"/>
          <a:ext cx="1704975"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hyperlink" Target="http://zenparadise.net/"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53</v>
      </c>
      <c r="B1" s="109" t="s">
        <v>85</v>
      </c>
    </row>
    <row r="2" spans="1:13" x14ac:dyDescent="0.2">
      <c r="A2" s="7" t="s">
        <v>80</v>
      </c>
      <c r="B2" s="107" t="s">
        <v>86</v>
      </c>
    </row>
    <row r="3" spans="1:13" x14ac:dyDescent="0.2">
      <c r="A3" s="7" t="s">
        <v>69</v>
      </c>
      <c r="B3" s="107" t="s">
        <v>87</v>
      </c>
    </row>
    <row r="4" spans="1:13" x14ac:dyDescent="0.2">
      <c r="A4" s="7" t="s">
        <v>26</v>
      </c>
      <c r="B4" s="108" t="s">
        <v>347</v>
      </c>
      <c r="C4" s="108"/>
      <c r="D4" s="108"/>
    </row>
    <row r="6" spans="1:13" x14ac:dyDescent="0.2">
      <c r="A6" s="90"/>
      <c r="B6" s="90"/>
      <c r="C6" s="90"/>
      <c r="D6" s="90"/>
      <c r="E6" s="90"/>
      <c r="F6" s="90"/>
      <c r="G6" s="90"/>
      <c r="H6" s="90"/>
    </row>
    <row r="8" spans="1:13" x14ac:dyDescent="0.2">
      <c r="A8" s="50" t="s">
        <v>40</v>
      </c>
      <c r="B8" s="51"/>
      <c r="C8" s="196"/>
      <c r="D8" s="196"/>
      <c r="E8" s="196"/>
      <c r="F8" s="196"/>
      <c r="G8" s="196"/>
      <c r="H8" s="197"/>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33</v>
      </c>
      <c r="C20" s="48"/>
      <c r="D20" s="3"/>
      <c r="E20" s="3"/>
      <c r="F20" s="3"/>
      <c r="G20" s="3"/>
      <c r="H20" s="3"/>
      <c r="I20" s="3"/>
      <c r="J20" s="3"/>
      <c r="K20" s="3"/>
      <c r="L20" s="3"/>
      <c r="M20" s="3"/>
    </row>
    <row r="21" spans="1:13" x14ac:dyDescent="0.2">
      <c r="B21" s="49" t="s">
        <v>15</v>
      </c>
      <c r="C21" s="49" t="s">
        <v>34</v>
      </c>
      <c r="D21" s="3"/>
      <c r="E21" s="3"/>
      <c r="F21" s="3"/>
      <c r="G21" s="3"/>
      <c r="H21" s="3"/>
      <c r="I21" s="3"/>
      <c r="J21" s="3"/>
      <c r="K21" s="3"/>
      <c r="L21" s="3"/>
      <c r="M21" s="3"/>
    </row>
    <row r="22" spans="1:13" x14ac:dyDescent="0.2">
      <c r="B22" s="47" t="str">
        <f>+B3</f>
        <v>A</v>
      </c>
      <c r="C22" s="63"/>
      <c r="D22" s="3"/>
      <c r="E22" s="3"/>
      <c r="F22" s="3"/>
      <c r="G22" s="3"/>
      <c r="H22" s="3"/>
      <c r="I22" s="3"/>
      <c r="J22" s="3"/>
      <c r="K22" s="3"/>
      <c r="L22" s="3"/>
      <c r="M22" s="3"/>
    </row>
    <row r="23" spans="1:13" x14ac:dyDescent="0.2">
      <c r="B23" s="6"/>
      <c r="C23" s="110"/>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60</v>
      </c>
      <c r="B28" s="3" t="s">
        <v>36</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61</v>
      </c>
      <c r="B31" s="3" t="s">
        <v>62</v>
      </c>
      <c r="C31" s="3"/>
      <c r="D31" s="3"/>
      <c r="E31" s="3"/>
      <c r="F31" s="3"/>
      <c r="G31" s="3"/>
      <c r="H31" s="3"/>
      <c r="I31" s="3"/>
      <c r="J31" s="3"/>
      <c r="K31" s="3"/>
      <c r="L31" s="3"/>
      <c r="M31" s="3"/>
    </row>
    <row r="32" spans="1:13" x14ac:dyDescent="0.2">
      <c r="A32" s="80"/>
      <c r="B32" s="3" t="s">
        <v>74</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63</v>
      </c>
      <c r="B34" s="3" t="s">
        <v>41</v>
      </c>
      <c r="C34" s="3"/>
      <c r="D34" s="3"/>
      <c r="E34" s="3"/>
      <c r="F34" s="3"/>
      <c r="G34" s="3"/>
      <c r="H34" s="3"/>
      <c r="I34" s="3"/>
      <c r="J34" s="3"/>
      <c r="K34" s="3"/>
      <c r="L34" s="3"/>
      <c r="M34" s="3"/>
    </row>
    <row r="35" spans="1:13" x14ac:dyDescent="0.2">
      <c r="A35" s="80"/>
      <c r="B35" s="3" t="s">
        <v>75</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4" t="s">
        <v>50</v>
      </c>
      <c r="C37" s="104" t="s">
        <v>64</v>
      </c>
      <c r="D37" s="198" t="s">
        <v>51</v>
      </c>
      <c r="E37" s="199"/>
      <c r="F37" s="104" t="s">
        <v>65</v>
      </c>
      <c r="G37" s="104" t="s">
        <v>66</v>
      </c>
      <c r="H37" s="104" t="s">
        <v>67</v>
      </c>
      <c r="I37" s="3"/>
      <c r="J37" s="3"/>
      <c r="K37" s="3"/>
      <c r="L37" s="3"/>
      <c r="M37" s="3"/>
    </row>
    <row r="38" spans="1:13" x14ac:dyDescent="0.2">
      <c r="B38" s="105">
        <v>1</v>
      </c>
      <c r="C38" s="125"/>
      <c r="D38" s="106" t="s">
        <v>52</v>
      </c>
      <c r="E38" s="103"/>
      <c r="F38" s="126" t="s">
        <v>68</v>
      </c>
      <c r="G38" s="126">
        <v>0</v>
      </c>
      <c r="H38" s="126"/>
      <c r="I38" s="3"/>
      <c r="J38" s="3"/>
      <c r="K38" s="3"/>
      <c r="L38" s="3"/>
      <c r="M38" s="3"/>
    </row>
    <row r="39" spans="1:13" x14ac:dyDescent="0.2">
      <c r="B39" s="105">
        <v>2</v>
      </c>
      <c r="C39" s="125"/>
      <c r="D39" s="106" t="s">
        <v>44</v>
      </c>
      <c r="E39" s="103"/>
      <c r="F39" s="126" t="s">
        <v>68</v>
      </c>
      <c r="G39" s="126">
        <v>0</v>
      </c>
      <c r="H39" s="126"/>
      <c r="I39" s="3"/>
      <c r="J39" s="3"/>
      <c r="K39" s="3"/>
      <c r="L39" s="3"/>
      <c r="M39" s="3"/>
    </row>
    <row r="40" spans="1:13" x14ac:dyDescent="0.2">
      <c r="B40" s="105">
        <v>3</v>
      </c>
      <c r="C40" s="125"/>
      <c r="D40" s="106" t="s">
        <v>8</v>
      </c>
      <c r="E40" s="103"/>
      <c r="F40" s="126" t="s">
        <v>68</v>
      </c>
      <c r="G40" s="126">
        <v>0</v>
      </c>
      <c r="H40" s="126"/>
      <c r="I40" s="3"/>
      <c r="J40" s="3"/>
      <c r="K40" s="3"/>
      <c r="L40" s="3"/>
      <c r="M40" s="3"/>
    </row>
    <row r="41" spans="1:13" x14ac:dyDescent="0.2">
      <c r="B41" s="105">
        <v>4</v>
      </c>
      <c r="C41" s="125"/>
      <c r="D41" s="106">
        <v>0</v>
      </c>
      <c r="E41" s="103"/>
      <c r="F41" s="126" t="s">
        <v>68</v>
      </c>
      <c r="G41" s="126">
        <v>0</v>
      </c>
      <c r="H41" s="126"/>
      <c r="I41" s="3"/>
      <c r="J41" s="3"/>
      <c r="K41" s="3"/>
      <c r="L41" s="3"/>
      <c r="M41" s="3"/>
    </row>
    <row r="42" spans="1:13" x14ac:dyDescent="0.2">
      <c r="B42" s="105">
        <v>5</v>
      </c>
      <c r="C42" s="125"/>
      <c r="D42" s="106">
        <v>0</v>
      </c>
      <c r="E42" s="103"/>
      <c r="F42" s="126" t="s">
        <v>68</v>
      </c>
      <c r="G42" s="126">
        <v>0</v>
      </c>
      <c r="H42" s="126"/>
      <c r="I42" s="3"/>
      <c r="J42" s="3"/>
      <c r="K42" s="3"/>
      <c r="L42" s="3"/>
      <c r="M42" s="3"/>
    </row>
    <row r="43" spans="1:13" x14ac:dyDescent="0.2">
      <c r="B43" s="105">
        <v>6</v>
      </c>
      <c r="C43" s="125"/>
      <c r="D43" s="106">
        <v>0</v>
      </c>
      <c r="E43" s="103"/>
      <c r="F43" s="126" t="s">
        <v>68</v>
      </c>
      <c r="G43" s="126">
        <v>0</v>
      </c>
      <c r="H43" s="126"/>
      <c r="I43" s="3"/>
      <c r="J43" s="3"/>
      <c r="K43" s="3"/>
      <c r="L43" s="3"/>
      <c r="M43" s="3"/>
    </row>
    <row r="44" spans="1:13" x14ac:dyDescent="0.2">
      <c r="B44" s="105">
        <v>7</v>
      </c>
      <c r="C44" s="125"/>
      <c r="D44" s="106">
        <v>0</v>
      </c>
      <c r="E44" s="103"/>
      <c r="F44" s="126" t="s">
        <v>68</v>
      </c>
      <c r="G44" s="126">
        <v>0</v>
      </c>
      <c r="H44" s="126"/>
      <c r="I44" s="3"/>
      <c r="J44" s="3"/>
      <c r="K44" s="3"/>
      <c r="L44" s="3"/>
      <c r="M44" s="3"/>
    </row>
    <row r="45" spans="1:13" x14ac:dyDescent="0.2">
      <c r="A45" s="3"/>
      <c r="B45" s="3"/>
      <c r="C45" s="3"/>
      <c r="D45" s="3"/>
      <c r="E45" s="3"/>
      <c r="F45" s="3"/>
      <c r="G45" s="3"/>
      <c r="H45" s="3"/>
      <c r="I45" s="3"/>
      <c r="J45" s="3"/>
      <c r="K45" s="3"/>
      <c r="L45" s="3"/>
      <c r="M45" s="3"/>
    </row>
    <row r="46" spans="1:13" x14ac:dyDescent="0.2">
      <c r="A46" s="3" t="s">
        <v>37</v>
      </c>
      <c r="B46" s="3"/>
      <c r="C46" s="3"/>
      <c r="D46" s="3"/>
      <c r="E46" s="3"/>
      <c r="F46" s="3"/>
      <c r="G46" s="3"/>
      <c r="H46" s="3"/>
      <c r="I46" s="3"/>
      <c r="J46" s="3"/>
      <c r="K46" s="3"/>
      <c r="L46" s="3"/>
      <c r="M46" s="3"/>
    </row>
    <row r="47" spans="1:13" x14ac:dyDescent="0.2">
      <c r="A47" s="3" t="s">
        <v>82</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38</v>
      </c>
      <c r="C49" s="3"/>
      <c r="D49" s="3"/>
      <c r="F49" s="3"/>
      <c r="G49" s="3"/>
      <c r="H49" s="3"/>
      <c r="I49" s="3"/>
      <c r="J49" s="3"/>
      <c r="K49" s="3"/>
      <c r="L49" s="3"/>
      <c r="M49" s="3"/>
    </row>
    <row r="50" spans="1:13" x14ac:dyDescent="0.2">
      <c r="A50" s="3"/>
      <c r="B50" s="3" t="s">
        <v>30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39</v>
      </c>
      <c r="C53" s="3"/>
      <c r="D53" s="3"/>
      <c r="F53" s="3"/>
      <c r="G53" s="3"/>
      <c r="H53" s="3"/>
      <c r="I53" s="3"/>
      <c r="J53" s="3"/>
      <c r="K53" s="3"/>
      <c r="L53" s="3"/>
      <c r="M53" s="3"/>
    </row>
    <row r="54" spans="1:13" x14ac:dyDescent="0.2">
      <c r="A54" s="3"/>
      <c r="B54" s="3" t="s">
        <v>30</v>
      </c>
      <c r="C54" s="3"/>
      <c r="D54" s="3"/>
      <c r="F54" s="3"/>
      <c r="G54" s="3"/>
      <c r="H54" s="3"/>
      <c r="I54" s="3"/>
      <c r="J54" s="3"/>
      <c r="K54" s="3"/>
      <c r="L54" s="3"/>
      <c r="M54" s="3"/>
    </row>
    <row r="55" spans="1:13" x14ac:dyDescent="0.2">
      <c r="A55" s="3"/>
      <c r="B55" s="3"/>
      <c r="C55" s="3"/>
      <c r="D55" s="3"/>
      <c r="E55" s="3"/>
      <c r="F55" s="3"/>
      <c r="G55" s="3"/>
      <c r="H55" s="88" t="s">
        <v>81</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02" t="str">
        <f>"File '"&amp;Instructions!B2&amp;"' - "&amp;Instructions!B1</f>
        <v>File 'Z' - Zen Paradise</v>
      </c>
      <c r="G3" s="202"/>
      <c r="H3" s="202"/>
      <c r="I3" s="202"/>
      <c r="J3" s="202"/>
      <c r="K3" s="202"/>
      <c r="Q3" s="11"/>
      <c r="R3" s="6"/>
      <c r="S3" s="36"/>
    </row>
    <row r="4" spans="1:19" ht="15.75" x14ac:dyDescent="0.2">
      <c r="A4" s="85"/>
      <c r="B4" s="85"/>
      <c r="C4" s="85"/>
      <c r="D4" s="85"/>
      <c r="E4" s="200"/>
      <c r="F4" s="200"/>
      <c r="G4" s="200"/>
      <c r="H4" s="200"/>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00" t="str">
        <f>"Price List Index - "&amp;Instructions!B4</f>
        <v>Price List Index - 11/1/25</v>
      </c>
      <c r="B6" s="200"/>
      <c r="C6" s="200"/>
      <c r="D6" s="200"/>
      <c r="E6" s="200"/>
      <c r="F6" s="200"/>
      <c r="G6" s="200"/>
      <c r="H6" s="200"/>
      <c r="I6" s="200"/>
      <c r="J6" s="200"/>
      <c r="K6" s="200"/>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9</v>
      </c>
      <c r="B11" s="82"/>
      <c r="C11" s="83" t="s">
        <v>46</v>
      </c>
      <c r="D11" s="82"/>
      <c r="E11" s="83" t="s">
        <v>47</v>
      </c>
      <c r="G11" s="83" t="s">
        <v>9</v>
      </c>
      <c r="H11" s="82"/>
      <c r="I11" s="83" t="s">
        <v>46</v>
      </c>
      <c r="J11" s="82"/>
      <c r="K11" s="83" t="s">
        <v>47</v>
      </c>
    </row>
    <row r="12" spans="1:19" s="84" customFormat="1" ht="15" customHeight="1" x14ac:dyDescent="0.2">
      <c r="A12" s="94"/>
      <c r="B12" s="80"/>
      <c r="C12" s="3"/>
      <c r="D12" s="3"/>
      <c r="E12" s="3"/>
      <c r="G12" s="94"/>
      <c r="H12" s="80"/>
      <c r="I12" s="3"/>
      <c r="J12" s="3"/>
      <c r="K12" s="3"/>
    </row>
    <row r="13" spans="1:19" s="84" customFormat="1" ht="15" customHeight="1" x14ac:dyDescent="0.2">
      <c r="A13" s="94"/>
      <c r="B13" s="80"/>
      <c r="C13" s="3"/>
      <c r="D13" s="3"/>
      <c r="E13" s="3"/>
      <c r="G13" s="94"/>
      <c r="H13" s="80"/>
      <c r="I13" s="3"/>
      <c r="J13" s="3"/>
      <c r="K13" s="3"/>
    </row>
    <row r="14" spans="1:19" s="84" customFormat="1" ht="15" customHeight="1" x14ac:dyDescent="0.2">
      <c r="A14" s="94"/>
      <c r="B14" s="80"/>
      <c r="C14" s="3"/>
      <c r="D14" s="3"/>
      <c r="E14" s="3"/>
      <c r="G14" s="94"/>
      <c r="H14" s="81"/>
      <c r="I14" s="3"/>
      <c r="J14" s="3"/>
      <c r="K14" s="3"/>
    </row>
    <row r="15" spans="1:19" s="84" customFormat="1" ht="15" customHeight="1" x14ac:dyDescent="0.2">
      <c r="A15" s="94"/>
      <c r="B15" s="80"/>
      <c r="C15" s="3"/>
      <c r="D15" s="3"/>
      <c r="E15" s="3"/>
      <c r="G15" s="94"/>
      <c r="H15" s="80"/>
      <c r="I15" s="3"/>
      <c r="J15" s="3"/>
      <c r="K15" s="3"/>
    </row>
    <row r="16" spans="1:19" s="84" customFormat="1" ht="15" customHeight="1" x14ac:dyDescent="0.2">
      <c r="A16" s="94"/>
      <c r="B16" s="80"/>
      <c r="C16" s="3"/>
      <c r="D16" s="3"/>
      <c r="E16" s="3"/>
      <c r="G16" s="94"/>
      <c r="H16" s="80"/>
      <c r="I16" s="3"/>
      <c r="J16" s="3"/>
      <c r="K16" s="3"/>
    </row>
    <row r="17" spans="1:11" s="84" customFormat="1" ht="15" customHeight="1" x14ac:dyDescent="0.2">
      <c r="A17" s="94"/>
      <c r="B17" s="80"/>
      <c r="C17" s="3"/>
      <c r="D17" s="3"/>
      <c r="E17" s="3"/>
      <c r="G17" s="94"/>
      <c r="H17" s="80"/>
      <c r="I17" s="3"/>
      <c r="J17" s="3"/>
      <c r="K17" s="3"/>
    </row>
    <row r="18" spans="1:11" s="84" customFormat="1" ht="15" customHeight="1" x14ac:dyDescent="0.2">
      <c r="A18" s="94"/>
      <c r="B18" s="80"/>
      <c r="C18" s="3"/>
      <c r="D18" s="3"/>
      <c r="E18" s="3"/>
      <c r="G18" s="94"/>
      <c r="H18" s="80"/>
      <c r="I18" s="3"/>
      <c r="J18" s="3"/>
      <c r="K18" s="3"/>
    </row>
    <row r="19" spans="1:11" s="84" customFormat="1" ht="15" customHeight="1" x14ac:dyDescent="0.2">
      <c r="A19" s="94"/>
      <c r="B19" s="80"/>
      <c r="C19" s="3"/>
      <c r="D19" s="3"/>
      <c r="E19" s="3"/>
      <c r="G19" s="94"/>
      <c r="H19" s="80"/>
      <c r="I19" s="3"/>
      <c r="J19" s="3"/>
      <c r="K19" s="3"/>
    </row>
    <row r="20" spans="1:11" s="84" customFormat="1" ht="15" customHeight="1" x14ac:dyDescent="0.2">
      <c r="A20" s="94"/>
      <c r="B20" s="80"/>
      <c r="C20" s="3"/>
      <c r="D20" s="3"/>
      <c r="E20" s="3"/>
      <c r="G20" s="94"/>
      <c r="H20" s="80"/>
      <c r="I20" s="3"/>
      <c r="J20" s="3"/>
      <c r="K20" s="3"/>
    </row>
    <row r="21" spans="1:11" s="84" customFormat="1" ht="15" customHeight="1" x14ac:dyDescent="0.2">
      <c r="A21" s="94"/>
      <c r="B21" s="80"/>
      <c r="C21" s="3"/>
      <c r="D21" s="3"/>
      <c r="E21" s="3"/>
      <c r="G21" s="94"/>
      <c r="H21" s="80"/>
      <c r="I21" s="3"/>
      <c r="J21" s="3"/>
      <c r="K21" s="3"/>
    </row>
    <row r="22" spans="1:11" s="84" customFormat="1" ht="15" customHeight="1" x14ac:dyDescent="0.2">
      <c r="A22" s="94"/>
      <c r="B22" s="80"/>
      <c r="C22" s="3"/>
      <c r="D22" s="3"/>
      <c r="E22" s="3"/>
      <c r="G22" s="94"/>
      <c r="H22" s="80"/>
      <c r="I22" s="3"/>
      <c r="J22" s="3"/>
      <c r="K22" s="3"/>
    </row>
    <row r="23" spans="1:11" s="84" customFormat="1" ht="15" customHeight="1" x14ac:dyDescent="0.2">
      <c r="A23" s="94"/>
      <c r="B23" s="80"/>
      <c r="C23" s="3"/>
      <c r="D23" s="3"/>
      <c r="E23" s="3"/>
      <c r="G23" s="94"/>
      <c r="H23" s="80"/>
      <c r="I23" s="3"/>
      <c r="J23" s="3"/>
      <c r="K23" s="3"/>
    </row>
    <row r="24" spans="1:11" s="84" customFormat="1" ht="15" customHeight="1" x14ac:dyDescent="0.2">
      <c r="A24" s="94"/>
      <c r="B24" s="80"/>
      <c r="C24" s="3"/>
      <c r="D24" s="3"/>
      <c r="E24" s="3"/>
      <c r="G24" s="94"/>
      <c r="H24" s="80"/>
      <c r="I24" s="3"/>
      <c r="J24" s="3"/>
      <c r="K24" s="3"/>
    </row>
    <row r="25" spans="1:11" s="84" customFormat="1" ht="15" customHeight="1" x14ac:dyDescent="0.2">
      <c r="A25" s="94"/>
      <c r="B25" s="80"/>
      <c r="C25" s="3"/>
      <c r="D25" s="3"/>
      <c r="E25" s="3"/>
      <c r="G25" s="94"/>
      <c r="H25" s="80"/>
      <c r="I25" s="3"/>
      <c r="J25" s="3"/>
      <c r="K25" s="3"/>
    </row>
    <row r="26" spans="1:11" s="84" customFormat="1" ht="15" customHeight="1" x14ac:dyDescent="0.2">
      <c r="A26" s="94"/>
      <c r="B26" s="80"/>
      <c r="C26" s="3"/>
      <c r="D26" s="3"/>
      <c r="E26" s="3"/>
      <c r="G26" s="94"/>
      <c r="H26" s="80"/>
      <c r="I26" s="3"/>
      <c r="J26" s="3"/>
      <c r="K26" s="3"/>
    </row>
    <row r="27" spans="1:11" s="84" customFormat="1" ht="15" customHeight="1" x14ac:dyDescent="0.2">
      <c r="A27" s="94"/>
      <c r="B27" s="80"/>
      <c r="C27" s="3"/>
      <c r="D27" s="3"/>
      <c r="E27" s="3"/>
      <c r="G27" s="94"/>
      <c r="H27" s="80"/>
      <c r="I27" s="3"/>
      <c r="J27" s="3"/>
      <c r="K27" s="3"/>
    </row>
    <row r="28" spans="1:11" s="84" customFormat="1" ht="15" customHeight="1" x14ac:dyDescent="0.2">
      <c r="A28" s="94"/>
      <c r="B28" s="80"/>
      <c r="C28" s="3"/>
      <c r="D28" s="3"/>
      <c r="E28" s="3"/>
      <c r="G28" s="94"/>
      <c r="H28" s="80"/>
      <c r="I28" s="3"/>
      <c r="J28" s="3"/>
      <c r="K28" s="3"/>
    </row>
    <row r="29" spans="1:11" s="84" customFormat="1" ht="15" customHeight="1" x14ac:dyDescent="0.2">
      <c r="A29" s="94"/>
      <c r="B29" s="80"/>
      <c r="C29" s="3"/>
      <c r="D29" s="3"/>
      <c r="E29" s="3"/>
      <c r="G29" s="94"/>
      <c r="H29" s="80"/>
      <c r="I29" s="3"/>
      <c r="J29" s="3"/>
      <c r="K29" s="3"/>
    </row>
    <row r="30" spans="1:11" s="84" customFormat="1" ht="15" customHeight="1" x14ac:dyDescent="0.2">
      <c r="A30" s="94"/>
      <c r="B30" s="80"/>
      <c r="C30" s="3"/>
      <c r="D30" s="3"/>
      <c r="E30" s="3"/>
      <c r="G30" s="94"/>
      <c r="H30" s="80"/>
      <c r="I30" s="3"/>
      <c r="J30" s="3"/>
      <c r="K30" s="3"/>
    </row>
    <row r="31" spans="1:11" s="84" customFormat="1" ht="15" customHeight="1" x14ac:dyDescent="0.2">
      <c r="A31" s="94"/>
      <c r="B31" s="80"/>
      <c r="C31" s="3"/>
      <c r="D31" s="3"/>
      <c r="E31" s="3"/>
      <c r="G31" s="94"/>
      <c r="H31" s="80"/>
      <c r="I31" s="3"/>
      <c r="J31" s="3"/>
      <c r="K31" s="3"/>
    </row>
    <row r="32" spans="1:11" s="84" customFormat="1" ht="15" customHeight="1" x14ac:dyDescent="0.2">
      <c r="A32" s="94"/>
      <c r="B32" s="80"/>
      <c r="C32" s="3"/>
      <c r="D32" s="3"/>
      <c r="E32" s="3"/>
      <c r="G32" s="94"/>
      <c r="H32" s="80"/>
      <c r="I32" s="3"/>
      <c r="J32" s="3"/>
      <c r="K32" s="3"/>
    </row>
    <row r="33" spans="1:11" s="84" customFormat="1" ht="15" customHeight="1" x14ac:dyDescent="0.2">
      <c r="A33" s="94"/>
      <c r="B33" s="80"/>
      <c r="C33" s="3"/>
      <c r="D33" s="3"/>
      <c r="E33" s="3"/>
      <c r="G33" s="94"/>
      <c r="H33" s="80"/>
      <c r="I33" s="3"/>
      <c r="J33" s="3"/>
      <c r="K33" s="3"/>
    </row>
    <row r="34" spans="1:11" s="84" customFormat="1" ht="15" customHeight="1" x14ac:dyDescent="0.2">
      <c r="A34" s="94"/>
      <c r="B34" s="80"/>
      <c r="C34" s="3"/>
      <c r="D34" s="3"/>
      <c r="E34" s="3"/>
      <c r="G34" s="94"/>
      <c r="H34" s="80"/>
      <c r="I34" s="3"/>
      <c r="J34" s="3"/>
      <c r="K34" s="3"/>
    </row>
    <row r="35" spans="1:11" s="84" customFormat="1" ht="15" customHeight="1" x14ac:dyDescent="0.2">
      <c r="A35" s="94"/>
      <c r="B35" s="80"/>
      <c r="C35" s="3"/>
      <c r="D35" s="3"/>
      <c r="E35" s="3"/>
      <c r="G35" s="94"/>
      <c r="H35" s="81"/>
      <c r="I35" s="3"/>
      <c r="J35" s="3"/>
      <c r="K35" s="3"/>
    </row>
    <row r="36" spans="1:11" s="84" customFormat="1" ht="15" customHeight="1" x14ac:dyDescent="0.2">
      <c r="A36" s="94"/>
      <c r="B36" s="80"/>
      <c r="C36" s="3"/>
      <c r="D36" s="3"/>
      <c r="E36" s="3"/>
      <c r="G36" s="94"/>
      <c r="H36" s="80"/>
      <c r="I36" s="3"/>
      <c r="J36" s="3"/>
      <c r="K36" s="3"/>
    </row>
    <row r="37" spans="1:11" s="84" customFormat="1" ht="15" customHeight="1" x14ac:dyDescent="0.2">
      <c r="A37" s="94"/>
      <c r="B37" s="80"/>
      <c r="C37" s="3"/>
      <c r="D37" s="3"/>
      <c r="E37" s="3"/>
      <c r="G37" s="94"/>
      <c r="H37" s="81"/>
      <c r="I37" s="3"/>
      <c r="J37" s="3"/>
      <c r="K37" s="3"/>
    </row>
    <row r="38" spans="1:11" s="84" customFormat="1" ht="15" customHeight="1" x14ac:dyDescent="0.2">
      <c r="A38" s="94"/>
      <c r="B38" s="80"/>
      <c r="C38" s="3"/>
      <c r="D38" s="3"/>
      <c r="E38" s="3"/>
      <c r="G38" s="94"/>
      <c r="H38" s="80"/>
      <c r="I38" s="3"/>
      <c r="J38" s="3"/>
      <c r="K38" s="3"/>
    </row>
    <row r="39" spans="1:11" s="84" customFormat="1" ht="15" customHeight="1" x14ac:dyDescent="0.2">
      <c r="A39" s="94"/>
      <c r="B39" s="80"/>
      <c r="C39" s="3"/>
      <c r="D39" s="3"/>
      <c r="E39" s="3"/>
      <c r="G39" s="94"/>
      <c r="H39" s="80"/>
      <c r="I39" s="3"/>
      <c r="J39" s="3"/>
      <c r="K39" s="3"/>
    </row>
    <row r="40" spans="1:11" s="84" customFormat="1" ht="15" customHeight="1" x14ac:dyDescent="0.2">
      <c r="A40" s="94"/>
      <c r="B40" s="80"/>
      <c r="C40" s="3"/>
      <c r="D40" s="3"/>
      <c r="E40" s="3"/>
      <c r="G40" s="94"/>
      <c r="H40" s="80"/>
      <c r="I40" s="3"/>
      <c r="J40" s="3"/>
      <c r="K40" s="3"/>
    </row>
    <row r="41" spans="1:11" s="84" customFormat="1" ht="15" customHeight="1" x14ac:dyDescent="0.2">
      <c r="A41" s="94"/>
      <c r="B41" s="80"/>
      <c r="C41" s="3"/>
      <c r="D41" s="3"/>
      <c r="E41" s="3"/>
      <c r="G41" s="94"/>
      <c r="H41" s="80"/>
      <c r="I41" s="3"/>
      <c r="J41" s="3"/>
      <c r="K41" s="3"/>
    </row>
    <row r="42" spans="1:11" s="84" customFormat="1" ht="15" customHeight="1" x14ac:dyDescent="0.2">
      <c r="A42" s="94"/>
      <c r="B42" s="81"/>
      <c r="C42" s="3"/>
      <c r="D42" s="3"/>
      <c r="E42" s="3"/>
      <c r="G42" s="94"/>
      <c r="H42" s="80"/>
      <c r="I42" s="3"/>
      <c r="J42" s="3"/>
      <c r="K42" s="3"/>
    </row>
    <row r="43" spans="1:11" s="84" customFormat="1" ht="15" customHeight="1" x14ac:dyDescent="0.2">
      <c r="A43" s="94"/>
      <c r="B43" s="80"/>
      <c r="C43" s="3"/>
      <c r="D43" s="3"/>
      <c r="E43" s="3"/>
      <c r="G43" s="94"/>
      <c r="H43" s="81"/>
      <c r="I43" s="3"/>
      <c r="J43" s="3"/>
      <c r="K43" s="3"/>
    </row>
    <row r="44" spans="1:11" s="84" customFormat="1" ht="15" customHeight="1" x14ac:dyDescent="0.2">
      <c r="A44" s="94"/>
      <c r="B44" s="80"/>
      <c r="C44" s="3"/>
      <c r="D44" s="3"/>
      <c r="E44" s="3"/>
      <c r="G44" s="94"/>
      <c r="H44" s="80"/>
      <c r="I44" s="3"/>
      <c r="J44" s="3"/>
      <c r="K44" s="3"/>
    </row>
    <row r="45" spans="1:11" s="84" customFormat="1" ht="15" customHeight="1" x14ac:dyDescent="0.2">
      <c r="A45" s="94"/>
      <c r="B45" s="80"/>
      <c r="C45" s="3"/>
      <c r="D45" s="3"/>
      <c r="E45" s="3"/>
      <c r="G45" s="94"/>
      <c r="H45" s="80"/>
      <c r="I45" s="3"/>
      <c r="J45" s="3"/>
      <c r="K45" s="3"/>
    </row>
    <row r="46" spans="1:11" s="84" customFormat="1" ht="5.0999999999999996" customHeight="1" x14ac:dyDescent="0.2">
      <c r="G46" s="94"/>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12.75" customHeight="1" x14ac:dyDescent="0.2">
      <c r="A49" s="201" t="s">
        <v>257</v>
      </c>
      <c r="B49" s="201"/>
      <c r="C49" s="201"/>
      <c r="D49" s="201"/>
      <c r="E49" s="201"/>
      <c r="F49" s="201"/>
      <c r="G49" s="201"/>
      <c r="H49" s="201"/>
      <c r="I49" s="201"/>
      <c r="J49" s="201"/>
      <c r="K49" s="201"/>
    </row>
    <row r="50" spans="1:11" s="84" customFormat="1" ht="3.95" customHeight="1" x14ac:dyDescent="0.2">
      <c r="A50" s="80"/>
      <c r="B50" s="80"/>
      <c r="C50" s="3"/>
      <c r="D50" s="3"/>
      <c r="E50" s="3"/>
    </row>
    <row r="51" spans="1:11" s="84" customFormat="1" ht="36.75" customHeight="1" x14ac:dyDescent="0.2">
      <c r="A51" s="201" t="s">
        <v>27</v>
      </c>
      <c r="B51" s="201"/>
      <c r="C51" s="201"/>
      <c r="D51" s="201"/>
      <c r="E51" s="201"/>
      <c r="F51" s="201"/>
      <c r="G51" s="201"/>
      <c r="H51" s="201"/>
      <c r="I51" s="201"/>
      <c r="J51" s="201"/>
      <c r="K51" s="201"/>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481"/>
  <sheetViews>
    <sheetView tabSelected="1" zoomScale="115" zoomScaleNormal="115"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0"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6" t="s">
        <v>52</v>
      </c>
      <c r="D1" s="40"/>
      <c r="E1" s="75" t="s">
        <v>23</v>
      </c>
      <c r="F1" s="75"/>
      <c r="G1" s="30" t="s">
        <v>89</v>
      </c>
      <c r="H1" s="30"/>
      <c r="I1" s="30"/>
      <c r="J1" s="30"/>
      <c r="K1" s="30"/>
      <c r="L1" s="30"/>
      <c r="M1" s="30"/>
      <c r="N1" s="30"/>
      <c r="P1" s="75"/>
      <c r="Q1" s="91"/>
      <c r="R1" s="29"/>
      <c r="S1" s="39">
        <f>IF(Suggested="Yes",AA1,AG1)</f>
        <v>0.05</v>
      </c>
      <c r="T1" s="37" t="s">
        <v>45</v>
      </c>
      <c r="U1" s="5" t="str">
        <f>+Instructions!$B$3</f>
        <v>A</v>
      </c>
      <c r="V1" s="52"/>
      <c r="W1" s="56">
        <f>+Instructions!$C$22</f>
        <v>0</v>
      </c>
      <c r="X1" s="17">
        <f t="shared" ref="X1:X7" si="0">ROUND($AA1*(1-W1)+0.004999,2)</f>
        <v>0.05</v>
      </c>
      <c r="Y1" s="52"/>
      <c r="Z1" s="6" t="s">
        <v>353</v>
      </c>
      <c r="AA1" s="39">
        <v>0.05</v>
      </c>
      <c r="AB1" s="60">
        <f t="shared" ref="AB1:AC7" si="1">+W1</f>
        <v>0</v>
      </c>
      <c r="AC1" s="17">
        <f t="shared" si="1"/>
        <v>0.05</v>
      </c>
      <c r="AD1" s="12">
        <f t="shared" ref="AD1:AD7" si="2">(AG1-AC1)/AG1</f>
        <v>0</v>
      </c>
      <c r="AE1" s="124"/>
      <c r="AF1" s="131">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56</v>
      </c>
    </row>
    <row r="2" spans="2:41" s="3" customFormat="1" ht="9.9499999999999993" hidden="1" customHeight="1" x14ac:dyDescent="0.2">
      <c r="B2" s="117" t="s">
        <v>44</v>
      </c>
      <c r="D2" s="40"/>
      <c r="E2" s="75" t="s">
        <v>23</v>
      </c>
      <c r="F2" s="75"/>
      <c r="G2" s="30" t="s">
        <v>24</v>
      </c>
      <c r="H2" s="30"/>
      <c r="I2" s="30" t="s">
        <v>25</v>
      </c>
      <c r="J2" s="30"/>
      <c r="K2" s="30"/>
      <c r="L2" s="30"/>
      <c r="M2" s="30"/>
      <c r="N2" s="30"/>
      <c r="P2" s="75"/>
      <c r="Q2" s="91"/>
      <c r="R2" s="29"/>
      <c r="S2" s="39">
        <f t="shared" ref="S2:S7" si="8">IF(Suggested="Yes",AA2,AG2)</f>
        <v>0</v>
      </c>
      <c r="T2" s="37" t="s">
        <v>45</v>
      </c>
      <c r="U2" s="5" t="str">
        <f>+Instructions!$B$3</f>
        <v>A</v>
      </c>
      <c r="V2" s="52"/>
      <c r="W2" s="56">
        <f>+Instructions!$C$22</f>
        <v>0</v>
      </c>
      <c r="X2" s="39">
        <f t="shared" si="0"/>
        <v>0</v>
      </c>
      <c r="Y2" s="52"/>
      <c r="Z2" s="6" t="s">
        <v>353</v>
      </c>
      <c r="AA2" s="39">
        <v>0</v>
      </c>
      <c r="AB2" s="60">
        <f t="shared" si="1"/>
        <v>0</v>
      </c>
      <c r="AC2" s="39">
        <f t="shared" si="1"/>
        <v>0</v>
      </c>
      <c r="AD2" s="60" t="e">
        <f t="shared" si="2"/>
        <v>#DIV/0!</v>
      </c>
      <c r="AE2" s="124"/>
      <c r="AF2" s="133">
        <v>2</v>
      </c>
      <c r="AG2" s="44">
        <f t="shared" si="3"/>
        <v>0</v>
      </c>
      <c r="AH2" s="52"/>
      <c r="AJ2" s="17">
        <f t="shared" si="4"/>
        <v>0</v>
      </c>
      <c r="AK2" s="17">
        <f t="shared" si="5"/>
        <v>0</v>
      </c>
      <c r="AL2" s="17">
        <f t="shared" si="6"/>
        <v>0</v>
      </c>
      <c r="AM2" s="17" t="str">
        <f t="shared" si="7"/>
        <v/>
      </c>
      <c r="AO2" s="31" t="s">
        <v>56</v>
      </c>
    </row>
    <row r="3" spans="2:41" s="3" customFormat="1" ht="9.9499999999999993" hidden="1" customHeight="1" x14ac:dyDescent="0.2">
      <c r="B3" s="115" t="s">
        <v>8</v>
      </c>
      <c r="D3" s="40"/>
      <c r="E3" s="75" t="s">
        <v>23</v>
      </c>
      <c r="F3" s="75"/>
      <c r="G3" s="30" t="s">
        <v>24</v>
      </c>
      <c r="H3" s="30"/>
      <c r="I3" s="30" t="s">
        <v>25</v>
      </c>
      <c r="J3" s="30"/>
      <c r="K3" s="30"/>
      <c r="L3" s="30"/>
      <c r="M3" s="30"/>
      <c r="N3" s="30"/>
      <c r="P3" s="75"/>
      <c r="Q3" s="91"/>
      <c r="R3" s="29"/>
      <c r="S3" s="39">
        <f t="shared" si="8"/>
        <v>0</v>
      </c>
      <c r="T3" s="37" t="s">
        <v>45</v>
      </c>
      <c r="U3" s="5" t="str">
        <f>+Instructions!$B$3</f>
        <v>A</v>
      </c>
      <c r="V3" s="52"/>
      <c r="W3" s="56">
        <f>+Instructions!$C$22</f>
        <v>0</v>
      </c>
      <c r="X3" s="17">
        <f t="shared" si="0"/>
        <v>0</v>
      </c>
      <c r="Y3" s="52"/>
      <c r="Z3" s="6" t="s">
        <v>353</v>
      </c>
      <c r="AA3" s="39">
        <v>0</v>
      </c>
      <c r="AB3" s="60">
        <f t="shared" si="1"/>
        <v>0</v>
      </c>
      <c r="AC3" s="17">
        <f t="shared" si="1"/>
        <v>0</v>
      </c>
      <c r="AD3" s="12" t="e">
        <f t="shared" si="2"/>
        <v>#DIV/0!</v>
      </c>
      <c r="AE3" s="124"/>
      <c r="AF3" s="132">
        <v>3</v>
      </c>
      <c r="AG3" s="53">
        <f t="shared" si="3"/>
        <v>0</v>
      </c>
      <c r="AH3" s="52"/>
      <c r="AJ3" s="17">
        <f t="shared" si="4"/>
        <v>0</v>
      </c>
      <c r="AK3" s="17">
        <f t="shared" si="5"/>
        <v>0</v>
      </c>
      <c r="AL3" s="17">
        <f t="shared" si="6"/>
        <v>0</v>
      </c>
      <c r="AM3" s="17" t="str">
        <f t="shared" si="7"/>
        <v/>
      </c>
      <c r="AO3" s="31" t="s">
        <v>56</v>
      </c>
    </row>
    <row r="4" spans="2:41" s="3" customFormat="1" ht="9.9499999999999993" hidden="1" customHeight="1" x14ac:dyDescent="0.2">
      <c r="B4" s="118">
        <v>0</v>
      </c>
      <c r="D4" s="40"/>
      <c r="E4" s="75" t="s">
        <v>23</v>
      </c>
      <c r="F4" s="75"/>
      <c r="G4" s="30" t="s">
        <v>24</v>
      </c>
      <c r="H4" s="30"/>
      <c r="I4" s="30" t="s">
        <v>25</v>
      </c>
      <c r="J4" s="30"/>
      <c r="K4" s="30"/>
      <c r="L4" s="30"/>
      <c r="M4" s="30"/>
      <c r="N4" s="30"/>
      <c r="P4" s="75"/>
      <c r="Q4" s="91"/>
      <c r="R4" s="29"/>
      <c r="S4" s="39">
        <f t="shared" si="8"/>
        <v>0</v>
      </c>
      <c r="T4" s="37" t="s">
        <v>45</v>
      </c>
      <c r="U4" s="5" t="str">
        <f>+Instructions!$B$3</f>
        <v>A</v>
      </c>
      <c r="V4" s="52"/>
      <c r="W4" s="56">
        <f>+Instructions!$C$22</f>
        <v>0</v>
      </c>
      <c r="X4" s="17">
        <f t="shared" si="0"/>
        <v>0</v>
      </c>
      <c r="Y4" s="52"/>
      <c r="Z4" s="6" t="s">
        <v>353</v>
      </c>
      <c r="AA4" s="39">
        <v>0</v>
      </c>
      <c r="AB4" s="60">
        <f t="shared" si="1"/>
        <v>0</v>
      </c>
      <c r="AC4" s="17">
        <f t="shared" si="1"/>
        <v>0</v>
      </c>
      <c r="AD4" s="12" t="e">
        <f t="shared" si="2"/>
        <v>#DIV/0!</v>
      </c>
      <c r="AE4" s="124"/>
      <c r="AF4" s="134">
        <v>4</v>
      </c>
      <c r="AG4" s="111">
        <f t="shared" si="3"/>
        <v>0</v>
      </c>
      <c r="AH4" s="52"/>
      <c r="AJ4" s="17">
        <f t="shared" si="4"/>
        <v>0</v>
      </c>
      <c r="AK4" s="17">
        <f t="shared" si="5"/>
        <v>0</v>
      </c>
      <c r="AL4" s="17">
        <f t="shared" si="6"/>
        <v>0</v>
      </c>
      <c r="AM4" s="17" t="str">
        <f t="shared" si="7"/>
        <v/>
      </c>
      <c r="AO4" s="31" t="s">
        <v>56</v>
      </c>
    </row>
    <row r="5" spans="2:41" s="3" customFormat="1" ht="9.9499999999999993" hidden="1" customHeight="1" x14ac:dyDescent="0.2">
      <c r="B5" s="119">
        <v>0</v>
      </c>
      <c r="D5" s="40"/>
      <c r="E5" s="75" t="s">
        <v>23</v>
      </c>
      <c r="F5" s="75"/>
      <c r="G5" s="30" t="s">
        <v>24</v>
      </c>
      <c r="H5" s="30"/>
      <c r="I5" s="30" t="s">
        <v>25</v>
      </c>
      <c r="J5" s="30"/>
      <c r="K5" s="30"/>
      <c r="L5" s="30"/>
      <c r="M5" s="30"/>
      <c r="N5" s="30"/>
      <c r="P5" s="75"/>
      <c r="Q5" s="91"/>
      <c r="R5" s="29"/>
      <c r="S5" s="39">
        <f t="shared" si="8"/>
        <v>0</v>
      </c>
      <c r="T5" s="37" t="s">
        <v>45</v>
      </c>
      <c r="U5" s="5" t="str">
        <f>+Instructions!$B$3</f>
        <v>A</v>
      </c>
      <c r="V5" s="52"/>
      <c r="W5" s="56">
        <f>+Instructions!$C$22</f>
        <v>0</v>
      </c>
      <c r="X5" s="17">
        <f t="shared" si="0"/>
        <v>0</v>
      </c>
      <c r="Y5" s="52"/>
      <c r="Z5" s="6" t="s">
        <v>353</v>
      </c>
      <c r="AA5" s="39">
        <v>0</v>
      </c>
      <c r="AB5" s="60">
        <f t="shared" si="1"/>
        <v>0</v>
      </c>
      <c r="AC5" s="17">
        <f t="shared" si="1"/>
        <v>0</v>
      </c>
      <c r="AD5" s="12" t="e">
        <f t="shared" si="2"/>
        <v>#DIV/0!</v>
      </c>
      <c r="AE5" s="124"/>
      <c r="AF5" s="135">
        <v>5</v>
      </c>
      <c r="AG5" s="112">
        <f t="shared" si="3"/>
        <v>0</v>
      </c>
      <c r="AH5" s="52"/>
      <c r="AJ5" s="17">
        <f t="shared" si="4"/>
        <v>0</v>
      </c>
      <c r="AK5" s="17">
        <f t="shared" si="5"/>
        <v>0</v>
      </c>
      <c r="AL5" s="17">
        <f t="shared" si="6"/>
        <v>0</v>
      </c>
      <c r="AM5" s="17" t="str">
        <f t="shared" si="7"/>
        <v/>
      </c>
      <c r="AO5" s="31" t="s">
        <v>56</v>
      </c>
    </row>
    <row r="6" spans="2:41" s="3" customFormat="1" ht="9.9499999999999993" hidden="1" customHeight="1" x14ac:dyDescent="0.2">
      <c r="B6" s="120">
        <v>0</v>
      </c>
      <c r="D6" s="40"/>
      <c r="E6" s="75" t="s">
        <v>23</v>
      </c>
      <c r="F6" s="75"/>
      <c r="G6" s="30" t="s">
        <v>24</v>
      </c>
      <c r="H6" s="30"/>
      <c r="I6" s="30" t="s">
        <v>25</v>
      </c>
      <c r="J6" s="30"/>
      <c r="K6" s="30"/>
      <c r="L6" s="30"/>
      <c r="M6" s="30"/>
      <c r="N6" s="30"/>
      <c r="P6" s="75"/>
      <c r="Q6" s="91"/>
      <c r="R6" s="29"/>
      <c r="S6" s="39">
        <f t="shared" si="8"/>
        <v>0</v>
      </c>
      <c r="T6" s="37" t="s">
        <v>45</v>
      </c>
      <c r="U6" s="5" t="str">
        <f>+Instructions!$B$3</f>
        <v>A</v>
      </c>
      <c r="V6" s="52"/>
      <c r="W6" s="56">
        <f>+Instructions!$C$22</f>
        <v>0</v>
      </c>
      <c r="X6" s="17">
        <f t="shared" si="0"/>
        <v>0</v>
      </c>
      <c r="Y6" s="52"/>
      <c r="Z6" s="6" t="s">
        <v>353</v>
      </c>
      <c r="AA6" s="39">
        <v>0</v>
      </c>
      <c r="AB6" s="60">
        <f t="shared" si="1"/>
        <v>0</v>
      </c>
      <c r="AC6" s="17">
        <f t="shared" si="1"/>
        <v>0</v>
      </c>
      <c r="AD6" s="12" t="e">
        <f t="shared" si="2"/>
        <v>#DIV/0!</v>
      </c>
      <c r="AE6" s="124"/>
      <c r="AF6" s="136">
        <v>6</v>
      </c>
      <c r="AG6" s="113">
        <f t="shared" si="3"/>
        <v>0</v>
      </c>
      <c r="AH6" s="52"/>
      <c r="AJ6" s="17">
        <f t="shared" si="4"/>
        <v>0</v>
      </c>
      <c r="AK6" s="17">
        <f t="shared" si="5"/>
        <v>0</v>
      </c>
      <c r="AL6" s="17">
        <f t="shared" si="6"/>
        <v>0</v>
      </c>
      <c r="AM6" s="17" t="str">
        <f t="shared" si="7"/>
        <v/>
      </c>
      <c r="AO6" s="31" t="s">
        <v>56</v>
      </c>
    </row>
    <row r="7" spans="2:41" s="3" customFormat="1" ht="9.9499999999999993" hidden="1" customHeight="1" x14ac:dyDescent="0.2">
      <c r="B7" s="121">
        <v>0</v>
      </c>
      <c r="D7" s="40"/>
      <c r="E7" s="75" t="s">
        <v>23</v>
      </c>
      <c r="F7" s="75"/>
      <c r="G7" s="30" t="s">
        <v>24</v>
      </c>
      <c r="H7" s="30"/>
      <c r="I7" s="30" t="s">
        <v>25</v>
      </c>
      <c r="J7" s="30"/>
      <c r="K7" s="30"/>
      <c r="L7" s="30"/>
      <c r="M7" s="30"/>
      <c r="N7" s="30"/>
      <c r="P7" s="75"/>
      <c r="Q7" s="91"/>
      <c r="R7" s="29"/>
      <c r="S7" s="39">
        <f t="shared" si="8"/>
        <v>0</v>
      </c>
      <c r="T7" s="37" t="s">
        <v>45</v>
      </c>
      <c r="U7" s="5" t="str">
        <f>+Instructions!$B$3</f>
        <v>A</v>
      </c>
      <c r="V7" s="52"/>
      <c r="W7" s="56">
        <f>+Instructions!$C$22</f>
        <v>0</v>
      </c>
      <c r="X7" s="17">
        <f t="shared" si="0"/>
        <v>0</v>
      </c>
      <c r="Y7" s="52"/>
      <c r="Z7" s="6" t="s">
        <v>353</v>
      </c>
      <c r="AA7" s="39">
        <v>0</v>
      </c>
      <c r="AB7" s="60">
        <f t="shared" si="1"/>
        <v>0</v>
      </c>
      <c r="AC7" s="17">
        <f t="shared" si="1"/>
        <v>0</v>
      </c>
      <c r="AD7" s="12" t="e">
        <f t="shared" si="2"/>
        <v>#DIV/0!</v>
      </c>
      <c r="AE7" s="124"/>
      <c r="AF7" s="137">
        <v>7</v>
      </c>
      <c r="AG7" s="114">
        <f t="shared" si="3"/>
        <v>0</v>
      </c>
      <c r="AH7" s="52"/>
      <c r="AJ7" s="17">
        <f t="shared" si="4"/>
        <v>0</v>
      </c>
      <c r="AK7" s="17">
        <f t="shared" si="5"/>
        <v>0</v>
      </c>
      <c r="AL7" s="17">
        <f t="shared" si="6"/>
        <v>0</v>
      </c>
      <c r="AM7" s="17" t="str">
        <f t="shared" si="7"/>
        <v/>
      </c>
      <c r="AO7" s="31" t="s">
        <v>56</v>
      </c>
    </row>
    <row r="8" spans="2:41" s="3" customFormat="1" ht="9.9499999999999993" hidden="1" customHeight="1" x14ac:dyDescent="0.2">
      <c r="B8" s="122" t="s">
        <v>54</v>
      </c>
      <c r="D8" s="40"/>
      <c r="E8" s="75"/>
      <c r="F8" s="75"/>
      <c r="G8" s="30"/>
      <c r="H8" s="30"/>
      <c r="I8" s="30"/>
      <c r="J8" s="30"/>
      <c r="K8" s="30"/>
      <c r="L8" s="30"/>
      <c r="M8" s="30"/>
      <c r="N8" s="30"/>
      <c r="P8" s="75"/>
      <c r="Q8" s="91" t="s">
        <v>13</v>
      </c>
      <c r="R8" s="29" t="s">
        <v>49</v>
      </c>
      <c r="S8" s="39">
        <v>1000</v>
      </c>
      <c r="T8" s="37" t="s">
        <v>55</v>
      </c>
      <c r="U8" s="37"/>
      <c r="V8" s="52"/>
      <c r="W8" s="56">
        <v>0.1</v>
      </c>
      <c r="X8" s="39">
        <v>1000</v>
      </c>
      <c r="Y8" s="52"/>
      <c r="Z8" s="39" t="s">
        <v>55</v>
      </c>
      <c r="AA8" s="39">
        <v>1000</v>
      </c>
      <c r="AB8" s="60">
        <v>0.1</v>
      </c>
      <c r="AC8" s="39">
        <v>1000</v>
      </c>
      <c r="AD8" s="60">
        <v>0.1</v>
      </c>
      <c r="AE8" s="76">
        <v>10</v>
      </c>
      <c r="AF8" s="76"/>
      <c r="AG8" s="39">
        <v>1000</v>
      </c>
      <c r="AH8" s="52"/>
      <c r="AI8" s="128"/>
      <c r="AJ8" s="39"/>
      <c r="AK8" s="39"/>
      <c r="AL8" s="39"/>
      <c r="AM8" s="39"/>
      <c r="AO8" s="31" t="s">
        <v>56</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9"/>
      <c r="AJ9" s="44"/>
      <c r="AK9" s="44"/>
      <c r="AL9" s="44"/>
      <c r="AM9" s="44"/>
      <c r="AN9" s="32"/>
      <c r="AO9" s="102" t="s">
        <v>56</v>
      </c>
    </row>
    <row r="10" spans="2:41" s="3" customFormat="1" ht="9.9499999999999993" hidden="1" customHeight="1" x14ac:dyDescent="0.2">
      <c r="I10" s="6"/>
      <c r="J10" s="6"/>
      <c r="K10" s="6"/>
      <c r="L10" s="6"/>
      <c r="M10" s="6"/>
      <c r="N10" s="6"/>
      <c r="O10" s="213" t="s">
        <v>22</v>
      </c>
      <c r="P10" s="214"/>
      <c r="Q10" s="214"/>
      <c r="R10" s="214"/>
      <c r="S10" s="214"/>
      <c r="T10" s="215"/>
      <c r="U10" s="19"/>
      <c r="V10" s="52"/>
      <c r="W10" s="216" t="s">
        <v>42</v>
      </c>
      <c r="X10" s="216"/>
      <c r="Y10" s="52"/>
      <c r="Z10" s="217" t="s">
        <v>43</v>
      </c>
      <c r="AA10" s="217"/>
      <c r="AB10" s="217"/>
      <c r="AC10" s="217"/>
      <c r="AD10" s="217"/>
      <c r="AE10" s="217"/>
      <c r="AF10" s="217"/>
      <c r="AG10" s="217"/>
      <c r="AH10" s="52"/>
      <c r="AI10" s="95"/>
      <c r="AO10" s="102" t="s">
        <v>56</v>
      </c>
    </row>
    <row r="11" spans="2:41" s="30" customFormat="1" ht="9.9499999999999993" hidden="1" customHeight="1" x14ac:dyDescent="0.2">
      <c r="D11" s="23" t="s">
        <v>10</v>
      </c>
      <c r="E11" s="24"/>
      <c r="F11" s="24"/>
      <c r="G11" s="24"/>
      <c r="H11" s="24"/>
      <c r="I11" s="25"/>
      <c r="J11" s="25"/>
      <c r="K11" s="25"/>
      <c r="L11" s="25"/>
      <c r="M11" s="25"/>
      <c r="N11" s="25"/>
      <c r="O11" s="208" t="s">
        <v>48</v>
      </c>
      <c r="P11" s="209"/>
      <c r="Q11" s="26" t="s">
        <v>13</v>
      </c>
      <c r="R11" s="26" t="s">
        <v>17</v>
      </c>
      <c r="S11" s="27" t="str">
        <f>IF(Suggested="Yes",AA11,AG11)</f>
        <v>List Price</v>
      </c>
      <c r="T11" s="26" t="s">
        <v>16</v>
      </c>
      <c r="U11" s="28" t="s">
        <v>15</v>
      </c>
      <c r="V11" s="52"/>
      <c r="W11" s="54" t="s">
        <v>18</v>
      </c>
      <c r="X11" s="14" t="s">
        <v>14</v>
      </c>
      <c r="Y11" s="52"/>
      <c r="Z11" s="69" t="s">
        <v>58</v>
      </c>
      <c r="AA11" s="69" t="s">
        <v>12</v>
      </c>
      <c r="AB11" s="41" t="s">
        <v>19</v>
      </c>
      <c r="AC11" s="28" t="s">
        <v>20</v>
      </c>
      <c r="AD11" s="28" t="s">
        <v>28</v>
      </c>
      <c r="AE11" s="64" t="s">
        <v>59</v>
      </c>
      <c r="AF11" s="96" t="s">
        <v>50</v>
      </c>
      <c r="AG11" s="64" t="s">
        <v>4</v>
      </c>
      <c r="AH11" s="52"/>
      <c r="AJ11" s="28" t="s">
        <v>70</v>
      </c>
      <c r="AK11" s="138" t="s">
        <v>71</v>
      </c>
      <c r="AL11" s="28" t="s">
        <v>72</v>
      </c>
      <c r="AM11" s="28" t="s">
        <v>73</v>
      </c>
      <c r="AN11" s="3"/>
      <c r="AO11" s="102" t="s">
        <v>56</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9"/>
      <c r="AJ12" s="44"/>
      <c r="AK12" s="44"/>
      <c r="AL12" s="44"/>
      <c r="AM12" s="44"/>
      <c r="AN12" s="32"/>
      <c r="AO12" s="102" t="s">
        <v>56</v>
      </c>
    </row>
    <row r="13" spans="2:41" s="11" customFormat="1" ht="15.95" customHeight="1" x14ac:dyDescent="0.2">
      <c r="O13" s="202" t="str">
        <f>"File '"&amp;Instructions!B2&amp;"' - "&amp;Instructions!B1</f>
        <v>File 'Z' - Zen Paradise</v>
      </c>
      <c r="P13" s="202"/>
      <c r="Q13" s="202"/>
      <c r="R13" s="202"/>
      <c r="S13" s="202"/>
      <c r="T13" s="202"/>
      <c r="U13" s="72"/>
      <c r="V13" s="52"/>
      <c r="W13" s="211" t="s">
        <v>11</v>
      </c>
      <c r="X13" s="211"/>
      <c r="Y13" s="52"/>
      <c r="Z13" s="20"/>
      <c r="AA13" s="20"/>
      <c r="AB13" s="59"/>
      <c r="AD13" s="20"/>
      <c r="AE13" s="66"/>
      <c r="AF13" s="66"/>
      <c r="AG13" s="20" t="s">
        <v>21</v>
      </c>
      <c r="AH13" s="52"/>
      <c r="AI13" s="97"/>
      <c r="AN13" s="3"/>
      <c r="AO13" s="31" t="s">
        <v>56</v>
      </c>
    </row>
    <row r="14" spans="2:41" s="11" customFormat="1" ht="15.95" customHeight="1" x14ac:dyDescent="0.2">
      <c r="G14" s="35"/>
      <c r="K14" s="164"/>
      <c r="O14" s="73"/>
      <c r="P14" s="73"/>
      <c r="Q14" s="73"/>
      <c r="R14" s="73"/>
      <c r="S14" s="21"/>
      <c r="T14" s="165" t="str">
        <f>+Instructions!B4</f>
        <v>11/1/25</v>
      </c>
      <c r="U14" s="72"/>
      <c r="V14" s="52"/>
      <c r="W14" s="71"/>
      <c r="X14" s="71"/>
      <c r="Y14" s="52"/>
      <c r="Z14" s="58"/>
      <c r="AA14" s="58"/>
      <c r="AB14" s="59"/>
      <c r="AD14" s="20"/>
      <c r="AE14" s="210">
        <f ca="1">TODAY()</f>
        <v>45946</v>
      </c>
      <c r="AF14" s="210"/>
      <c r="AG14" s="210"/>
      <c r="AH14" s="52"/>
      <c r="AI14" s="97"/>
      <c r="AN14" s="3"/>
      <c r="AO14" s="31" t="s">
        <v>56</v>
      </c>
    </row>
    <row r="15" spans="2:41" s="11" customFormat="1" ht="9.9499999999999993" customHeight="1" x14ac:dyDescent="0.2">
      <c r="N15" s="204" t="str">
        <f>IF(Instructions!C8="","",+Instructions!C8)</f>
        <v/>
      </c>
      <c r="O15" s="204"/>
      <c r="P15" s="204"/>
      <c r="Q15" s="204"/>
      <c r="R15" s="204"/>
      <c r="S15" s="204"/>
      <c r="T15" s="204"/>
      <c r="U15" s="72"/>
      <c r="V15" s="52"/>
      <c r="W15" s="71"/>
      <c r="X15" s="71"/>
      <c r="Y15" s="52"/>
      <c r="Z15" s="58"/>
      <c r="AA15" s="58"/>
      <c r="AB15" s="59"/>
      <c r="AD15" s="20"/>
      <c r="AE15" s="66"/>
      <c r="AF15" s="66"/>
      <c r="AH15" s="52"/>
      <c r="AI15" s="97"/>
      <c r="AN15" s="3"/>
      <c r="AO15" s="31" t="s">
        <v>56</v>
      </c>
    </row>
    <row r="16" spans="2:41" s="3" customFormat="1" ht="12" customHeight="1" x14ac:dyDescent="0.2">
      <c r="C16" s="35" t="str">
        <f>"Product Code '"&amp;Instructions!B3&amp;"'"</f>
        <v>Product Code 'A'</v>
      </c>
      <c r="N16" s="204"/>
      <c r="O16" s="204"/>
      <c r="P16" s="204"/>
      <c r="Q16" s="204"/>
      <c r="R16" s="204"/>
      <c r="S16" s="204"/>
      <c r="T16" s="204"/>
      <c r="U16" s="5"/>
      <c r="V16" s="52"/>
      <c r="W16" s="70"/>
      <c r="X16" s="70"/>
      <c r="Y16" s="52"/>
      <c r="Z16" s="39"/>
      <c r="AA16" s="39"/>
      <c r="AB16" s="55"/>
      <c r="AC16" s="17"/>
      <c r="AD16" s="15"/>
      <c r="AE16" s="65"/>
      <c r="AF16" s="65"/>
      <c r="AG16" s="89" t="str">
        <f>IF(Instructions!$C$8="","",Instructions!$C$8)</f>
        <v/>
      </c>
      <c r="AH16" s="52"/>
      <c r="AI16" s="127"/>
      <c r="AJ16" s="17"/>
      <c r="AK16" s="17"/>
      <c r="AL16" s="17"/>
      <c r="AM16" s="17"/>
      <c r="AO16" s="31" t="s">
        <v>56</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7"/>
      <c r="AJ17" s="17"/>
      <c r="AK17" s="17"/>
      <c r="AL17" s="17"/>
      <c r="AM17" s="17"/>
      <c r="AO17" s="31" t="s">
        <v>56</v>
      </c>
    </row>
    <row r="18" spans="2:41" s="30" customFormat="1" ht="9.9499999999999993" customHeight="1" x14ac:dyDescent="0.2">
      <c r="C18" s="78" t="s">
        <v>10</v>
      </c>
      <c r="D18" s="79"/>
      <c r="E18" s="79"/>
      <c r="F18" s="79"/>
      <c r="G18" s="25"/>
      <c r="H18" s="25"/>
      <c r="I18" s="25"/>
      <c r="J18" s="25"/>
      <c r="K18" s="25"/>
      <c r="L18" s="25"/>
      <c r="M18" s="25"/>
      <c r="N18" s="25"/>
      <c r="O18" s="208" t="s">
        <v>48</v>
      </c>
      <c r="P18" s="209"/>
      <c r="Q18" s="26" t="s">
        <v>13</v>
      </c>
      <c r="R18" s="26" t="s">
        <v>17</v>
      </c>
      <c r="S18" s="27" t="str">
        <f>+S$11</f>
        <v>List Price</v>
      </c>
      <c r="T18" s="26" t="s">
        <v>16</v>
      </c>
      <c r="U18" s="26" t="str">
        <f>+U$11</f>
        <v>Code</v>
      </c>
      <c r="V18" s="52"/>
      <c r="W18" s="77" t="s">
        <v>18</v>
      </c>
      <c r="X18" s="27" t="s">
        <v>14</v>
      </c>
      <c r="Y18" s="52"/>
      <c r="Z18" s="41" t="s">
        <v>58</v>
      </c>
      <c r="AA18" s="41" t="s">
        <v>12</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56</v>
      </c>
    </row>
    <row r="19" spans="2:41" s="155" customFormat="1" ht="9.6" customHeight="1" x14ac:dyDescent="0.2">
      <c r="C19" s="207" t="s">
        <v>84</v>
      </c>
      <c r="D19" s="207"/>
      <c r="E19" s="207"/>
      <c r="F19" s="207"/>
      <c r="G19" s="207"/>
      <c r="H19" s="207"/>
      <c r="I19" s="207"/>
      <c r="J19" s="207"/>
      <c r="K19" s="207"/>
      <c r="L19" s="207"/>
      <c r="M19" s="207"/>
      <c r="N19" s="207"/>
      <c r="O19" s="207"/>
      <c r="P19" s="207"/>
      <c r="Q19" s="207"/>
      <c r="R19" s="207"/>
      <c r="S19" s="207"/>
      <c r="T19" s="207"/>
      <c r="U19" s="156"/>
      <c r="V19" s="52"/>
      <c r="W19" s="159"/>
      <c r="X19" s="159"/>
      <c r="Y19" s="52"/>
      <c r="Z19" s="160"/>
      <c r="AA19" s="160"/>
      <c r="AB19" s="161"/>
      <c r="AC19" s="157"/>
      <c r="AD19" s="158"/>
      <c r="AE19" s="162"/>
      <c r="AF19" s="163"/>
      <c r="AG19" s="157"/>
      <c r="AH19" s="52"/>
      <c r="AJ19" s="157"/>
      <c r="AK19" s="157"/>
      <c r="AL19" s="157"/>
      <c r="AM19" s="157"/>
      <c r="AN19" s="3"/>
      <c r="AO19" s="31" t="s">
        <v>56</v>
      </c>
    </row>
    <row r="20" spans="2:41" s="3" customFormat="1" ht="2.85" customHeight="1" x14ac:dyDescent="0.2">
      <c r="C20" s="6"/>
      <c r="D20" s="167"/>
      <c r="E20" s="167"/>
      <c r="F20" s="167"/>
      <c r="G20" s="167"/>
      <c r="H20" s="167"/>
      <c r="I20" s="167"/>
      <c r="J20" s="167"/>
      <c r="K20" s="167"/>
      <c r="L20" s="167"/>
      <c r="M20" s="167"/>
      <c r="N20" s="167"/>
      <c r="O20" s="167"/>
      <c r="P20" s="167"/>
      <c r="Q20" s="167"/>
      <c r="R20" s="167"/>
      <c r="S20" s="167"/>
      <c r="T20" s="167"/>
      <c r="U20" s="5"/>
      <c r="V20" s="52"/>
      <c r="W20" s="56"/>
      <c r="X20" s="15"/>
      <c r="Y20" s="52"/>
      <c r="Z20" s="39"/>
      <c r="AA20" s="39"/>
      <c r="AB20" s="55"/>
      <c r="AC20" s="17"/>
      <c r="AD20" s="15"/>
      <c r="AE20" s="65"/>
      <c r="AF20" s="127"/>
      <c r="AG20" s="39"/>
      <c r="AH20" s="52"/>
      <c r="AJ20" s="17"/>
      <c r="AK20" s="17"/>
      <c r="AL20" s="17"/>
      <c r="AM20" s="17"/>
      <c r="AO20" s="31" t="s">
        <v>56</v>
      </c>
    </row>
    <row r="21" spans="2:41" s="155" customFormat="1" ht="18.95" customHeight="1" x14ac:dyDescent="0.2">
      <c r="C21" s="212" t="s">
        <v>256</v>
      </c>
      <c r="D21" s="212"/>
      <c r="E21" s="212"/>
      <c r="F21" s="212"/>
      <c r="G21" s="212"/>
      <c r="H21" s="212"/>
      <c r="I21" s="212"/>
      <c r="J21" s="212"/>
      <c r="K21" s="212"/>
      <c r="L21" s="212"/>
      <c r="M21" s="212"/>
      <c r="N21" s="212"/>
      <c r="O21" s="212"/>
      <c r="P21" s="212"/>
      <c r="Q21" s="212"/>
      <c r="R21" s="212"/>
      <c r="S21" s="212"/>
      <c r="T21" s="212"/>
      <c r="U21" s="156"/>
      <c r="V21" s="52"/>
      <c r="W21" s="159"/>
      <c r="X21" s="159"/>
      <c r="Y21" s="52"/>
      <c r="Z21" s="160"/>
      <c r="AA21" s="160"/>
      <c r="AB21" s="161"/>
      <c r="AC21" s="157"/>
      <c r="AD21" s="158"/>
      <c r="AE21" s="162"/>
      <c r="AF21" s="163"/>
      <c r="AG21" s="157"/>
      <c r="AH21" s="52"/>
      <c r="AJ21" s="157"/>
      <c r="AK21" s="157"/>
      <c r="AL21" s="157"/>
      <c r="AM21" s="157"/>
      <c r="AN21" s="3"/>
      <c r="AO21" s="31" t="s">
        <v>56</v>
      </c>
    </row>
    <row r="22" spans="2:41" s="3" customFormat="1" ht="3.95" customHeight="1" x14ac:dyDescent="0.2">
      <c r="C22" s="6"/>
      <c r="D22" s="167"/>
      <c r="E22" s="167"/>
      <c r="F22" s="167"/>
      <c r="G22" s="167"/>
      <c r="H22" s="167"/>
      <c r="I22" s="167"/>
      <c r="J22" s="167"/>
      <c r="K22" s="167"/>
      <c r="L22" s="167"/>
      <c r="M22" s="167"/>
      <c r="N22" s="167"/>
      <c r="O22" s="167"/>
      <c r="P22" s="167"/>
      <c r="Q22" s="167"/>
      <c r="R22" s="167"/>
      <c r="S22" s="167"/>
      <c r="T22" s="167"/>
      <c r="U22" s="5"/>
      <c r="V22" s="52"/>
      <c r="W22" s="56"/>
      <c r="X22" s="15"/>
      <c r="Y22" s="52"/>
      <c r="Z22" s="39"/>
      <c r="AA22" s="39"/>
      <c r="AB22" s="55"/>
      <c r="AC22" s="17"/>
      <c r="AD22" s="15"/>
      <c r="AE22" s="65"/>
      <c r="AF22" s="127"/>
      <c r="AG22" s="39"/>
      <c r="AH22" s="52"/>
      <c r="AJ22" s="17"/>
      <c r="AK22" s="17"/>
      <c r="AL22" s="17"/>
      <c r="AM22" s="17"/>
      <c r="AO22" s="31" t="s">
        <v>56</v>
      </c>
    </row>
    <row r="23" spans="2:41" s="3" customFormat="1" ht="10.5" customHeight="1" x14ac:dyDescent="0.2">
      <c r="C23" s="74" t="s">
        <v>306</v>
      </c>
      <c r="P23" s="4"/>
      <c r="Q23" s="6"/>
      <c r="R23" s="177" t="s">
        <v>153</v>
      </c>
      <c r="S23" s="178" t="s">
        <v>291</v>
      </c>
      <c r="T23" s="179"/>
      <c r="U23" s="5"/>
      <c r="V23" s="52"/>
      <c r="W23" s="70"/>
      <c r="X23" s="70"/>
      <c r="Y23" s="52"/>
      <c r="Z23" s="39"/>
      <c r="AA23" s="17"/>
      <c r="AB23" s="15"/>
      <c r="AC23" s="15"/>
      <c r="AD23" s="15"/>
      <c r="AE23" s="15"/>
      <c r="AF23" s="65"/>
      <c r="AG23" s="17"/>
      <c r="AH23" s="52"/>
      <c r="AO23" s="31" t="s">
        <v>56</v>
      </c>
    </row>
    <row r="24" spans="2:41" s="3" customFormat="1" ht="2.25" customHeight="1" x14ac:dyDescent="0.2">
      <c r="P24" s="75"/>
      <c r="Q24" s="91"/>
      <c r="R24" s="6"/>
      <c r="S24" s="39"/>
      <c r="T24" s="6"/>
      <c r="U24" s="5"/>
      <c r="V24" s="52"/>
      <c r="W24" s="56"/>
      <c r="X24" s="15"/>
      <c r="Y24" s="52"/>
      <c r="Z24" s="39"/>
      <c r="AA24" s="39"/>
      <c r="AB24" s="55"/>
      <c r="AC24" s="17"/>
      <c r="AD24" s="15"/>
      <c r="AE24" s="65"/>
      <c r="AF24" s="127"/>
      <c r="AG24" s="39"/>
      <c r="AH24" s="52"/>
      <c r="AJ24" s="17"/>
      <c r="AK24" s="17"/>
      <c r="AL24" s="17"/>
      <c r="AM24" s="17"/>
      <c r="AO24" s="31" t="s">
        <v>56</v>
      </c>
    </row>
    <row r="25" spans="2:41" s="3" customFormat="1" ht="9.9499999999999993" customHeight="1" x14ac:dyDescent="0.2">
      <c r="B25" s="116" t="s">
        <v>52</v>
      </c>
      <c r="D25" s="40"/>
      <c r="E25" s="75" t="s">
        <v>327</v>
      </c>
      <c r="F25" s="75"/>
      <c r="G25" s="30" t="s">
        <v>326</v>
      </c>
      <c r="H25" s="30"/>
      <c r="I25" s="30"/>
      <c r="J25" s="30" t="s">
        <v>307</v>
      </c>
      <c r="K25" s="30"/>
      <c r="L25" s="30" t="s">
        <v>273</v>
      </c>
      <c r="M25" s="30"/>
      <c r="N25" s="30"/>
      <c r="P25" s="75"/>
      <c r="Q25" s="91"/>
      <c r="R25" s="29"/>
      <c r="S25" s="39">
        <f>IF(Suggested="Yes",AA25,AG25)</f>
        <v>9.15</v>
      </c>
      <c r="T25" s="37" t="s">
        <v>45</v>
      </c>
      <c r="U25" s="5" t="str">
        <f>+Instructions!$B$3</f>
        <v>A</v>
      </c>
      <c r="V25" s="52"/>
      <c r="W25" s="56">
        <f>+Instructions!$C$22</f>
        <v>0</v>
      </c>
      <c r="X25" s="17">
        <f>ROUND($AA25*(1-W25)+0.004999,2)</f>
        <v>9.15</v>
      </c>
      <c r="Y25" s="52"/>
      <c r="Z25" s="6" t="s">
        <v>354</v>
      </c>
      <c r="AA25" s="39">
        <v>9.15</v>
      </c>
      <c r="AB25" s="60">
        <f t="shared" ref="AB25:AB27" si="10">+W25</f>
        <v>0</v>
      </c>
      <c r="AC25" s="17">
        <f t="shared" ref="AC25:AC27" si="11">+X25</f>
        <v>9.15</v>
      </c>
      <c r="AD25" s="12">
        <f>(AG25-AC25)/AG25</f>
        <v>0</v>
      </c>
      <c r="AE25" s="124"/>
      <c r="AF25" s="131">
        <v>1</v>
      </c>
      <c r="AG25" s="38">
        <f>SUM(AJ25:AL25)+AE25</f>
        <v>9.15</v>
      </c>
      <c r="AH25" s="52"/>
      <c r="AJ25" s="17">
        <f>ROUND(AC25/(1-VLOOKUP(AF25,Group,2,FALSE)),2)</f>
        <v>9.15</v>
      </c>
      <c r="AK25" s="17">
        <f>IF(VLOOKUP(AF25,Group,5,FALSE)="YES",VLOOKUP(ROUND(ROUND(AJ25,1)-AJ25,2),Round,2,FALSE)+VLOOKUP(AF25,Group,6,FALSE),0)</f>
        <v>0</v>
      </c>
      <c r="AL25" s="17">
        <f>IF(VLOOKUP(AF25,Group,7,FALSE)="",0,ROUND(AJ25-0.04999,1)-AJ25+AM25)</f>
        <v>0</v>
      </c>
      <c r="AM25" s="17" t="str">
        <f>IF(VLOOKUP(AF25,Group,7,FALSE)="","",VLOOKUP(AF25,Group,7,FALSE))</f>
        <v/>
      </c>
      <c r="AO25" s="31" t="s">
        <v>56</v>
      </c>
    </row>
    <row r="26" spans="2:41" s="3" customFormat="1" ht="9.9499999999999993" customHeight="1" x14ac:dyDescent="0.2">
      <c r="B26" s="116" t="s">
        <v>52</v>
      </c>
      <c r="D26" s="40"/>
      <c r="E26" s="75" t="s">
        <v>327</v>
      </c>
      <c r="F26" s="75"/>
      <c r="G26" s="30" t="s">
        <v>326</v>
      </c>
      <c r="H26" s="30"/>
      <c r="I26" s="30"/>
      <c r="J26" s="30" t="s">
        <v>308</v>
      </c>
      <c r="K26" s="30"/>
      <c r="L26" s="30" t="s">
        <v>96</v>
      </c>
      <c r="M26" s="30"/>
      <c r="N26" s="30"/>
      <c r="P26" s="75"/>
      <c r="Q26" s="91"/>
      <c r="R26" s="29"/>
      <c r="S26" s="39">
        <f>IF(Suggested="Yes",AA26,AG26)</f>
        <v>9.15</v>
      </c>
      <c r="T26" s="37" t="s">
        <v>45</v>
      </c>
      <c r="U26" s="5" t="str">
        <f>+Instructions!$B$3</f>
        <v>A</v>
      </c>
      <c r="V26" s="52"/>
      <c r="W26" s="56">
        <f>+Instructions!$C$22</f>
        <v>0</v>
      </c>
      <c r="X26" s="17">
        <f>ROUND($AA26*(1-W26)+0.004999,2)</f>
        <v>9.15</v>
      </c>
      <c r="Y26" s="52"/>
      <c r="Z26" s="6" t="s">
        <v>354</v>
      </c>
      <c r="AA26" s="39">
        <v>9.15</v>
      </c>
      <c r="AB26" s="60">
        <f t="shared" si="10"/>
        <v>0</v>
      </c>
      <c r="AC26" s="17">
        <f t="shared" si="11"/>
        <v>9.15</v>
      </c>
      <c r="AD26" s="12">
        <f>(AG26-AC26)/AG26</f>
        <v>0</v>
      </c>
      <c r="AE26" s="124"/>
      <c r="AF26" s="131">
        <v>1</v>
      </c>
      <c r="AG26" s="38">
        <f>SUM(AJ26:AL26)+AE26</f>
        <v>9.15</v>
      </c>
      <c r="AH26" s="52"/>
      <c r="AJ26" s="17">
        <f>ROUND(AC26/(1-VLOOKUP(AF26,Group,2,FALSE)),2)</f>
        <v>9.15</v>
      </c>
      <c r="AK26" s="17">
        <f>IF(VLOOKUP(AF26,Group,5,FALSE)="YES",VLOOKUP(ROUND(ROUND(AJ26,1)-AJ26,2),Round,2,FALSE)+VLOOKUP(AF26,Group,6,FALSE),0)</f>
        <v>0</v>
      </c>
      <c r="AL26" s="17">
        <f>IF(VLOOKUP(AF26,Group,7,FALSE)="",0,ROUND(AJ26-0.04999,1)-AJ26+AM26)</f>
        <v>0</v>
      </c>
      <c r="AM26" s="17" t="str">
        <f>IF(VLOOKUP(AF26,Group,7,FALSE)="","",VLOOKUP(AF26,Group,7,FALSE))</f>
        <v/>
      </c>
      <c r="AO26" s="31" t="s">
        <v>56</v>
      </c>
    </row>
    <row r="27" spans="2:41" s="3" customFormat="1" ht="9.9499999999999993" customHeight="1" x14ac:dyDescent="0.2">
      <c r="B27" s="116" t="s">
        <v>52</v>
      </c>
      <c r="D27" s="40"/>
      <c r="E27" s="75" t="s">
        <v>327</v>
      </c>
      <c r="F27" s="75"/>
      <c r="G27" s="30" t="s">
        <v>326</v>
      </c>
      <c r="H27" s="30"/>
      <c r="I27" s="30"/>
      <c r="J27" s="30" t="s">
        <v>309</v>
      </c>
      <c r="K27" s="30"/>
      <c r="L27" s="30" t="s">
        <v>97</v>
      </c>
      <c r="M27" s="30"/>
      <c r="N27" s="30"/>
      <c r="P27" s="75"/>
      <c r="Q27" s="91"/>
      <c r="R27" s="29"/>
      <c r="S27" s="39">
        <f>IF(Suggested="Yes",AA27,AG27)</f>
        <v>9.15</v>
      </c>
      <c r="T27" s="37" t="s">
        <v>45</v>
      </c>
      <c r="U27" s="5" t="str">
        <f>+Instructions!$B$3</f>
        <v>A</v>
      </c>
      <c r="V27" s="52"/>
      <c r="W27" s="56">
        <f>+Instructions!$C$22</f>
        <v>0</v>
      </c>
      <c r="X27" s="17">
        <f>ROUND($AA27*(1-W27)+0.004999,2)</f>
        <v>9.15</v>
      </c>
      <c r="Y27" s="52"/>
      <c r="Z27" s="6" t="s">
        <v>354</v>
      </c>
      <c r="AA27" s="39">
        <v>9.15</v>
      </c>
      <c r="AB27" s="60">
        <f t="shared" si="10"/>
        <v>0</v>
      </c>
      <c r="AC27" s="17">
        <f t="shared" si="11"/>
        <v>9.15</v>
      </c>
      <c r="AD27" s="12">
        <f>(AG27-AC27)/AG27</f>
        <v>0</v>
      </c>
      <c r="AE27" s="124"/>
      <c r="AF27" s="131">
        <v>1</v>
      </c>
      <c r="AG27" s="38">
        <f>SUM(AJ27:AL27)+AE27</f>
        <v>9.15</v>
      </c>
      <c r="AH27" s="52"/>
      <c r="AJ27" s="17">
        <f>ROUND(AC27/(1-VLOOKUP(AF27,Group,2,FALSE)),2)</f>
        <v>9.15</v>
      </c>
      <c r="AK27" s="17">
        <f>IF(VLOOKUP(AF27,Group,5,FALSE)="YES",VLOOKUP(ROUND(ROUND(AJ27,1)-AJ27,2),Round,2,FALSE)+VLOOKUP(AF27,Group,6,FALSE),0)</f>
        <v>0</v>
      </c>
      <c r="AL27" s="17">
        <f>IF(VLOOKUP(AF27,Group,7,FALSE)="",0,ROUND(AJ27-0.04999,1)-AJ27+AM27)</f>
        <v>0</v>
      </c>
      <c r="AM27" s="17" t="str">
        <f>IF(VLOOKUP(AF27,Group,7,FALSE)="","",VLOOKUP(AF27,Group,7,FALSE))</f>
        <v/>
      </c>
      <c r="AO27" s="31" t="s">
        <v>56</v>
      </c>
    </row>
    <row r="28" spans="2:41" s="3" customFormat="1" ht="3.6" customHeight="1" x14ac:dyDescent="0.2">
      <c r="P28" s="75"/>
      <c r="Q28" s="91"/>
      <c r="R28" s="6"/>
      <c r="S28" s="39"/>
      <c r="T28" s="6"/>
      <c r="U28" s="5"/>
      <c r="V28" s="52"/>
      <c r="W28" s="56"/>
      <c r="X28" s="15"/>
      <c r="Y28" s="52"/>
      <c r="Z28" s="39"/>
      <c r="AA28" s="39"/>
      <c r="AB28" s="55"/>
      <c r="AC28" s="17"/>
      <c r="AD28" s="15"/>
      <c r="AE28" s="65"/>
      <c r="AF28" s="127"/>
      <c r="AG28" s="39"/>
      <c r="AH28" s="52"/>
      <c r="AJ28" s="17"/>
      <c r="AK28" s="17"/>
      <c r="AL28" s="17"/>
      <c r="AM28" s="17"/>
      <c r="AO28" s="31" t="s">
        <v>56</v>
      </c>
    </row>
    <row r="29" spans="2:41" s="3" customFormat="1" ht="10.5" customHeight="1" x14ac:dyDescent="0.2">
      <c r="C29" s="74" t="s">
        <v>334</v>
      </c>
      <c r="P29" s="4"/>
      <c r="Q29" s="6"/>
      <c r="R29" s="177" t="s">
        <v>153</v>
      </c>
      <c r="S29" s="178" t="s">
        <v>340</v>
      </c>
      <c r="T29" s="179"/>
      <c r="U29" s="5"/>
      <c r="V29" s="52"/>
      <c r="W29" s="70"/>
      <c r="X29" s="70"/>
      <c r="Y29" s="52"/>
      <c r="Z29" s="39"/>
      <c r="AA29" s="17"/>
      <c r="AB29" s="15"/>
      <c r="AC29" s="15"/>
      <c r="AD29" s="15"/>
      <c r="AE29" s="15"/>
      <c r="AF29" s="65"/>
      <c r="AG29" s="17"/>
      <c r="AH29" s="52"/>
      <c r="AO29" s="31" t="s">
        <v>56</v>
      </c>
    </row>
    <row r="30" spans="2:41" s="3" customFormat="1" ht="2.25" customHeight="1" x14ac:dyDescent="0.2">
      <c r="P30" s="75"/>
      <c r="Q30" s="91"/>
      <c r="R30" s="6"/>
      <c r="S30" s="39"/>
      <c r="T30" s="6"/>
      <c r="U30" s="5"/>
      <c r="V30" s="52"/>
      <c r="W30" s="56"/>
      <c r="X30" s="15"/>
      <c r="Y30" s="52"/>
      <c r="Z30" s="39"/>
      <c r="AA30" s="39"/>
      <c r="AB30" s="55"/>
      <c r="AC30" s="17"/>
      <c r="AD30" s="15"/>
      <c r="AE30" s="65"/>
      <c r="AF30" s="127"/>
      <c r="AG30" s="39"/>
      <c r="AH30" s="52"/>
      <c r="AJ30" s="17"/>
      <c r="AK30" s="17"/>
      <c r="AL30" s="17"/>
      <c r="AM30" s="17"/>
      <c r="AO30" s="31" t="s">
        <v>56</v>
      </c>
    </row>
    <row r="31" spans="2:41" s="3" customFormat="1" ht="9.9499999999999993" customHeight="1" x14ac:dyDescent="0.2">
      <c r="B31" s="116" t="s">
        <v>52</v>
      </c>
      <c r="D31" s="40"/>
      <c r="E31" s="75" t="s">
        <v>337</v>
      </c>
      <c r="F31" s="75"/>
      <c r="G31" s="30" t="s">
        <v>89</v>
      </c>
      <c r="H31" s="30"/>
      <c r="I31" s="30"/>
      <c r="J31" s="30" t="s">
        <v>335</v>
      </c>
      <c r="K31" s="30"/>
      <c r="L31" s="30" t="s">
        <v>96</v>
      </c>
      <c r="M31" s="30"/>
      <c r="N31" s="30"/>
      <c r="P31" s="75"/>
      <c r="Q31" s="91"/>
      <c r="R31" s="29"/>
      <c r="S31" s="39">
        <f>IF(Suggested="Yes",AA31,AG31)</f>
        <v>54.55</v>
      </c>
      <c r="T31" s="37" t="s">
        <v>45</v>
      </c>
      <c r="U31" s="5" t="str">
        <f>+Instructions!$B$3</f>
        <v>A</v>
      </c>
      <c r="V31" s="52"/>
      <c r="W31" s="56">
        <f>+Instructions!$C$22</f>
        <v>0</v>
      </c>
      <c r="X31" s="17">
        <f t="shared" ref="X31:X32" si="12">ROUND($AA31*(1-W31)+0.004999,2)</f>
        <v>54.55</v>
      </c>
      <c r="Y31" s="52"/>
      <c r="Z31" s="6" t="s">
        <v>354</v>
      </c>
      <c r="AA31" s="39">
        <v>54.55</v>
      </c>
      <c r="AB31" s="60">
        <f t="shared" ref="AB31:AB32" si="13">+W31</f>
        <v>0</v>
      </c>
      <c r="AC31" s="17">
        <f t="shared" ref="AC31:AC32" si="14">+X31</f>
        <v>54.55</v>
      </c>
      <c r="AD31" s="12">
        <f t="shared" ref="AD31:AD32" si="15">(AG31-AC31)/AG31</f>
        <v>0</v>
      </c>
      <c r="AE31" s="124"/>
      <c r="AF31" s="131">
        <v>1</v>
      </c>
      <c r="AG31" s="38">
        <f t="shared" ref="AG31:AG32" si="16">SUM(AJ31:AL31)+AE31</f>
        <v>54.55</v>
      </c>
      <c r="AH31" s="52"/>
      <c r="AJ31" s="17">
        <f t="shared" ref="AJ31:AJ32" si="17">ROUND(AC31/(1-VLOOKUP(AF31,Group,2,FALSE)),2)</f>
        <v>54.55</v>
      </c>
      <c r="AK31" s="17">
        <f t="shared" ref="AK31:AK32" si="18">IF(VLOOKUP(AF31,Group,5,FALSE)="YES",VLOOKUP(ROUND(ROUND(AJ31,1)-AJ31,2),Round,2,FALSE)+VLOOKUP(AF31,Group,6,FALSE),0)</f>
        <v>0</v>
      </c>
      <c r="AL31" s="17">
        <f t="shared" ref="AL31:AL32" si="19">IF(VLOOKUP(AF31,Group,7,FALSE)="",0,ROUND(AJ31-0.04999,1)-AJ31+AM31)</f>
        <v>0</v>
      </c>
      <c r="AM31" s="17" t="str">
        <f t="shared" ref="AM31:AM32" si="20">IF(VLOOKUP(AF31,Group,7,FALSE)="","",VLOOKUP(AF31,Group,7,FALSE))</f>
        <v/>
      </c>
      <c r="AO31" s="31" t="s">
        <v>56</v>
      </c>
    </row>
    <row r="32" spans="2:41" s="3" customFormat="1" ht="9.9499999999999993" customHeight="1" x14ac:dyDescent="0.2">
      <c r="B32" s="116" t="s">
        <v>52</v>
      </c>
      <c r="D32" s="40"/>
      <c r="E32" s="75" t="s">
        <v>337</v>
      </c>
      <c r="F32" s="75"/>
      <c r="G32" s="30" t="s">
        <v>89</v>
      </c>
      <c r="H32" s="30"/>
      <c r="I32" s="30"/>
      <c r="J32" s="30" t="s">
        <v>336</v>
      </c>
      <c r="K32" s="30"/>
      <c r="L32" s="30" t="s">
        <v>97</v>
      </c>
      <c r="M32" s="30"/>
      <c r="N32" s="30"/>
      <c r="P32" s="75"/>
      <c r="Q32" s="91"/>
      <c r="R32" s="29"/>
      <c r="S32" s="39">
        <f>IF(Suggested="Yes",AA32,AG32)</f>
        <v>46.85</v>
      </c>
      <c r="T32" s="37" t="s">
        <v>45</v>
      </c>
      <c r="U32" s="5" t="str">
        <f>+Instructions!$B$3</f>
        <v>A</v>
      </c>
      <c r="V32" s="52"/>
      <c r="W32" s="56">
        <f>+Instructions!$C$22</f>
        <v>0</v>
      </c>
      <c r="X32" s="17">
        <f t="shared" si="12"/>
        <v>46.85</v>
      </c>
      <c r="Y32" s="52"/>
      <c r="Z32" s="6" t="s">
        <v>354</v>
      </c>
      <c r="AA32" s="39">
        <v>46.85</v>
      </c>
      <c r="AB32" s="60">
        <f t="shared" si="13"/>
        <v>0</v>
      </c>
      <c r="AC32" s="17">
        <f t="shared" si="14"/>
        <v>46.85</v>
      </c>
      <c r="AD32" s="12">
        <f t="shared" si="15"/>
        <v>0</v>
      </c>
      <c r="AE32" s="124"/>
      <c r="AF32" s="131">
        <v>1</v>
      </c>
      <c r="AG32" s="38">
        <f t="shared" si="16"/>
        <v>46.85</v>
      </c>
      <c r="AH32" s="52"/>
      <c r="AJ32" s="17">
        <f t="shared" si="17"/>
        <v>46.85</v>
      </c>
      <c r="AK32" s="17">
        <f t="shared" si="18"/>
        <v>0</v>
      </c>
      <c r="AL32" s="17">
        <f t="shared" si="19"/>
        <v>0</v>
      </c>
      <c r="AM32" s="17" t="str">
        <f t="shared" si="20"/>
        <v/>
      </c>
      <c r="AO32" s="31" t="s">
        <v>56</v>
      </c>
    </row>
    <row r="33" spans="2:41" s="3" customFormat="1" ht="3.6" customHeight="1" x14ac:dyDescent="0.2">
      <c r="P33" s="75"/>
      <c r="Q33" s="91"/>
      <c r="R33" s="6"/>
      <c r="S33" s="39"/>
      <c r="T33" s="6"/>
      <c r="U33" s="5"/>
      <c r="V33" s="52"/>
      <c r="W33" s="56"/>
      <c r="X33" s="15"/>
      <c r="Y33" s="52"/>
      <c r="Z33" s="39"/>
      <c r="AA33" s="39"/>
      <c r="AB33" s="55"/>
      <c r="AC33" s="17"/>
      <c r="AD33" s="15"/>
      <c r="AE33" s="65"/>
      <c r="AF33" s="127"/>
      <c r="AG33" s="39"/>
      <c r="AH33" s="52"/>
      <c r="AJ33" s="17"/>
      <c r="AK33" s="17"/>
      <c r="AL33" s="17"/>
      <c r="AM33" s="17"/>
      <c r="AO33" s="31" t="s">
        <v>56</v>
      </c>
    </row>
    <row r="34" spans="2:41" s="3" customFormat="1" ht="10.5" customHeight="1" x14ac:dyDescent="0.2">
      <c r="C34" s="74" t="s">
        <v>164</v>
      </c>
      <c r="I34" s="3" t="s">
        <v>83</v>
      </c>
      <c r="P34" s="4"/>
      <c r="Q34" s="6"/>
      <c r="R34" s="177" t="s">
        <v>153</v>
      </c>
      <c r="S34" s="178" t="s">
        <v>165</v>
      </c>
      <c r="T34" s="179"/>
      <c r="U34" s="5"/>
      <c r="V34" s="52"/>
      <c r="W34" s="70"/>
      <c r="X34" s="70"/>
      <c r="Y34" s="52"/>
      <c r="Z34" s="39"/>
      <c r="AA34" s="17"/>
      <c r="AB34" s="15"/>
      <c r="AC34" s="15"/>
      <c r="AD34" s="15"/>
      <c r="AE34" s="15"/>
      <c r="AF34" s="65"/>
      <c r="AG34" s="17"/>
      <c r="AH34" s="52"/>
      <c r="AO34" s="31" t="s">
        <v>56</v>
      </c>
    </row>
    <row r="35" spans="2:41" s="3" customFormat="1" ht="2.25" customHeight="1" x14ac:dyDescent="0.2">
      <c r="P35" s="75"/>
      <c r="Q35" s="91"/>
      <c r="R35" s="6"/>
      <c r="S35" s="39"/>
      <c r="T35" s="6"/>
      <c r="U35" s="5"/>
      <c r="V35" s="52"/>
      <c r="W35" s="56"/>
      <c r="X35" s="15"/>
      <c r="Y35" s="52"/>
      <c r="Z35" s="39"/>
      <c r="AA35" s="39"/>
      <c r="AB35" s="55"/>
      <c r="AC35" s="17"/>
      <c r="AD35" s="15"/>
      <c r="AE35" s="65"/>
      <c r="AF35" s="127"/>
      <c r="AG35" s="39"/>
      <c r="AH35" s="52"/>
      <c r="AJ35" s="17"/>
      <c r="AK35" s="17"/>
      <c r="AL35" s="17"/>
      <c r="AM35" s="17"/>
      <c r="AO35" s="31" t="s">
        <v>56</v>
      </c>
    </row>
    <row r="36" spans="2:41" s="3" customFormat="1" ht="9.75" customHeight="1" x14ac:dyDescent="0.2">
      <c r="B36" s="116" t="s">
        <v>52</v>
      </c>
      <c r="D36" s="40"/>
      <c r="E36" s="75" t="s">
        <v>88</v>
      </c>
      <c r="F36" s="75"/>
      <c r="G36" s="30" t="s">
        <v>89</v>
      </c>
      <c r="H36" s="30"/>
      <c r="I36" s="30"/>
      <c r="J36" s="30" t="s">
        <v>189</v>
      </c>
      <c r="K36" s="30"/>
      <c r="L36" s="30" t="s">
        <v>97</v>
      </c>
      <c r="M36" s="30"/>
      <c r="N36" s="30"/>
      <c r="P36" s="75"/>
      <c r="Q36" s="91"/>
      <c r="R36" s="29"/>
      <c r="S36" s="39">
        <f>IF(Suggested="Yes",AA36,AG36)</f>
        <v>39.299999999999997</v>
      </c>
      <c r="T36" s="37" t="s">
        <v>45</v>
      </c>
      <c r="U36" s="5" t="str">
        <f>+Instructions!$B$3</f>
        <v>A</v>
      </c>
      <c r="V36" s="52"/>
      <c r="W36" s="56">
        <f>+Instructions!$C$22</f>
        <v>0</v>
      </c>
      <c r="X36" s="17">
        <f>ROUND($AA36*(1-W36)+0.004999,2)</f>
        <v>39.299999999999997</v>
      </c>
      <c r="Y36" s="52"/>
      <c r="Z36" s="6" t="s">
        <v>354</v>
      </c>
      <c r="AA36" s="39">
        <v>39.299999999999997</v>
      </c>
      <c r="AB36" s="60">
        <f t="shared" ref="AB36:AC38" si="21">+W36</f>
        <v>0</v>
      </c>
      <c r="AC36" s="17">
        <f t="shared" si="21"/>
        <v>39.299999999999997</v>
      </c>
      <c r="AD36" s="12">
        <f>(AG36-AC36)/AG36</f>
        <v>0</v>
      </c>
      <c r="AE36" s="124"/>
      <c r="AF36" s="131">
        <v>1</v>
      </c>
      <c r="AG36" s="38">
        <f>SUM(AJ36:AL36)+AE36</f>
        <v>39.299999999999997</v>
      </c>
      <c r="AH36" s="52"/>
      <c r="AJ36" s="17">
        <f>ROUND(AC36/(1-VLOOKUP(AF36,Group,2,FALSE)),2)</f>
        <v>39.299999999999997</v>
      </c>
      <c r="AK36" s="17">
        <f>IF(VLOOKUP(AF36,Group,5,FALSE)="YES",VLOOKUP(ROUND(ROUND(AJ36,1)-AJ36,2),Round,2,FALSE)+VLOOKUP(AF36,Group,6,FALSE),0)</f>
        <v>0</v>
      </c>
      <c r="AL36" s="17">
        <f>IF(VLOOKUP(AF36,Group,7,FALSE)="",0,ROUND(AJ36-0.04999,1)-AJ36+AM36)</f>
        <v>0</v>
      </c>
      <c r="AM36" s="17" t="str">
        <f>IF(VLOOKUP(AF36,Group,7,FALSE)="","",VLOOKUP(AF36,Group,7,FALSE))</f>
        <v/>
      </c>
      <c r="AO36" s="31" t="s">
        <v>56</v>
      </c>
    </row>
    <row r="37" spans="2:41" s="3" customFormat="1" ht="9.75" customHeight="1" x14ac:dyDescent="0.2">
      <c r="B37" s="116" t="s">
        <v>52</v>
      </c>
      <c r="D37" s="40"/>
      <c r="E37" s="75" t="s">
        <v>88</v>
      </c>
      <c r="F37" s="75"/>
      <c r="G37" s="30" t="s">
        <v>89</v>
      </c>
      <c r="H37" s="30"/>
      <c r="I37" s="30"/>
      <c r="J37" s="30" t="s">
        <v>190</v>
      </c>
      <c r="K37" s="30"/>
      <c r="L37" s="30" t="s">
        <v>96</v>
      </c>
      <c r="M37" s="30"/>
      <c r="N37" s="30"/>
      <c r="P37" s="75"/>
      <c r="Q37" s="91"/>
      <c r="R37" s="29"/>
      <c r="S37" s="39">
        <f>IF(Suggested="Yes",AA37,AG37)</f>
        <v>39.299999999999997</v>
      </c>
      <c r="T37" s="37" t="s">
        <v>45</v>
      </c>
      <c r="U37" s="5" t="str">
        <f>+Instructions!$B$3</f>
        <v>A</v>
      </c>
      <c r="V37" s="52"/>
      <c r="W37" s="56">
        <f>+Instructions!$C$22</f>
        <v>0</v>
      </c>
      <c r="X37" s="17">
        <f>ROUND($AA37*(1-W37)+0.004999,2)</f>
        <v>39.299999999999997</v>
      </c>
      <c r="Y37" s="52"/>
      <c r="Z37" s="6" t="s">
        <v>354</v>
      </c>
      <c r="AA37" s="39">
        <v>39.299999999999997</v>
      </c>
      <c r="AB37" s="60">
        <f t="shared" si="21"/>
        <v>0</v>
      </c>
      <c r="AC37" s="17">
        <f t="shared" si="21"/>
        <v>39.299999999999997</v>
      </c>
      <c r="AD37" s="12">
        <f>(AG37-AC37)/AG37</f>
        <v>0</v>
      </c>
      <c r="AE37" s="124"/>
      <c r="AF37" s="131">
        <v>1</v>
      </c>
      <c r="AG37" s="38">
        <f>SUM(AJ37:AL37)+AE37</f>
        <v>39.299999999999997</v>
      </c>
      <c r="AH37" s="52"/>
      <c r="AJ37" s="17">
        <f>ROUND(AC37/(1-VLOOKUP(AF37,Group,2,FALSE)),2)</f>
        <v>39.299999999999997</v>
      </c>
      <c r="AK37" s="17">
        <f>IF(VLOOKUP(AF37,Group,5,FALSE)="YES",VLOOKUP(ROUND(ROUND(AJ37,1)-AJ37,2),Round,2,FALSE)+VLOOKUP(AF37,Group,6,FALSE),0)</f>
        <v>0</v>
      </c>
      <c r="AL37" s="17">
        <f>IF(VLOOKUP(AF37,Group,7,FALSE)="",0,ROUND(AJ37-0.04999,1)-AJ37+AM37)</f>
        <v>0</v>
      </c>
      <c r="AM37" s="17" t="str">
        <f>IF(VLOOKUP(AF37,Group,7,FALSE)="","",VLOOKUP(AF37,Group,7,FALSE))</f>
        <v/>
      </c>
      <c r="AO37" s="31" t="s">
        <v>56</v>
      </c>
    </row>
    <row r="38" spans="2:41" s="3" customFormat="1" ht="9.75" customHeight="1" x14ac:dyDescent="0.2">
      <c r="B38" s="116" t="s">
        <v>52</v>
      </c>
      <c r="D38" s="40"/>
      <c r="E38" s="75" t="s">
        <v>88</v>
      </c>
      <c r="F38" s="75"/>
      <c r="G38" s="30" t="s">
        <v>89</v>
      </c>
      <c r="H38" s="30"/>
      <c r="I38" s="30"/>
      <c r="J38" s="30" t="s">
        <v>191</v>
      </c>
      <c r="K38" s="30"/>
      <c r="L38" s="30" t="s">
        <v>167</v>
      </c>
      <c r="M38" s="30"/>
      <c r="N38" s="30"/>
      <c r="P38" s="75"/>
      <c r="Q38" s="91"/>
      <c r="R38" s="29"/>
      <c r="S38" s="39">
        <f>IF(Suggested="Yes",AA38,AG38)</f>
        <v>39.299999999999997</v>
      </c>
      <c r="T38" s="37" t="s">
        <v>45</v>
      </c>
      <c r="U38" s="5" t="str">
        <f>+Instructions!$B$3</f>
        <v>A</v>
      </c>
      <c r="V38" s="52"/>
      <c r="W38" s="56">
        <f>+Instructions!$C$22</f>
        <v>0</v>
      </c>
      <c r="X38" s="17">
        <f>ROUND($AA38*(1-W38)+0.004999,2)</f>
        <v>39.299999999999997</v>
      </c>
      <c r="Y38" s="52"/>
      <c r="Z38" s="6" t="s">
        <v>354</v>
      </c>
      <c r="AA38" s="39">
        <v>39.299999999999997</v>
      </c>
      <c r="AB38" s="60">
        <f t="shared" si="21"/>
        <v>0</v>
      </c>
      <c r="AC38" s="17">
        <f t="shared" si="21"/>
        <v>39.299999999999997</v>
      </c>
      <c r="AD38" s="12">
        <f>(AG38-AC38)/AG38</f>
        <v>0</v>
      </c>
      <c r="AE38" s="124"/>
      <c r="AF38" s="131">
        <v>1</v>
      </c>
      <c r="AG38" s="38">
        <f>SUM(AJ38:AL38)+AE38</f>
        <v>39.299999999999997</v>
      </c>
      <c r="AH38" s="52"/>
      <c r="AJ38" s="17">
        <f>ROUND(AC38/(1-VLOOKUP(AF38,Group,2,FALSE)),2)</f>
        <v>39.299999999999997</v>
      </c>
      <c r="AK38" s="17">
        <f>IF(VLOOKUP(AF38,Group,5,FALSE)="YES",VLOOKUP(ROUND(ROUND(AJ38,1)-AJ38,2),Round,2,FALSE)+VLOOKUP(AF38,Group,6,FALSE),0)</f>
        <v>0</v>
      </c>
      <c r="AL38" s="17">
        <f>IF(VLOOKUP(AF38,Group,7,FALSE)="",0,ROUND(AJ38-0.04999,1)-AJ38+AM38)</f>
        <v>0</v>
      </c>
      <c r="AM38" s="17" t="str">
        <f>IF(VLOOKUP(AF38,Group,7,FALSE)="","",VLOOKUP(AF38,Group,7,FALSE))</f>
        <v/>
      </c>
      <c r="AO38" s="31" t="s">
        <v>56</v>
      </c>
    </row>
    <row r="39" spans="2:41" s="3" customFormat="1" ht="3.6" customHeight="1" x14ac:dyDescent="0.2">
      <c r="P39" s="75"/>
      <c r="Q39" s="91"/>
      <c r="R39" s="6"/>
      <c r="S39" s="39"/>
      <c r="T39" s="6"/>
      <c r="U39" s="5"/>
      <c r="V39" s="52"/>
      <c r="W39" s="56"/>
      <c r="X39" s="15"/>
      <c r="Y39" s="52"/>
      <c r="Z39" s="39"/>
      <c r="AA39" s="39"/>
      <c r="AB39" s="55"/>
      <c r="AC39" s="17"/>
      <c r="AD39" s="15"/>
      <c r="AE39" s="65"/>
      <c r="AF39" s="127"/>
      <c r="AG39" s="39"/>
      <c r="AH39" s="52"/>
      <c r="AJ39" s="17"/>
      <c r="AK39" s="17"/>
      <c r="AL39" s="17"/>
      <c r="AM39" s="17"/>
      <c r="AO39" s="31" t="s">
        <v>56</v>
      </c>
    </row>
    <row r="40" spans="2:41" s="3" customFormat="1" ht="10.5" customHeight="1" x14ac:dyDescent="0.2">
      <c r="C40" s="74" t="s">
        <v>304</v>
      </c>
      <c r="P40" s="4"/>
      <c r="Q40" s="6"/>
      <c r="R40" s="177" t="s">
        <v>153</v>
      </c>
      <c r="S40" s="178" t="s">
        <v>303</v>
      </c>
      <c r="T40" s="179"/>
      <c r="U40" s="5"/>
      <c r="V40" s="52"/>
      <c r="W40" s="70"/>
      <c r="X40" s="70"/>
      <c r="Y40" s="52"/>
      <c r="Z40" s="39"/>
      <c r="AA40" s="17"/>
      <c r="AB40" s="15"/>
      <c r="AC40" s="15"/>
      <c r="AD40" s="15"/>
      <c r="AE40" s="15"/>
      <c r="AF40" s="65"/>
      <c r="AG40" s="17"/>
      <c r="AH40" s="52"/>
      <c r="AO40" s="31" t="s">
        <v>56</v>
      </c>
    </row>
    <row r="41" spans="2:41" s="3" customFormat="1" ht="2.25" customHeight="1" x14ac:dyDescent="0.2">
      <c r="P41" s="75"/>
      <c r="Q41" s="91"/>
      <c r="R41" s="6"/>
      <c r="S41" s="39"/>
      <c r="T41" s="6"/>
      <c r="U41" s="5"/>
      <c r="V41" s="52"/>
      <c r="W41" s="56"/>
      <c r="X41" s="15"/>
      <c r="Y41" s="52"/>
      <c r="Z41" s="39"/>
      <c r="AA41" s="39"/>
      <c r="AB41" s="55"/>
      <c r="AC41" s="17"/>
      <c r="AD41" s="15"/>
      <c r="AE41" s="65"/>
      <c r="AF41" s="127"/>
      <c r="AG41" s="39"/>
      <c r="AH41" s="52"/>
      <c r="AJ41" s="17"/>
      <c r="AK41" s="17"/>
      <c r="AL41" s="17"/>
      <c r="AM41" s="17"/>
      <c r="AO41" s="31" t="s">
        <v>56</v>
      </c>
    </row>
    <row r="42" spans="2:41" s="3" customFormat="1" ht="9.9499999999999993" customHeight="1" x14ac:dyDescent="0.2">
      <c r="B42" s="116" t="s">
        <v>52</v>
      </c>
      <c r="D42" s="40"/>
      <c r="E42" s="75" t="s">
        <v>302</v>
      </c>
      <c r="F42" s="75"/>
      <c r="G42" s="30" t="s">
        <v>89</v>
      </c>
      <c r="H42" s="30"/>
      <c r="I42" s="30"/>
      <c r="J42" s="30" t="s">
        <v>299</v>
      </c>
      <c r="K42" s="30"/>
      <c r="L42" s="30" t="s">
        <v>96</v>
      </c>
      <c r="M42" s="30"/>
      <c r="N42" s="30"/>
      <c r="P42" s="75"/>
      <c r="Q42" s="91"/>
      <c r="R42" s="29"/>
      <c r="S42" s="39">
        <f>IF(Suggested="Yes",AA42,AG42)</f>
        <v>44.6</v>
      </c>
      <c r="T42" s="37" t="s">
        <v>45</v>
      </c>
      <c r="U42" s="5" t="str">
        <f>+Instructions!$B$3</f>
        <v>A</v>
      </c>
      <c r="V42" s="52"/>
      <c r="W42" s="56">
        <f>+Instructions!$C$22</f>
        <v>0</v>
      </c>
      <c r="X42" s="17">
        <f>ROUND($AA42*(1-W42)+0.004999,2)</f>
        <v>44.6</v>
      </c>
      <c r="Y42" s="52"/>
      <c r="Z42" s="6" t="s">
        <v>354</v>
      </c>
      <c r="AA42" s="39">
        <v>44.6</v>
      </c>
      <c r="AB42" s="60">
        <f t="shared" ref="AB42:AC43" si="22">+W42</f>
        <v>0</v>
      </c>
      <c r="AC42" s="17">
        <f t="shared" si="22"/>
        <v>44.6</v>
      </c>
      <c r="AD42" s="12">
        <f>(AG42-AC42)/AG42</f>
        <v>0</v>
      </c>
      <c r="AE42" s="124"/>
      <c r="AF42" s="131">
        <v>1</v>
      </c>
      <c r="AG42" s="38">
        <f>SUM(AJ42:AL42)+AE42</f>
        <v>44.6</v>
      </c>
      <c r="AH42" s="52"/>
      <c r="AJ42" s="17">
        <f>ROUND(AC42/(1-VLOOKUP(AF42,Group,2,FALSE)),2)</f>
        <v>44.6</v>
      </c>
      <c r="AK42" s="17">
        <f>IF(VLOOKUP(AF42,Group,5,FALSE)="YES",VLOOKUP(ROUND(ROUND(AJ42,1)-AJ42,2),Round,2,FALSE)+VLOOKUP(AF42,Group,6,FALSE),0)</f>
        <v>0</v>
      </c>
      <c r="AL42" s="17">
        <f>IF(VLOOKUP(AF42,Group,7,FALSE)="",0,ROUND(AJ42-0.04999,1)-AJ42+AM42)</f>
        <v>0</v>
      </c>
      <c r="AM42" s="17" t="str">
        <f>IF(VLOOKUP(AF42,Group,7,FALSE)="","",VLOOKUP(AF42,Group,7,FALSE))</f>
        <v/>
      </c>
      <c r="AO42" s="31" t="s">
        <v>56</v>
      </c>
    </row>
    <row r="43" spans="2:41" s="3" customFormat="1" ht="9.9499999999999993" customHeight="1" x14ac:dyDescent="0.2">
      <c r="B43" s="116" t="s">
        <v>52</v>
      </c>
      <c r="D43" s="40"/>
      <c r="E43" s="75" t="s">
        <v>302</v>
      </c>
      <c r="F43" s="75"/>
      <c r="G43" s="30" t="s">
        <v>89</v>
      </c>
      <c r="H43" s="30"/>
      <c r="I43" s="30"/>
      <c r="J43" s="30" t="s">
        <v>300</v>
      </c>
      <c r="K43" s="30"/>
      <c r="L43" s="30" t="s">
        <v>258</v>
      </c>
      <c r="M43" s="30"/>
      <c r="N43" s="30"/>
      <c r="P43" s="75"/>
      <c r="Q43" s="91"/>
      <c r="R43" s="29"/>
      <c r="S43" s="39">
        <f>IF(Suggested="Yes",AA43,AG43)</f>
        <v>43.05</v>
      </c>
      <c r="T43" s="37" t="s">
        <v>45</v>
      </c>
      <c r="U43" s="5" t="str">
        <f>+Instructions!$B$3</f>
        <v>A</v>
      </c>
      <c r="V43" s="52"/>
      <c r="W43" s="56">
        <f>+Instructions!$C$22</f>
        <v>0</v>
      </c>
      <c r="X43" s="17">
        <f>ROUND($AA43*(1-W43)+0.004999,2)</f>
        <v>43.05</v>
      </c>
      <c r="Y43" s="52"/>
      <c r="Z43" s="6" t="s">
        <v>354</v>
      </c>
      <c r="AA43" s="39">
        <v>43.05</v>
      </c>
      <c r="AB43" s="60">
        <f t="shared" si="22"/>
        <v>0</v>
      </c>
      <c r="AC43" s="17">
        <f t="shared" si="22"/>
        <v>43.05</v>
      </c>
      <c r="AD43" s="12">
        <f>(AG43-AC43)/AG43</f>
        <v>0</v>
      </c>
      <c r="AE43" s="124"/>
      <c r="AF43" s="131">
        <v>1</v>
      </c>
      <c r="AG43" s="38">
        <f>SUM(AJ43:AL43)+AE43</f>
        <v>43.05</v>
      </c>
      <c r="AH43" s="52"/>
      <c r="AJ43" s="17">
        <f>ROUND(AC43/(1-VLOOKUP(AF43,Group,2,FALSE)),2)</f>
        <v>43.05</v>
      </c>
      <c r="AK43" s="17">
        <f>IF(VLOOKUP(AF43,Group,5,FALSE)="YES",VLOOKUP(ROUND(ROUND(AJ43,1)-AJ43,2),Round,2,FALSE)+VLOOKUP(AF43,Group,6,FALSE),0)</f>
        <v>0</v>
      </c>
      <c r="AL43" s="17">
        <f>IF(VLOOKUP(AF43,Group,7,FALSE)="",0,ROUND(AJ43-0.04999,1)-AJ43+AM43)</f>
        <v>0</v>
      </c>
      <c r="AM43" s="17" t="str">
        <f>IF(VLOOKUP(AF43,Group,7,FALSE)="","",VLOOKUP(AF43,Group,7,FALSE))</f>
        <v/>
      </c>
      <c r="AO43" s="31" t="s">
        <v>56</v>
      </c>
    </row>
    <row r="44" spans="2:41" s="3" customFormat="1" ht="9.9499999999999993" customHeight="1" x14ac:dyDescent="0.2">
      <c r="B44" s="116" t="s">
        <v>52</v>
      </c>
      <c r="D44" s="40"/>
      <c r="E44" s="75" t="s">
        <v>302</v>
      </c>
      <c r="F44" s="75"/>
      <c r="G44" s="30" t="s">
        <v>89</v>
      </c>
      <c r="H44" s="30"/>
      <c r="I44" s="30"/>
      <c r="J44" s="30" t="s">
        <v>301</v>
      </c>
      <c r="K44" s="30"/>
      <c r="L44" s="30" t="s">
        <v>97</v>
      </c>
      <c r="M44" s="30"/>
      <c r="N44" s="30"/>
      <c r="P44" s="75"/>
      <c r="Q44" s="91"/>
      <c r="R44" s="29"/>
      <c r="S44" s="39">
        <f>IF(Suggested="Yes",AA44,AG44)</f>
        <v>43.05</v>
      </c>
      <c r="T44" s="37" t="s">
        <v>45</v>
      </c>
      <c r="U44" s="5" t="str">
        <f>+Instructions!$B$3</f>
        <v>A</v>
      </c>
      <c r="V44" s="52"/>
      <c r="W44" s="56">
        <f>+Instructions!$C$22</f>
        <v>0</v>
      </c>
      <c r="X44" s="17">
        <f>ROUND($AA44*(1-W44)+0.004999,2)</f>
        <v>43.05</v>
      </c>
      <c r="Y44" s="52"/>
      <c r="Z44" s="6" t="s">
        <v>354</v>
      </c>
      <c r="AA44" s="39">
        <v>43.05</v>
      </c>
      <c r="AB44" s="60">
        <f>+W44</f>
        <v>0</v>
      </c>
      <c r="AC44" s="17">
        <f>+X44</f>
        <v>43.05</v>
      </c>
      <c r="AD44" s="12">
        <f>(AG44-AC44)/AG44</f>
        <v>0</v>
      </c>
      <c r="AE44" s="124"/>
      <c r="AF44" s="131">
        <v>1</v>
      </c>
      <c r="AG44" s="38">
        <f>SUM(AJ44:AL44)+AE44</f>
        <v>43.05</v>
      </c>
      <c r="AH44" s="52"/>
      <c r="AJ44" s="17">
        <f>ROUND(AC44/(1-VLOOKUP(AF44,Group,2,FALSE)),2)</f>
        <v>43.05</v>
      </c>
      <c r="AK44" s="17">
        <f>IF(VLOOKUP(AF44,Group,5,FALSE)="YES",VLOOKUP(ROUND(ROUND(AJ44,1)-AJ44,2),Round,2,FALSE)+VLOOKUP(AF44,Group,6,FALSE),0)</f>
        <v>0</v>
      </c>
      <c r="AL44" s="17">
        <f>IF(VLOOKUP(AF44,Group,7,FALSE)="",0,ROUND(AJ44-0.04999,1)-AJ44+AM44)</f>
        <v>0</v>
      </c>
      <c r="AM44" s="17" t="str">
        <f>IF(VLOOKUP(AF44,Group,7,FALSE)="","",VLOOKUP(AF44,Group,7,FALSE))</f>
        <v/>
      </c>
      <c r="AO44" s="31" t="s">
        <v>56</v>
      </c>
    </row>
    <row r="45" spans="2:41" s="3" customFormat="1" ht="3.6" customHeight="1" x14ac:dyDescent="0.2">
      <c r="P45" s="75"/>
      <c r="Q45" s="91"/>
      <c r="R45" s="6"/>
      <c r="S45" s="39"/>
      <c r="T45" s="6"/>
      <c r="U45" s="5"/>
      <c r="V45" s="52"/>
      <c r="W45" s="56"/>
      <c r="X45" s="15"/>
      <c r="Y45" s="52"/>
      <c r="Z45" s="39"/>
      <c r="AA45" s="39"/>
      <c r="AB45" s="55"/>
      <c r="AC45" s="17"/>
      <c r="AD45" s="15"/>
      <c r="AE45" s="65"/>
      <c r="AF45" s="127"/>
      <c r="AG45" s="39"/>
      <c r="AH45" s="52"/>
      <c r="AJ45" s="17"/>
      <c r="AK45" s="17"/>
      <c r="AL45" s="17"/>
      <c r="AM45" s="17"/>
      <c r="AO45" s="31" t="s">
        <v>56</v>
      </c>
    </row>
    <row r="46" spans="2:41" s="3" customFormat="1" ht="10.5" customHeight="1" x14ac:dyDescent="0.2">
      <c r="C46" s="74" t="s">
        <v>90</v>
      </c>
      <c r="N46" s="3" t="s">
        <v>83</v>
      </c>
      <c r="P46" s="4"/>
      <c r="Q46" s="6"/>
      <c r="R46" s="177" t="s">
        <v>153</v>
      </c>
      <c r="S46" s="178" t="s">
        <v>159</v>
      </c>
      <c r="T46" s="179"/>
      <c r="U46" s="5"/>
      <c r="V46" s="52"/>
      <c r="W46" s="70"/>
      <c r="X46" s="70"/>
      <c r="Y46" s="52"/>
      <c r="Z46" s="39"/>
      <c r="AA46" s="17"/>
      <c r="AB46" s="15"/>
      <c r="AC46" s="15"/>
      <c r="AD46" s="15"/>
      <c r="AE46" s="15"/>
      <c r="AF46" s="65"/>
      <c r="AG46" s="17"/>
      <c r="AH46" s="52"/>
      <c r="AO46" s="31" t="s">
        <v>56</v>
      </c>
    </row>
    <row r="47" spans="2:41" s="3" customFormat="1" ht="2.25" customHeight="1" x14ac:dyDescent="0.2">
      <c r="N47" s="3" t="s">
        <v>83</v>
      </c>
      <c r="P47" s="75"/>
      <c r="Q47" s="91"/>
      <c r="R47" s="6"/>
      <c r="S47" s="39"/>
      <c r="T47" s="6"/>
      <c r="U47" s="5"/>
      <c r="V47" s="52"/>
      <c r="W47" s="56"/>
      <c r="X47" s="15"/>
      <c r="Y47" s="52"/>
      <c r="Z47" s="39"/>
      <c r="AA47" s="39"/>
      <c r="AB47" s="55"/>
      <c r="AC47" s="17"/>
      <c r="AD47" s="15"/>
      <c r="AE47" s="65"/>
      <c r="AF47" s="127"/>
      <c r="AG47" s="39"/>
      <c r="AH47" s="52"/>
      <c r="AJ47" s="17"/>
      <c r="AK47" s="17"/>
      <c r="AL47" s="17"/>
      <c r="AM47" s="17"/>
      <c r="AO47" s="31" t="s">
        <v>56</v>
      </c>
    </row>
    <row r="48" spans="2:41" s="3" customFormat="1" ht="9.75" customHeight="1" x14ac:dyDescent="0.2">
      <c r="B48" s="116" t="s">
        <v>52</v>
      </c>
      <c r="D48" s="40"/>
      <c r="E48" s="75" t="s">
        <v>234</v>
      </c>
      <c r="F48" s="75"/>
      <c r="G48" s="30" t="s">
        <v>89</v>
      </c>
      <c r="H48" s="30"/>
      <c r="I48" s="30"/>
      <c r="J48" s="30" t="s">
        <v>192</v>
      </c>
      <c r="K48" s="30"/>
      <c r="L48" s="30" t="s">
        <v>96</v>
      </c>
      <c r="M48" s="30"/>
      <c r="N48" s="30"/>
      <c r="P48" s="75"/>
      <c r="Q48" s="91"/>
      <c r="R48" s="29"/>
      <c r="S48" s="39">
        <f>IF(Suggested="Yes",AA48,AG48)</f>
        <v>45.3</v>
      </c>
      <c r="T48" s="37" t="s">
        <v>45</v>
      </c>
      <c r="U48" s="5" t="str">
        <f>+Instructions!$B$3</f>
        <v>A</v>
      </c>
      <c r="V48" s="52"/>
      <c r="W48" s="56">
        <f>+Instructions!$C$22</f>
        <v>0</v>
      </c>
      <c r="X48" s="17">
        <f>ROUND($AA48*(1-W48)+0.004999,2)</f>
        <v>45.3</v>
      </c>
      <c r="Y48" s="52"/>
      <c r="Z48" s="6" t="s">
        <v>354</v>
      </c>
      <c r="AA48" s="39">
        <v>45.3</v>
      </c>
      <c r="AB48" s="60">
        <f t="shared" ref="AB48:AC52" si="23">+W48</f>
        <v>0</v>
      </c>
      <c r="AC48" s="17">
        <f t="shared" si="23"/>
        <v>45.3</v>
      </c>
      <c r="AD48" s="12">
        <f>(AG48-AC48)/AG48</f>
        <v>0</v>
      </c>
      <c r="AE48" s="124"/>
      <c r="AF48" s="131">
        <v>1</v>
      </c>
      <c r="AG48" s="38">
        <f>SUM(AJ48:AL48)+AE48</f>
        <v>45.3</v>
      </c>
      <c r="AH48" s="52"/>
      <c r="AJ48" s="17">
        <f>ROUND(AC48/(1-VLOOKUP(AF48,Group,2,FALSE)),2)</f>
        <v>45.3</v>
      </c>
      <c r="AK48" s="17">
        <f>IF(VLOOKUP(AF48,Group,5,FALSE)="YES",VLOOKUP(ROUND(ROUND(AJ48,1)-AJ48,2),Round,2,FALSE)+VLOOKUP(AF48,Group,6,FALSE),0)</f>
        <v>0</v>
      </c>
      <c r="AL48" s="17">
        <f>IF(VLOOKUP(AF48,Group,7,FALSE)="",0,ROUND(AJ48-0.04999,1)-AJ48+AM48)</f>
        <v>0</v>
      </c>
      <c r="AM48" s="17" t="str">
        <f>IF(VLOOKUP(AF48,Group,7,FALSE)="","",VLOOKUP(AF48,Group,7,FALSE))</f>
        <v/>
      </c>
      <c r="AO48" s="31" t="s">
        <v>56</v>
      </c>
    </row>
    <row r="49" spans="2:41" s="3" customFormat="1" ht="9.75" customHeight="1" x14ac:dyDescent="0.2">
      <c r="B49" s="116" t="s">
        <v>52</v>
      </c>
      <c r="D49" s="40"/>
      <c r="E49" s="75" t="s">
        <v>234</v>
      </c>
      <c r="F49" s="75"/>
      <c r="G49" s="30" t="s">
        <v>89</v>
      </c>
      <c r="H49" s="30"/>
      <c r="I49" s="30"/>
      <c r="J49" s="30" t="s">
        <v>193</v>
      </c>
      <c r="K49" s="30"/>
      <c r="L49" s="30" t="s">
        <v>167</v>
      </c>
      <c r="M49" s="30"/>
      <c r="N49" s="30"/>
      <c r="P49" s="75"/>
      <c r="Q49" s="91"/>
      <c r="R49" s="29"/>
      <c r="S49" s="39">
        <f>IF(Suggested="Yes",AA49,AG49)</f>
        <v>42.25</v>
      </c>
      <c r="T49" s="37" t="s">
        <v>45</v>
      </c>
      <c r="U49" s="5" t="str">
        <f>+Instructions!$B$3</f>
        <v>A</v>
      </c>
      <c r="V49" s="52"/>
      <c r="W49" s="56">
        <f>+Instructions!$C$22</f>
        <v>0</v>
      </c>
      <c r="X49" s="17">
        <f>ROUND($AA49*(1-W49)+0.004999,2)</f>
        <v>42.25</v>
      </c>
      <c r="Y49" s="52"/>
      <c r="Z49" s="6" t="s">
        <v>354</v>
      </c>
      <c r="AA49" s="39">
        <v>42.25</v>
      </c>
      <c r="AB49" s="60">
        <f t="shared" si="23"/>
        <v>0</v>
      </c>
      <c r="AC49" s="17">
        <f t="shared" si="23"/>
        <v>42.25</v>
      </c>
      <c r="AD49" s="12">
        <f>(AG49-AC49)/AG49</f>
        <v>0</v>
      </c>
      <c r="AE49" s="124"/>
      <c r="AF49" s="131">
        <v>1</v>
      </c>
      <c r="AG49" s="38">
        <f>SUM(AJ49:AL49)+AE49</f>
        <v>42.25</v>
      </c>
      <c r="AH49" s="52"/>
      <c r="AJ49" s="17">
        <f>ROUND(AC49/(1-VLOOKUP(AF49,Group,2,FALSE)),2)</f>
        <v>42.25</v>
      </c>
      <c r="AK49" s="17">
        <f>IF(VLOOKUP(AF49,Group,5,FALSE)="YES",VLOOKUP(ROUND(ROUND(AJ49,1)-AJ49,2),Round,2,FALSE)+VLOOKUP(AF49,Group,6,FALSE),0)</f>
        <v>0</v>
      </c>
      <c r="AL49" s="17">
        <f>IF(VLOOKUP(AF49,Group,7,FALSE)="",0,ROUND(AJ49-0.04999,1)-AJ49+AM49)</f>
        <v>0</v>
      </c>
      <c r="AM49" s="17" t="str">
        <f>IF(VLOOKUP(AF49,Group,7,FALSE)="","",VLOOKUP(AF49,Group,7,FALSE))</f>
        <v/>
      </c>
      <c r="AO49" s="31" t="s">
        <v>56</v>
      </c>
    </row>
    <row r="50" spans="2:41" s="3" customFormat="1" ht="9.9499999999999993" customHeight="1" x14ac:dyDescent="0.2">
      <c r="B50" s="116" t="s">
        <v>52</v>
      </c>
      <c r="D50" s="40"/>
      <c r="E50" s="75" t="s">
        <v>234</v>
      </c>
      <c r="F50" s="75"/>
      <c r="G50" s="30" t="s">
        <v>89</v>
      </c>
      <c r="H50" s="30"/>
      <c r="I50" s="30"/>
      <c r="J50" s="30" t="s">
        <v>236</v>
      </c>
      <c r="K50" s="30"/>
      <c r="L50" s="30" t="s">
        <v>273</v>
      </c>
      <c r="M50" s="30"/>
      <c r="N50" s="30"/>
      <c r="P50" s="75"/>
      <c r="Q50" s="91"/>
      <c r="R50" s="29"/>
      <c r="S50" s="39">
        <f>IF(Suggested="Yes",AA50,AG50)</f>
        <v>45.3</v>
      </c>
      <c r="T50" s="37" t="s">
        <v>45</v>
      </c>
      <c r="U50" s="5" t="str">
        <f>+Instructions!$B$3</f>
        <v>A</v>
      </c>
      <c r="V50" s="52"/>
      <c r="W50" s="56">
        <f>+Instructions!$C$22</f>
        <v>0</v>
      </c>
      <c r="X50" s="17">
        <f>ROUND($AA50*(1-W50)+0.004999,2)</f>
        <v>45.3</v>
      </c>
      <c r="Y50" s="52"/>
      <c r="Z50" s="6" t="s">
        <v>354</v>
      </c>
      <c r="AA50" s="39">
        <v>45.3</v>
      </c>
      <c r="AB50" s="60">
        <f>+W50</f>
        <v>0</v>
      </c>
      <c r="AC50" s="17">
        <f>+X50</f>
        <v>45.3</v>
      </c>
      <c r="AD50" s="12">
        <f>(AG50-AC50)/AG50</f>
        <v>0</v>
      </c>
      <c r="AE50" s="124"/>
      <c r="AF50" s="131">
        <v>1</v>
      </c>
      <c r="AG50" s="38">
        <f>SUM(AJ50:AL50)+AE50</f>
        <v>45.3</v>
      </c>
      <c r="AH50" s="52"/>
      <c r="AJ50" s="17">
        <f>ROUND(AC50/(1-VLOOKUP(AF50,Group,2,FALSE)),2)</f>
        <v>45.3</v>
      </c>
      <c r="AK50" s="17">
        <f>IF(VLOOKUP(AF50,Group,5,FALSE)="YES",VLOOKUP(ROUND(ROUND(AJ50,1)-AJ50,2),Round,2,FALSE)+VLOOKUP(AF50,Group,6,FALSE),0)</f>
        <v>0</v>
      </c>
      <c r="AL50" s="17">
        <f>IF(VLOOKUP(AF50,Group,7,FALSE)="",0,ROUND(AJ50-0.04999,1)-AJ50+AM50)</f>
        <v>0</v>
      </c>
      <c r="AM50" s="17" t="str">
        <f>IF(VLOOKUP(AF50,Group,7,FALSE)="","",VLOOKUP(AF50,Group,7,FALSE))</f>
        <v/>
      </c>
      <c r="AO50" s="31" t="s">
        <v>56</v>
      </c>
    </row>
    <row r="51" spans="2:41" s="3" customFormat="1" ht="9.9499999999999993" customHeight="1" x14ac:dyDescent="0.2">
      <c r="B51" s="116" t="s">
        <v>52</v>
      </c>
      <c r="D51" s="40"/>
      <c r="E51" s="75" t="s">
        <v>234</v>
      </c>
      <c r="F51" s="75"/>
      <c r="G51" s="30" t="s">
        <v>89</v>
      </c>
      <c r="H51" s="30"/>
      <c r="I51" s="30"/>
      <c r="J51" s="30" t="s">
        <v>237</v>
      </c>
      <c r="K51" s="30"/>
      <c r="L51" s="30" t="s">
        <v>97</v>
      </c>
      <c r="M51" s="30"/>
      <c r="N51" s="30"/>
      <c r="P51" s="75"/>
      <c r="Q51" s="91"/>
      <c r="R51" s="29"/>
      <c r="S51" s="39">
        <f>IF(Suggested="Yes",AA51,AG51)</f>
        <v>42.25</v>
      </c>
      <c r="T51" s="37" t="s">
        <v>45</v>
      </c>
      <c r="U51" s="5" t="str">
        <f>+Instructions!$B$3</f>
        <v>A</v>
      </c>
      <c r="V51" s="52"/>
      <c r="W51" s="56">
        <f>+Instructions!$C$22</f>
        <v>0</v>
      </c>
      <c r="X51" s="17">
        <f>ROUND($AA51*(1-W51)+0.004999,2)</f>
        <v>42.25</v>
      </c>
      <c r="Y51" s="52"/>
      <c r="Z51" s="6" t="s">
        <v>354</v>
      </c>
      <c r="AA51" s="39">
        <v>42.25</v>
      </c>
      <c r="AB51" s="60">
        <f t="shared" si="23"/>
        <v>0</v>
      </c>
      <c r="AC51" s="17">
        <f t="shared" si="23"/>
        <v>42.25</v>
      </c>
      <c r="AD51" s="12">
        <f>(AG51-AC51)/AG51</f>
        <v>0</v>
      </c>
      <c r="AE51" s="124"/>
      <c r="AF51" s="131">
        <v>1</v>
      </c>
      <c r="AG51" s="38">
        <f>SUM(AJ51:AL51)+AE51</f>
        <v>42.25</v>
      </c>
      <c r="AH51" s="52"/>
      <c r="AJ51" s="17">
        <f>ROUND(AC51/(1-VLOOKUP(AF51,Group,2,FALSE)),2)</f>
        <v>42.25</v>
      </c>
      <c r="AK51" s="17">
        <f>IF(VLOOKUP(AF51,Group,5,FALSE)="YES",VLOOKUP(ROUND(ROUND(AJ51,1)-AJ51,2),Round,2,FALSE)+VLOOKUP(AF51,Group,6,FALSE),0)</f>
        <v>0</v>
      </c>
      <c r="AL51" s="17">
        <f>IF(VLOOKUP(AF51,Group,7,FALSE)="",0,ROUND(AJ51-0.04999,1)-AJ51+AM51)</f>
        <v>0</v>
      </c>
      <c r="AM51" s="17" t="str">
        <f>IF(VLOOKUP(AF51,Group,7,FALSE)="","",VLOOKUP(AF51,Group,7,FALSE))</f>
        <v/>
      </c>
      <c r="AO51" s="31" t="s">
        <v>56</v>
      </c>
    </row>
    <row r="52" spans="2:41" s="3" customFormat="1" ht="9.9499999999999993" customHeight="1" x14ac:dyDescent="0.2">
      <c r="B52" s="116" t="s">
        <v>52</v>
      </c>
      <c r="D52" s="40"/>
      <c r="E52" s="75" t="s">
        <v>234</v>
      </c>
      <c r="F52" s="75"/>
      <c r="G52" s="30" t="s">
        <v>89</v>
      </c>
      <c r="H52" s="30"/>
      <c r="I52" s="30"/>
      <c r="J52" s="30" t="s">
        <v>314</v>
      </c>
      <c r="K52" s="30"/>
      <c r="L52" s="30" t="s">
        <v>319</v>
      </c>
      <c r="M52" s="30"/>
      <c r="N52" s="30"/>
      <c r="P52" s="75"/>
      <c r="Q52" s="91"/>
      <c r="R52" s="29"/>
      <c r="S52" s="39">
        <f>IF(Suggested="Yes",AA52,AG52)</f>
        <v>42.25</v>
      </c>
      <c r="T52" s="37" t="s">
        <v>45</v>
      </c>
      <c r="U52" s="5" t="str">
        <f>+Instructions!$B$3</f>
        <v>A</v>
      </c>
      <c r="V52" s="52"/>
      <c r="W52" s="56">
        <f>+Instructions!$C$22</f>
        <v>0</v>
      </c>
      <c r="X52" s="17">
        <f t="shared" ref="X52" si="24">ROUND($AA52*(1-W52)+0.004999,2)</f>
        <v>42.25</v>
      </c>
      <c r="Y52" s="52"/>
      <c r="Z52" s="6" t="s">
        <v>354</v>
      </c>
      <c r="AA52" s="39">
        <v>42.25</v>
      </c>
      <c r="AB52" s="60">
        <f t="shared" si="23"/>
        <v>0</v>
      </c>
      <c r="AC52" s="17">
        <f t="shared" si="23"/>
        <v>42.25</v>
      </c>
      <c r="AD52" s="12">
        <f t="shared" ref="AD52" si="25">(AG52-AC52)/AG52</f>
        <v>0</v>
      </c>
      <c r="AE52" s="124"/>
      <c r="AF52" s="131">
        <v>1</v>
      </c>
      <c r="AG52" s="38">
        <f t="shared" ref="AG52" si="26">SUM(AJ52:AL52)+AE52</f>
        <v>42.25</v>
      </c>
      <c r="AH52" s="52"/>
      <c r="AJ52" s="17">
        <f t="shared" ref="AJ52" si="27">ROUND(AC52/(1-VLOOKUP(AF52,Group,2,FALSE)),2)</f>
        <v>42.25</v>
      </c>
      <c r="AK52" s="17">
        <f t="shared" ref="AK52" si="28">IF(VLOOKUP(AF52,Group,5,FALSE)="YES",VLOOKUP(ROUND(ROUND(AJ52,1)-AJ52,2),Round,2,FALSE)+VLOOKUP(AF52,Group,6,FALSE),0)</f>
        <v>0</v>
      </c>
      <c r="AL52" s="17">
        <f t="shared" ref="AL52" si="29">IF(VLOOKUP(AF52,Group,7,FALSE)="",0,ROUND(AJ52-0.04999,1)-AJ52+AM52)</f>
        <v>0</v>
      </c>
      <c r="AM52" s="17" t="str">
        <f t="shared" ref="AM52" si="30">IF(VLOOKUP(AF52,Group,7,FALSE)="","",VLOOKUP(AF52,Group,7,FALSE))</f>
        <v/>
      </c>
      <c r="AO52" s="31" t="s">
        <v>56</v>
      </c>
    </row>
    <row r="53" spans="2:41" s="3" customFormat="1" ht="3.6" customHeight="1" x14ac:dyDescent="0.2">
      <c r="P53" s="75"/>
      <c r="Q53" s="91"/>
      <c r="R53" s="6"/>
      <c r="S53" s="39"/>
      <c r="T53" s="6"/>
      <c r="U53" s="5"/>
      <c r="V53" s="52"/>
      <c r="W53" s="56"/>
      <c r="X53" s="15"/>
      <c r="Y53" s="52"/>
      <c r="Z53" s="39"/>
      <c r="AA53" s="39"/>
      <c r="AB53" s="55"/>
      <c r="AC53" s="17"/>
      <c r="AD53" s="15"/>
      <c r="AE53" s="65"/>
      <c r="AF53" s="127"/>
      <c r="AG53" s="39"/>
      <c r="AH53" s="52"/>
      <c r="AJ53" s="17"/>
      <c r="AK53" s="17"/>
      <c r="AL53" s="17"/>
      <c r="AM53" s="17"/>
      <c r="AO53" s="31" t="s">
        <v>56</v>
      </c>
    </row>
    <row r="54" spans="2:41" s="3" customFormat="1" ht="10.5" customHeight="1" x14ac:dyDescent="0.2">
      <c r="C54" s="74" t="s">
        <v>264</v>
      </c>
      <c r="P54" s="4"/>
      <c r="Q54" s="6"/>
      <c r="R54" s="177" t="s">
        <v>153</v>
      </c>
      <c r="S54" s="178" t="s">
        <v>268</v>
      </c>
      <c r="T54" s="179"/>
      <c r="U54" s="5"/>
      <c r="V54" s="52"/>
      <c r="W54" s="70"/>
      <c r="X54" s="70"/>
      <c r="Y54" s="52"/>
      <c r="Z54" s="39"/>
      <c r="AA54" s="17"/>
      <c r="AB54" s="15"/>
      <c r="AC54" s="15"/>
      <c r="AD54" s="15"/>
      <c r="AE54" s="15"/>
      <c r="AF54" s="65"/>
      <c r="AG54" s="17"/>
      <c r="AH54" s="52"/>
      <c r="AO54" s="31" t="s">
        <v>56</v>
      </c>
    </row>
    <row r="55" spans="2:41" s="3" customFormat="1" ht="2.25" customHeight="1" x14ac:dyDescent="0.2">
      <c r="P55" s="75"/>
      <c r="Q55" s="91"/>
      <c r="R55" s="6"/>
      <c r="S55" s="39"/>
      <c r="T55" s="6"/>
      <c r="U55" s="5"/>
      <c r="V55" s="52"/>
      <c r="W55" s="56"/>
      <c r="X55" s="15"/>
      <c r="Y55" s="52"/>
      <c r="Z55" s="39"/>
      <c r="AA55" s="39"/>
      <c r="AB55" s="55"/>
      <c r="AC55" s="17"/>
      <c r="AD55" s="15"/>
      <c r="AE55" s="65"/>
      <c r="AF55" s="127"/>
      <c r="AG55" s="39"/>
      <c r="AH55" s="52"/>
      <c r="AJ55" s="17"/>
      <c r="AK55" s="17"/>
      <c r="AL55" s="17"/>
      <c r="AM55" s="17"/>
      <c r="AO55" s="31" t="s">
        <v>56</v>
      </c>
    </row>
    <row r="56" spans="2:41" s="3" customFormat="1" ht="9.9499999999999993" customHeight="1" x14ac:dyDescent="0.2">
      <c r="B56" s="116" t="s">
        <v>52</v>
      </c>
      <c r="D56" s="40"/>
      <c r="E56" s="75" t="s">
        <v>265</v>
      </c>
      <c r="F56" s="75"/>
      <c r="G56" s="30" t="s">
        <v>89</v>
      </c>
      <c r="H56" s="30"/>
      <c r="I56" s="30"/>
      <c r="J56" s="30" t="s">
        <v>269</v>
      </c>
      <c r="K56" s="30"/>
      <c r="L56" s="30" t="s">
        <v>273</v>
      </c>
      <c r="M56" s="30"/>
      <c r="N56" s="30"/>
      <c r="P56" s="75"/>
      <c r="Q56" s="91"/>
      <c r="R56" s="29"/>
      <c r="S56" s="39">
        <f>IF(Suggested="Yes",AA56,AG56)</f>
        <v>45.3</v>
      </c>
      <c r="T56" s="37" t="s">
        <v>45</v>
      </c>
      <c r="U56" s="5" t="str">
        <f>+Instructions!$B$3</f>
        <v>A</v>
      </c>
      <c r="V56" s="52"/>
      <c r="W56" s="56">
        <f>+Instructions!$C$22</f>
        <v>0</v>
      </c>
      <c r="X56" s="17">
        <f>ROUND($AA56*(1-W56)+0.004999,2)</f>
        <v>45.3</v>
      </c>
      <c r="Y56" s="52"/>
      <c r="Z56" s="6" t="s">
        <v>354</v>
      </c>
      <c r="AA56" s="39">
        <v>45.3</v>
      </c>
      <c r="AB56" s="60">
        <f t="shared" ref="AB56:AC59" si="31">+W56</f>
        <v>0</v>
      </c>
      <c r="AC56" s="17">
        <f t="shared" si="31"/>
        <v>45.3</v>
      </c>
      <c r="AD56" s="12">
        <f>(AG56-AC56)/AG56</f>
        <v>0</v>
      </c>
      <c r="AE56" s="124"/>
      <c r="AF56" s="131">
        <v>1</v>
      </c>
      <c r="AG56" s="38">
        <f>SUM(AJ56:AL56)+AE56</f>
        <v>45.3</v>
      </c>
      <c r="AH56" s="52"/>
      <c r="AJ56" s="17">
        <f>ROUND(AC56/(1-VLOOKUP(AF56,Group,2,FALSE)),2)</f>
        <v>45.3</v>
      </c>
      <c r="AK56" s="17">
        <f>IF(VLOOKUP(AF56,Group,5,FALSE)="YES",VLOOKUP(ROUND(ROUND(AJ56,1)-AJ56,2),Round,2,FALSE)+VLOOKUP(AF56,Group,6,FALSE),0)</f>
        <v>0</v>
      </c>
      <c r="AL56" s="17">
        <f>IF(VLOOKUP(AF56,Group,7,FALSE)="",0,ROUND(AJ56-0.04999,1)-AJ56+AM56)</f>
        <v>0</v>
      </c>
      <c r="AM56" s="17" t="str">
        <f>IF(VLOOKUP(AF56,Group,7,FALSE)="","",VLOOKUP(AF56,Group,7,FALSE))</f>
        <v/>
      </c>
      <c r="AO56" s="31" t="s">
        <v>56</v>
      </c>
    </row>
    <row r="57" spans="2:41" s="3" customFormat="1" ht="9.9499999999999993" customHeight="1" x14ac:dyDescent="0.2">
      <c r="B57" s="116" t="s">
        <v>52</v>
      </c>
      <c r="D57" s="40"/>
      <c r="E57" s="75" t="s">
        <v>265</v>
      </c>
      <c r="F57" s="75"/>
      <c r="G57" s="30" t="s">
        <v>89</v>
      </c>
      <c r="H57" s="30"/>
      <c r="I57" s="30"/>
      <c r="J57" s="30" t="s">
        <v>270</v>
      </c>
      <c r="K57" s="30"/>
      <c r="L57" s="30" t="s">
        <v>97</v>
      </c>
      <c r="M57" s="30"/>
      <c r="N57" s="30"/>
      <c r="P57" s="75"/>
      <c r="Q57" s="91"/>
      <c r="R57" s="29"/>
      <c r="S57" s="39">
        <f>IF(Suggested="Yes",AA57,AG57)</f>
        <v>42.25</v>
      </c>
      <c r="T57" s="37" t="s">
        <v>45</v>
      </c>
      <c r="U57" s="5" t="str">
        <f>+Instructions!$B$3</f>
        <v>A</v>
      </c>
      <c r="V57" s="52"/>
      <c r="W57" s="56">
        <f>+Instructions!$C$22</f>
        <v>0</v>
      </c>
      <c r="X57" s="17">
        <f>ROUND($AA57*(1-W57)+0.004999,2)</f>
        <v>42.25</v>
      </c>
      <c r="Y57" s="52"/>
      <c r="Z57" s="6" t="s">
        <v>354</v>
      </c>
      <c r="AA57" s="39">
        <v>42.25</v>
      </c>
      <c r="AB57" s="60">
        <f t="shared" si="31"/>
        <v>0</v>
      </c>
      <c r="AC57" s="17">
        <f t="shared" si="31"/>
        <v>42.25</v>
      </c>
      <c r="AD57" s="12">
        <f>(AG57-AC57)/AG57</f>
        <v>0</v>
      </c>
      <c r="AE57" s="124"/>
      <c r="AF57" s="131">
        <v>1</v>
      </c>
      <c r="AG57" s="38">
        <f>SUM(AJ57:AL57)+AE57</f>
        <v>42.25</v>
      </c>
      <c r="AH57" s="52"/>
      <c r="AJ57" s="17">
        <f>ROUND(AC57/(1-VLOOKUP(AF57,Group,2,FALSE)),2)</f>
        <v>42.25</v>
      </c>
      <c r="AK57" s="17">
        <f>IF(VLOOKUP(AF57,Group,5,FALSE)="YES",VLOOKUP(ROUND(ROUND(AJ57,1)-AJ57,2),Round,2,FALSE)+VLOOKUP(AF57,Group,6,FALSE),0)</f>
        <v>0</v>
      </c>
      <c r="AL57" s="17">
        <f>IF(VLOOKUP(AF57,Group,7,FALSE)="",0,ROUND(AJ57-0.04999,1)-AJ57+AM57)</f>
        <v>0</v>
      </c>
      <c r="AM57" s="17" t="str">
        <f>IF(VLOOKUP(AF57,Group,7,FALSE)="","",VLOOKUP(AF57,Group,7,FALSE))</f>
        <v/>
      </c>
      <c r="AO57" s="31" t="s">
        <v>56</v>
      </c>
    </row>
    <row r="58" spans="2:41" s="3" customFormat="1" ht="9.9499999999999993" customHeight="1" x14ac:dyDescent="0.2">
      <c r="B58" s="116" t="s">
        <v>52</v>
      </c>
      <c r="D58" s="40"/>
      <c r="E58" s="75" t="s">
        <v>265</v>
      </c>
      <c r="F58" s="75"/>
      <c r="G58" s="30" t="s">
        <v>89</v>
      </c>
      <c r="H58" s="30"/>
      <c r="I58" s="30"/>
      <c r="J58" s="30" t="s">
        <v>271</v>
      </c>
      <c r="K58" s="30"/>
      <c r="L58" s="30" t="s">
        <v>96</v>
      </c>
      <c r="M58" s="30"/>
      <c r="N58" s="30"/>
      <c r="P58" s="75"/>
      <c r="Q58" s="91"/>
      <c r="R58" s="29"/>
      <c r="S58" s="39">
        <f>IF(Suggested="Yes",AA58,AG58)</f>
        <v>45.3</v>
      </c>
      <c r="T58" s="37" t="s">
        <v>45</v>
      </c>
      <c r="U58" s="5" t="str">
        <f>+Instructions!$B$3</f>
        <v>A</v>
      </c>
      <c r="V58" s="52"/>
      <c r="W58" s="56">
        <f>+Instructions!$C$22</f>
        <v>0</v>
      </c>
      <c r="X58" s="17">
        <f>ROUND($AA58*(1-W58)+0.004999,2)</f>
        <v>45.3</v>
      </c>
      <c r="Y58" s="52"/>
      <c r="Z58" s="6" t="s">
        <v>354</v>
      </c>
      <c r="AA58" s="39">
        <v>45.3</v>
      </c>
      <c r="AB58" s="60">
        <f t="shared" si="31"/>
        <v>0</v>
      </c>
      <c r="AC58" s="17">
        <f t="shared" si="31"/>
        <v>45.3</v>
      </c>
      <c r="AD58" s="12">
        <f>(AG58-AC58)/AG58</f>
        <v>0</v>
      </c>
      <c r="AE58" s="124"/>
      <c r="AF58" s="131">
        <v>1</v>
      </c>
      <c r="AG58" s="38">
        <f>SUM(AJ58:AL58)+AE58</f>
        <v>45.3</v>
      </c>
      <c r="AH58" s="52"/>
      <c r="AJ58" s="17">
        <f>ROUND(AC58/(1-VLOOKUP(AF58,Group,2,FALSE)),2)</f>
        <v>45.3</v>
      </c>
      <c r="AK58" s="17">
        <f>IF(VLOOKUP(AF58,Group,5,FALSE)="YES",VLOOKUP(ROUND(ROUND(AJ58,1)-AJ58,2),Round,2,FALSE)+VLOOKUP(AF58,Group,6,FALSE),0)</f>
        <v>0</v>
      </c>
      <c r="AL58" s="17">
        <f>IF(VLOOKUP(AF58,Group,7,FALSE)="",0,ROUND(AJ58-0.04999,1)-AJ58+AM58)</f>
        <v>0</v>
      </c>
      <c r="AM58" s="17" t="str">
        <f>IF(VLOOKUP(AF58,Group,7,FALSE)="","",VLOOKUP(AF58,Group,7,FALSE))</f>
        <v/>
      </c>
      <c r="AO58" s="31" t="s">
        <v>56</v>
      </c>
    </row>
    <row r="59" spans="2:41" s="3" customFormat="1" ht="9.9499999999999993" customHeight="1" x14ac:dyDescent="0.2">
      <c r="B59" s="116" t="s">
        <v>52</v>
      </c>
      <c r="D59" s="40"/>
      <c r="E59" s="75" t="s">
        <v>265</v>
      </c>
      <c r="F59" s="75"/>
      <c r="G59" s="30" t="s">
        <v>89</v>
      </c>
      <c r="H59" s="30"/>
      <c r="I59" s="30"/>
      <c r="J59" s="30" t="s">
        <v>272</v>
      </c>
      <c r="K59" s="30"/>
      <c r="L59" s="30" t="s">
        <v>167</v>
      </c>
      <c r="M59" s="30"/>
      <c r="N59" s="30"/>
      <c r="P59" s="75"/>
      <c r="Q59" s="91"/>
      <c r="R59" s="29"/>
      <c r="S59" s="39">
        <f>IF(Suggested="Yes",AA59,AG59)</f>
        <v>42.25</v>
      </c>
      <c r="T59" s="37" t="s">
        <v>45</v>
      </c>
      <c r="U59" s="5" t="str">
        <f>+Instructions!$B$3</f>
        <v>A</v>
      </c>
      <c r="V59" s="52"/>
      <c r="W59" s="56">
        <f>+Instructions!$C$22</f>
        <v>0</v>
      </c>
      <c r="X59" s="17">
        <f>ROUND($AA59*(1-W59)+0.004999,2)</f>
        <v>42.25</v>
      </c>
      <c r="Y59" s="52"/>
      <c r="Z59" s="6" t="s">
        <v>354</v>
      </c>
      <c r="AA59" s="39">
        <v>42.25</v>
      </c>
      <c r="AB59" s="60">
        <f t="shared" si="31"/>
        <v>0</v>
      </c>
      <c r="AC59" s="17">
        <f t="shared" si="31"/>
        <v>42.25</v>
      </c>
      <c r="AD59" s="12">
        <f>(AG59-AC59)/AG59</f>
        <v>0</v>
      </c>
      <c r="AE59" s="124"/>
      <c r="AF59" s="131">
        <v>1</v>
      </c>
      <c r="AG59" s="38">
        <f>SUM(AJ59:AL59)+AE59</f>
        <v>42.25</v>
      </c>
      <c r="AH59" s="52"/>
      <c r="AJ59" s="17">
        <f>ROUND(AC59/(1-VLOOKUP(AF59,Group,2,FALSE)),2)</f>
        <v>42.25</v>
      </c>
      <c r="AK59" s="17">
        <f>IF(VLOOKUP(AF59,Group,5,FALSE)="YES",VLOOKUP(ROUND(ROUND(AJ59,1)-AJ59,2),Round,2,FALSE)+VLOOKUP(AF59,Group,6,FALSE),0)</f>
        <v>0</v>
      </c>
      <c r="AL59" s="17">
        <f>IF(VLOOKUP(AF59,Group,7,FALSE)="",0,ROUND(AJ59-0.04999,1)-AJ59+AM59)</f>
        <v>0</v>
      </c>
      <c r="AM59" s="17" t="str">
        <f>IF(VLOOKUP(AF59,Group,7,FALSE)="","",VLOOKUP(AF59,Group,7,FALSE))</f>
        <v/>
      </c>
      <c r="AO59" s="31" t="s">
        <v>56</v>
      </c>
    </row>
    <row r="60" spans="2:41" s="3" customFormat="1" ht="3.6" customHeight="1" x14ac:dyDescent="0.2">
      <c r="P60" s="75"/>
      <c r="Q60" s="91"/>
      <c r="R60" s="6"/>
      <c r="S60" s="39"/>
      <c r="T60" s="6"/>
      <c r="U60" s="5"/>
      <c r="V60" s="52"/>
      <c r="W60" s="56"/>
      <c r="X60" s="15"/>
      <c r="Y60" s="52"/>
      <c r="Z60" s="39"/>
      <c r="AA60" s="39"/>
      <c r="AB60" s="55"/>
      <c r="AC60" s="17"/>
      <c r="AD60" s="15"/>
      <c r="AE60" s="65"/>
      <c r="AF60" s="127"/>
      <c r="AG60" s="39"/>
      <c r="AH60" s="52"/>
      <c r="AJ60" s="17"/>
      <c r="AK60" s="17"/>
      <c r="AL60" s="17"/>
      <c r="AM60" s="17"/>
      <c r="AO60" s="31" t="s">
        <v>56</v>
      </c>
    </row>
    <row r="61" spans="2:41" s="3" customFormat="1" ht="10.5" customHeight="1" x14ac:dyDescent="0.2">
      <c r="C61" s="74" t="s">
        <v>188</v>
      </c>
      <c r="P61" s="4"/>
      <c r="Q61" s="6"/>
      <c r="R61" s="177" t="s">
        <v>153</v>
      </c>
      <c r="S61" s="178" t="s">
        <v>180</v>
      </c>
      <c r="T61" s="179"/>
      <c r="U61" s="5"/>
      <c r="V61" s="52"/>
      <c r="W61" s="70"/>
      <c r="X61" s="70"/>
      <c r="Y61" s="52"/>
      <c r="Z61" s="39"/>
      <c r="AA61" s="17"/>
      <c r="AB61" s="15"/>
      <c r="AC61" s="15"/>
      <c r="AD61" s="15"/>
      <c r="AE61" s="15"/>
      <c r="AF61" s="65"/>
      <c r="AG61" s="17"/>
      <c r="AH61" s="52"/>
      <c r="AO61" s="31" t="s">
        <v>56</v>
      </c>
    </row>
    <row r="62" spans="2:41" s="3" customFormat="1" ht="2.25" customHeight="1" x14ac:dyDescent="0.2">
      <c r="P62" s="75"/>
      <c r="Q62" s="91"/>
      <c r="R62" s="6"/>
      <c r="S62" s="39"/>
      <c r="T62" s="6"/>
      <c r="U62" s="5"/>
      <c r="V62" s="52"/>
      <c r="W62" s="56"/>
      <c r="X62" s="15"/>
      <c r="Y62" s="52"/>
      <c r="Z62" s="39"/>
      <c r="AA62" s="39"/>
      <c r="AB62" s="55"/>
      <c r="AC62" s="17"/>
      <c r="AD62" s="15"/>
      <c r="AE62" s="65"/>
      <c r="AF62" s="127"/>
      <c r="AG62" s="39"/>
      <c r="AH62" s="52"/>
      <c r="AJ62" s="17"/>
      <c r="AK62" s="17"/>
      <c r="AL62" s="17"/>
      <c r="AM62" s="17"/>
      <c r="AO62" s="31" t="s">
        <v>56</v>
      </c>
    </row>
    <row r="63" spans="2:41" s="3" customFormat="1" ht="9.9499999999999993" customHeight="1" x14ac:dyDescent="0.2">
      <c r="B63" s="116" t="s">
        <v>52</v>
      </c>
      <c r="D63" s="40"/>
      <c r="E63" s="75" t="s">
        <v>182</v>
      </c>
      <c r="F63" s="75"/>
      <c r="G63" s="30" t="s">
        <v>89</v>
      </c>
      <c r="H63" s="30"/>
      <c r="I63" s="30"/>
      <c r="J63" s="30" t="s">
        <v>194</v>
      </c>
      <c r="K63" s="30"/>
      <c r="L63" s="30" t="s">
        <v>96</v>
      </c>
      <c r="M63" s="30"/>
      <c r="N63" s="30"/>
      <c r="P63" s="75"/>
      <c r="Q63" s="91"/>
      <c r="R63" s="29"/>
      <c r="S63" s="39">
        <f>IF(Suggested="Yes",AA63,AG63)</f>
        <v>43.95</v>
      </c>
      <c r="T63" s="37" t="s">
        <v>45</v>
      </c>
      <c r="U63" s="5" t="str">
        <f>+Instructions!$B$3</f>
        <v>A</v>
      </c>
      <c r="V63" s="52"/>
      <c r="W63" s="56">
        <f>+Instructions!$C$22</f>
        <v>0</v>
      </c>
      <c r="X63" s="17">
        <f>ROUND($AA63*(1-W63)+0.004999,2)</f>
        <v>43.95</v>
      </c>
      <c r="Y63" s="52"/>
      <c r="Z63" s="6" t="s">
        <v>354</v>
      </c>
      <c r="AA63" s="39">
        <v>43.95</v>
      </c>
      <c r="AB63" s="60">
        <f t="shared" ref="AB63:AC67" si="32">+W63</f>
        <v>0</v>
      </c>
      <c r="AC63" s="17">
        <f t="shared" si="32"/>
        <v>43.95</v>
      </c>
      <c r="AD63" s="12">
        <f>(AG63-AC63)/AG63</f>
        <v>0</v>
      </c>
      <c r="AE63" s="124"/>
      <c r="AF63" s="131">
        <v>1</v>
      </c>
      <c r="AG63" s="38">
        <f>SUM(AJ63:AL63)+AE63</f>
        <v>43.95</v>
      </c>
      <c r="AH63" s="52"/>
      <c r="AJ63" s="17">
        <f>ROUND(AC63/(1-VLOOKUP(AF63,Group,2,FALSE)),2)</f>
        <v>43.95</v>
      </c>
      <c r="AK63" s="17">
        <f>IF(VLOOKUP(AF63,Group,5,FALSE)="YES",VLOOKUP(ROUND(ROUND(AJ63,1)-AJ63,2),Round,2,FALSE)+VLOOKUP(AF63,Group,6,FALSE),0)</f>
        <v>0</v>
      </c>
      <c r="AL63" s="17">
        <f>IF(VLOOKUP(AF63,Group,7,FALSE)="",0,ROUND(AJ63-0.04999,1)-AJ63+AM63)</f>
        <v>0</v>
      </c>
      <c r="AM63" s="17" t="str">
        <f>IF(VLOOKUP(AF63,Group,7,FALSE)="","",VLOOKUP(AF63,Group,7,FALSE))</f>
        <v/>
      </c>
      <c r="AO63" s="31" t="s">
        <v>56</v>
      </c>
    </row>
    <row r="64" spans="2:41" s="3" customFormat="1" ht="9.9499999999999993" customHeight="1" x14ac:dyDescent="0.2">
      <c r="B64" s="116" t="s">
        <v>52</v>
      </c>
      <c r="D64" s="40"/>
      <c r="E64" s="75" t="s">
        <v>182</v>
      </c>
      <c r="F64" s="75"/>
      <c r="G64" s="30" t="s">
        <v>89</v>
      </c>
      <c r="H64" s="30"/>
      <c r="I64" s="30"/>
      <c r="J64" s="30" t="s">
        <v>195</v>
      </c>
      <c r="K64" s="30"/>
      <c r="L64" s="30" t="s">
        <v>167</v>
      </c>
      <c r="M64" s="30"/>
      <c r="N64" s="30"/>
      <c r="P64" s="75"/>
      <c r="Q64" s="91"/>
      <c r="R64" s="29"/>
      <c r="S64" s="39">
        <f>IF(Suggested="Yes",AA64,AG64)</f>
        <v>40.85</v>
      </c>
      <c r="T64" s="37" t="s">
        <v>45</v>
      </c>
      <c r="U64" s="5" t="str">
        <f>+Instructions!$B$3</f>
        <v>A</v>
      </c>
      <c r="V64" s="52"/>
      <c r="W64" s="56">
        <f>+Instructions!$C$22</f>
        <v>0</v>
      </c>
      <c r="X64" s="17">
        <f>ROUND($AA64*(1-W64)+0.004999,2)</f>
        <v>40.85</v>
      </c>
      <c r="Y64" s="52"/>
      <c r="Z64" s="6" t="s">
        <v>354</v>
      </c>
      <c r="AA64" s="39">
        <v>40.85</v>
      </c>
      <c r="AB64" s="60">
        <f t="shared" si="32"/>
        <v>0</v>
      </c>
      <c r="AC64" s="17">
        <f t="shared" si="32"/>
        <v>40.85</v>
      </c>
      <c r="AD64" s="12">
        <f>(AG64-AC64)/AG64</f>
        <v>0</v>
      </c>
      <c r="AE64" s="124"/>
      <c r="AF64" s="131">
        <v>1</v>
      </c>
      <c r="AG64" s="38">
        <f>SUM(AJ64:AL64)+AE64</f>
        <v>40.85</v>
      </c>
      <c r="AH64" s="52"/>
      <c r="AJ64" s="17">
        <f>ROUND(AC64/(1-VLOOKUP(AF64,Group,2,FALSE)),2)</f>
        <v>40.85</v>
      </c>
      <c r="AK64" s="17">
        <f>IF(VLOOKUP(AF64,Group,5,FALSE)="YES",VLOOKUP(ROUND(ROUND(AJ64,1)-AJ64,2),Round,2,FALSE)+VLOOKUP(AF64,Group,6,FALSE),0)</f>
        <v>0</v>
      </c>
      <c r="AL64" s="17">
        <f>IF(VLOOKUP(AF64,Group,7,FALSE)="",0,ROUND(AJ64-0.04999,1)-AJ64+AM64)</f>
        <v>0</v>
      </c>
      <c r="AM64" s="17" t="str">
        <f>IF(VLOOKUP(AF64,Group,7,FALSE)="","",VLOOKUP(AF64,Group,7,FALSE))</f>
        <v/>
      </c>
      <c r="AO64" s="31" t="s">
        <v>56</v>
      </c>
    </row>
    <row r="65" spans="2:41" s="3" customFormat="1" ht="9.9499999999999993" customHeight="1" x14ac:dyDescent="0.2">
      <c r="B65" s="116" t="s">
        <v>52</v>
      </c>
      <c r="D65" s="40"/>
      <c r="E65" s="75" t="s">
        <v>182</v>
      </c>
      <c r="F65" s="75"/>
      <c r="G65" s="30" t="s">
        <v>89</v>
      </c>
      <c r="H65" s="30"/>
      <c r="I65" s="30"/>
      <c r="J65" s="30" t="s">
        <v>239</v>
      </c>
      <c r="K65" s="30"/>
      <c r="L65" s="30" t="s">
        <v>273</v>
      </c>
      <c r="M65" s="30"/>
      <c r="N65" s="30"/>
      <c r="P65" s="75"/>
      <c r="Q65" s="91"/>
      <c r="R65" s="29"/>
      <c r="S65" s="39">
        <f>IF(Suggested="Yes",AA65,AG65)</f>
        <v>43.95</v>
      </c>
      <c r="T65" s="37" t="s">
        <v>45</v>
      </c>
      <c r="U65" s="5" t="str">
        <f>+Instructions!$B$3</f>
        <v>A</v>
      </c>
      <c r="V65" s="52"/>
      <c r="W65" s="56">
        <f>+Instructions!$C$22</f>
        <v>0</v>
      </c>
      <c r="X65" s="17">
        <f>ROUND($AA65*(1-W65)+0.004999,2)</f>
        <v>43.95</v>
      </c>
      <c r="Y65" s="52"/>
      <c r="Z65" s="6" t="s">
        <v>354</v>
      </c>
      <c r="AA65" s="39">
        <v>43.95</v>
      </c>
      <c r="AB65" s="60">
        <f t="shared" si="32"/>
        <v>0</v>
      </c>
      <c r="AC65" s="17">
        <f t="shared" si="32"/>
        <v>43.95</v>
      </c>
      <c r="AD65" s="12">
        <f>(AG65-AC65)/AG65</f>
        <v>0</v>
      </c>
      <c r="AE65" s="124"/>
      <c r="AF65" s="131">
        <v>1</v>
      </c>
      <c r="AG65" s="38">
        <f>SUM(AJ65:AL65)+AE65</f>
        <v>43.95</v>
      </c>
      <c r="AH65" s="52"/>
      <c r="AJ65" s="17">
        <f>ROUND(AC65/(1-VLOOKUP(AF65,Group,2,FALSE)),2)</f>
        <v>43.95</v>
      </c>
      <c r="AK65" s="17">
        <f>IF(VLOOKUP(AF65,Group,5,FALSE)="YES",VLOOKUP(ROUND(ROUND(AJ65,1)-AJ65,2),Round,2,FALSE)+VLOOKUP(AF65,Group,6,FALSE),0)</f>
        <v>0</v>
      </c>
      <c r="AL65" s="17">
        <f>IF(VLOOKUP(AF65,Group,7,FALSE)="",0,ROUND(AJ65-0.04999,1)-AJ65+AM65)</f>
        <v>0</v>
      </c>
      <c r="AM65" s="17" t="str">
        <f>IF(VLOOKUP(AF65,Group,7,FALSE)="","",VLOOKUP(AF65,Group,7,FALSE))</f>
        <v/>
      </c>
      <c r="AO65" s="31" t="s">
        <v>56</v>
      </c>
    </row>
    <row r="66" spans="2:41" s="3" customFormat="1" ht="9.9499999999999993" customHeight="1" x14ac:dyDescent="0.2">
      <c r="B66" s="116" t="s">
        <v>52</v>
      </c>
      <c r="D66" s="40"/>
      <c r="E66" s="75" t="s">
        <v>182</v>
      </c>
      <c r="F66" s="75"/>
      <c r="G66" s="30" t="s">
        <v>89</v>
      </c>
      <c r="H66" s="30"/>
      <c r="I66" s="30"/>
      <c r="J66" s="30" t="s">
        <v>240</v>
      </c>
      <c r="K66" s="30"/>
      <c r="L66" s="30" t="s">
        <v>97</v>
      </c>
      <c r="M66" s="30"/>
      <c r="N66" s="30"/>
      <c r="P66" s="75"/>
      <c r="Q66" s="91"/>
      <c r="R66" s="29"/>
      <c r="S66" s="39">
        <f>IF(Suggested="Yes",AA66,AG66)</f>
        <v>40.85</v>
      </c>
      <c r="T66" s="37" t="s">
        <v>45</v>
      </c>
      <c r="U66" s="5" t="str">
        <f>+Instructions!$B$3</f>
        <v>A</v>
      </c>
      <c r="V66" s="52"/>
      <c r="W66" s="56">
        <f>+Instructions!$C$22</f>
        <v>0</v>
      </c>
      <c r="X66" s="17">
        <f>ROUND($AA66*(1-W66)+0.004999,2)</f>
        <v>40.85</v>
      </c>
      <c r="Y66" s="52"/>
      <c r="Z66" s="6" t="s">
        <v>354</v>
      </c>
      <c r="AA66" s="39">
        <v>40.85</v>
      </c>
      <c r="AB66" s="60">
        <f t="shared" si="32"/>
        <v>0</v>
      </c>
      <c r="AC66" s="17">
        <f t="shared" si="32"/>
        <v>40.85</v>
      </c>
      <c r="AD66" s="12">
        <f>(AG66-AC66)/AG66</f>
        <v>0</v>
      </c>
      <c r="AE66" s="124"/>
      <c r="AF66" s="131">
        <v>1</v>
      </c>
      <c r="AG66" s="38">
        <f>SUM(AJ66:AL66)+AE66</f>
        <v>40.85</v>
      </c>
      <c r="AH66" s="52"/>
      <c r="AJ66" s="17">
        <f>ROUND(AC66/(1-VLOOKUP(AF66,Group,2,FALSE)),2)</f>
        <v>40.85</v>
      </c>
      <c r="AK66" s="17">
        <f>IF(VLOOKUP(AF66,Group,5,FALSE)="YES",VLOOKUP(ROUND(ROUND(AJ66,1)-AJ66,2),Round,2,FALSE)+VLOOKUP(AF66,Group,6,FALSE),0)</f>
        <v>0</v>
      </c>
      <c r="AL66" s="17">
        <f>IF(VLOOKUP(AF66,Group,7,FALSE)="",0,ROUND(AJ66-0.04999,1)-AJ66+AM66)</f>
        <v>0</v>
      </c>
      <c r="AM66" s="17" t="str">
        <f>IF(VLOOKUP(AF66,Group,7,FALSE)="","",VLOOKUP(AF66,Group,7,FALSE))</f>
        <v/>
      </c>
      <c r="AO66" s="31" t="s">
        <v>56</v>
      </c>
    </row>
    <row r="67" spans="2:41" s="3" customFormat="1" ht="9.9499999999999993" customHeight="1" x14ac:dyDescent="0.2">
      <c r="B67" s="116" t="s">
        <v>52</v>
      </c>
      <c r="D67" s="40"/>
      <c r="E67" s="75" t="s">
        <v>182</v>
      </c>
      <c r="F67" s="75"/>
      <c r="G67" s="30" t="s">
        <v>89</v>
      </c>
      <c r="H67" s="30"/>
      <c r="I67" s="30"/>
      <c r="J67" s="30" t="s">
        <v>315</v>
      </c>
      <c r="K67" s="30"/>
      <c r="L67" s="30" t="s">
        <v>319</v>
      </c>
      <c r="M67" s="30"/>
      <c r="N67" s="30"/>
      <c r="P67" s="75"/>
      <c r="Q67" s="91"/>
      <c r="R67" s="29"/>
      <c r="S67" s="39">
        <f>IF(Suggested="Yes",AA67,AG67)</f>
        <v>40.85</v>
      </c>
      <c r="T67" s="37" t="s">
        <v>45</v>
      </c>
      <c r="U67" s="5" t="str">
        <f>+Instructions!$B$3</f>
        <v>A</v>
      </c>
      <c r="V67" s="52"/>
      <c r="W67" s="56">
        <f>+Instructions!$C$22</f>
        <v>0</v>
      </c>
      <c r="X67" s="17">
        <f t="shared" ref="X67" si="33">ROUND($AA67*(1-W67)+0.004999,2)</f>
        <v>40.85</v>
      </c>
      <c r="Y67" s="52"/>
      <c r="Z67" s="6" t="s">
        <v>354</v>
      </c>
      <c r="AA67" s="39">
        <v>40.85</v>
      </c>
      <c r="AB67" s="60">
        <f t="shared" si="32"/>
        <v>0</v>
      </c>
      <c r="AC67" s="17">
        <f t="shared" si="32"/>
        <v>40.85</v>
      </c>
      <c r="AD67" s="12">
        <f t="shared" ref="AD67" si="34">(AG67-AC67)/AG67</f>
        <v>0</v>
      </c>
      <c r="AE67" s="124"/>
      <c r="AF67" s="131">
        <v>1</v>
      </c>
      <c r="AG67" s="38">
        <f t="shared" ref="AG67" si="35">SUM(AJ67:AL67)+AE67</f>
        <v>40.85</v>
      </c>
      <c r="AH67" s="52"/>
      <c r="AJ67" s="17">
        <f t="shared" ref="AJ67" si="36">ROUND(AC67/(1-VLOOKUP(AF67,Group,2,FALSE)),2)</f>
        <v>40.85</v>
      </c>
      <c r="AK67" s="17">
        <f t="shared" ref="AK67" si="37">IF(VLOOKUP(AF67,Group,5,FALSE)="YES",VLOOKUP(ROUND(ROUND(AJ67,1)-AJ67,2),Round,2,FALSE)+VLOOKUP(AF67,Group,6,FALSE),0)</f>
        <v>0</v>
      </c>
      <c r="AL67" s="17">
        <f t="shared" ref="AL67" si="38">IF(VLOOKUP(AF67,Group,7,FALSE)="",0,ROUND(AJ67-0.04999,1)-AJ67+AM67)</f>
        <v>0</v>
      </c>
      <c r="AM67" s="17" t="str">
        <f t="shared" ref="AM67" si="39">IF(VLOOKUP(AF67,Group,7,FALSE)="","",VLOOKUP(AF67,Group,7,FALSE))</f>
        <v/>
      </c>
      <c r="AO67" s="31" t="s">
        <v>56</v>
      </c>
    </row>
    <row r="68" spans="2:41" s="3" customFormat="1" ht="3.6" customHeight="1" x14ac:dyDescent="0.2">
      <c r="P68" s="75"/>
      <c r="Q68" s="91"/>
      <c r="R68" s="6"/>
      <c r="S68" s="39"/>
      <c r="T68" s="6"/>
      <c r="U68" s="5"/>
      <c r="V68" s="52"/>
      <c r="W68" s="56"/>
      <c r="X68" s="15"/>
      <c r="Y68" s="52"/>
      <c r="Z68" s="39"/>
      <c r="AA68" s="39"/>
      <c r="AB68" s="55"/>
      <c r="AC68" s="17"/>
      <c r="AD68" s="15"/>
      <c r="AE68" s="65"/>
      <c r="AF68" s="127"/>
      <c r="AG68" s="39"/>
      <c r="AH68" s="52"/>
      <c r="AJ68" s="17"/>
      <c r="AK68" s="17"/>
      <c r="AL68" s="17"/>
      <c r="AM68" s="17"/>
      <c r="AO68" s="31" t="s">
        <v>56</v>
      </c>
    </row>
    <row r="69" spans="2:41" s="3" customFormat="1" ht="10.5" customHeight="1" x14ac:dyDescent="0.2">
      <c r="C69" s="74" t="s">
        <v>93</v>
      </c>
      <c r="P69" s="4"/>
      <c r="Q69" s="6"/>
      <c r="R69" s="177" t="s">
        <v>153</v>
      </c>
      <c r="S69" s="178" t="s">
        <v>154</v>
      </c>
      <c r="T69" s="179"/>
      <c r="U69" s="5"/>
      <c r="V69" s="52"/>
      <c r="W69" s="70"/>
      <c r="X69" s="70"/>
      <c r="Y69" s="52"/>
      <c r="Z69" s="39"/>
      <c r="AA69" s="17"/>
      <c r="AB69" s="15"/>
      <c r="AC69" s="15"/>
      <c r="AD69" s="15"/>
      <c r="AE69" s="15"/>
      <c r="AF69" s="65"/>
      <c r="AG69" s="17"/>
      <c r="AH69" s="52"/>
      <c r="AO69" s="31" t="s">
        <v>56</v>
      </c>
    </row>
    <row r="70" spans="2:41" s="3" customFormat="1" ht="2.25" customHeight="1" x14ac:dyDescent="0.2">
      <c r="P70" s="75"/>
      <c r="Q70" s="91"/>
      <c r="R70" s="6"/>
      <c r="S70" s="39"/>
      <c r="T70" s="6"/>
      <c r="U70" s="5"/>
      <c r="V70" s="52"/>
      <c r="W70" s="56"/>
      <c r="X70" s="15"/>
      <c r="Y70" s="52"/>
      <c r="Z70" s="39"/>
      <c r="AA70" s="39"/>
      <c r="AB70" s="55"/>
      <c r="AC70" s="17"/>
      <c r="AD70" s="15"/>
      <c r="AE70" s="65"/>
      <c r="AF70" s="127"/>
      <c r="AG70" s="39"/>
      <c r="AH70" s="52"/>
      <c r="AJ70" s="17"/>
      <c r="AK70" s="17"/>
      <c r="AL70" s="17"/>
      <c r="AM70" s="17"/>
      <c r="AO70" s="31" t="s">
        <v>56</v>
      </c>
    </row>
    <row r="71" spans="2:41" s="3" customFormat="1" ht="9.75" customHeight="1" x14ac:dyDescent="0.2">
      <c r="B71" s="116" t="s">
        <v>52</v>
      </c>
      <c r="D71" s="40"/>
      <c r="E71" s="75" t="s">
        <v>320</v>
      </c>
      <c r="F71" s="75"/>
      <c r="G71" s="30" t="s">
        <v>89</v>
      </c>
      <c r="H71" s="30"/>
      <c r="I71" s="30"/>
      <c r="J71" s="30" t="s">
        <v>196</v>
      </c>
      <c r="K71" s="30"/>
      <c r="L71" s="30" t="s">
        <v>92</v>
      </c>
      <c r="M71" s="30"/>
      <c r="N71" s="30" t="s">
        <v>83</v>
      </c>
      <c r="P71" s="75"/>
      <c r="Q71" s="91"/>
      <c r="R71" s="29"/>
      <c r="S71" s="39">
        <f t="shared" ref="S71:S78" si="40">IF(Suggested="Yes",AA71,AG71)</f>
        <v>39.299999999999997</v>
      </c>
      <c r="T71" s="37" t="s">
        <v>45</v>
      </c>
      <c r="U71" s="5" t="str">
        <f>+Instructions!$B$3</f>
        <v>A</v>
      </c>
      <c r="V71" s="52"/>
      <c r="W71" s="56">
        <f>+Instructions!$C$22</f>
        <v>0</v>
      </c>
      <c r="X71" s="17">
        <f t="shared" ref="X71:X79" si="41">ROUND($AA71*(1-W71)+0.004999,2)</f>
        <v>39.299999999999997</v>
      </c>
      <c r="Y71" s="52"/>
      <c r="Z71" s="6" t="s">
        <v>354</v>
      </c>
      <c r="AA71" s="39">
        <v>39.299999999999997</v>
      </c>
      <c r="AB71" s="60">
        <f t="shared" ref="AB71:AC79" si="42">+W71</f>
        <v>0</v>
      </c>
      <c r="AC71" s="17">
        <f t="shared" si="42"/>
        <v>39.299999999999997</v>
      </c>
      <c r="AD71" s="12">
        <f t="shared" ref="AD71:AD79" si="43">(AG71-AC71)/AG71</f>
        <v>0</v>
      </c>
      <c r="AE71" s="124"/>
      <c r="AF71" s="131">
        <v>1</v>
      </c>
      <c r="AG71" s="38">
        <f t="shared" ref="AG71:AG79" si="44">SUM(AJ71:AL71)+AE71</f>
        <v>39.299999999999997</v>
      </c>
      <c r="AH71" s="52"/>
      <c r="AJ71" s="17">
        <f t="shared" ref="AJ71:AJ79" si="45">ROUND(AC71/(1-VLOOKUP(AF71,Group,2,FALSE)),2)</f>
        <v>39.299999999999997</v>
      </c>
      <c r="AK71" s="17">
        <f t="shared" ref="AK71:AK79" si="46">IF(VLOOKUP(AF71,Group,5,FALSE)="YES",VLOOKUP(ROUND(ROUND(AJ71,1)-AJ71,2),Round,2,FALSE)+VLOOKUP(AF71,Group,6,FALSE),0)</f>
        <v>0</v>
      </c>
      <c r="AL71" s="17">
        <f t="shared" ref="AL71:AL79" si="47">IF(VLOOKUP(AF71,Group,7,FALSE)="",0,ROUND(AJ71-0.04999,1)-AJ71+AM71)</f>
        <v>0</v>
      </c>
      <c r="AM71" s="17" t="str">
        <f t="shared" ref="AM71:AM79" si="48">IF(VLOOKUP(AF71,Group,7,FALSE)="","",VLOOKUP(AF71,Group,7,FALSE))</f>
        <v/>
      </c>
      <c r="AO71" s="31" t="s">
        <v>56</v>
      </c>
    </row>
    <row r="72" spans="2:41" s="3" customFormat="1" ht="9.75" customHeight="1" x14ac:dyDescent="0.2">
      <c r="B72" s="116" t="s">
        <v>52</v>
      </c>
      <c r="D72" s="40"/>
      <c r="E72" s="75" t="s">
        <v>320</v>
      </c>
      <c r="F72" s="75"/>
      <c r="G72" s="30" t="s">
        <v>89</v>
      </c>
      <c r="H72" s="30"/>
      <c r="I72" s="30"/>
      <c r="J72" s="30" t="s">
        <v>197</v>
      </c>
      <c r="K72" s="30"/>
      <c r="L72" s="30" t="s">
        <v>95</v>
      </c>
      <c r="M72" s="30"/>
      <c r="N72" s="30" t="s">
        <v>83</v>
      </c>
      <c r="P72" s="75"/>
      <c r="Q72" s="91"/>
      <c r="R72" s="29"/>
      <c r="S72" s="39">
        <f t="shared" si="40"/>
        <v>39.299999999999997</v>
      </c>
      <c r="T72" s="37" t="s">
        <v>45</v>
      </c>
      <c r="U72" s="5" t="str">
        <f>+Instructions!$B$3</f>
        <v>A</v>
      </c>
      <c r="V72" s="52"/>
      <c r="W72" s="56">
        <f>+Instructions!$C$22</f>
        <v>0</v>
      </c>
      <c r="X72" s="17">
        <f t="shared" si="41"/>
        <v>39.299999999999997</v>
      </c>
      <c r="Y72" s="52"/>
      <c r="Z72" s="6" t="s">
        <v>354</v>
      </c>
      <c r="AA72" s="39">
        <v>39.299999999999997</v>
      </c>
      <c r="AB72" s="60">
        <f t="shared" si="42"/>
        <v>0</v>
      </c>
      <c r="AC72" s="17">
        <f t="shared" si="42"/>
        <v>39.299999999999997</v>
      </c>
      <c r="AD72" s="12">
        <f t="shared" si="43"/>
        <v>0</v>
      </c>
      <c r="AE72" s="124"/>
      <c r="AF72" s="131">
        <v>1</v>
      </c>
      <c r="AG72" s="38">
        <f t="shared" si="44"/>
        <v>39.299999999999997</v>
      </c>
      <c r="AH72" s="52"/>
      <c r="AJ72" s="17">
        <f t="shared" si="45"/>
        <v>39.299999999999997</v>
      </c>
      <c r="AK72" s="17">
        <f t="shared" si="46"/>
        <v>0</v>
      </c>
      <c r="AL72" s="17">
        <f t="shared" si="47"/>
        <v>0</v>
      </c>
      <c r="AM72" s="17" t="str">
        <f t="shared" si="48"/>
        <v/>
      </c>
      <c r="AO72" s="31" t="s">
        <v>56</v>
      </c>
    </row>
    <row r="73" spans="2:41" s="3" customFormat="1" ht="9.75" customHeight="1" x14ac:dyDescent="0.2">
      <c r="B73" s="116" t="s">
        <v>52</v>
      </c>
      <c r="D73" s="40"/>
      <c r="E73" s="75" t="s">
        <v>320</v>
      </c>
      <c r="F73" s="75"/>
      <c r="G73" s="30" t="s">
        <v>89</v>
      </c>
      <c r="H73" s="30"/>
      <c r="I73" s="30"/>
      <c r="J73" s="30" t="s">
        <v>198</v>
      </c>
      <c r="K73" s="30"/>
      <c r="L73" s="30" t="s">
        <v>204</v>
      </c>
      <c r="M73" s="30"/>
      <c r="N73" s="30" t="s">
        <v>83</v>
      </c>
      <c r="P73" s="75"/>
      <c r="Q73" s="91"/>
      <c r="R73" s="29"/>
      <c r="S73" s="39">
        <f t="shared" si="40"/>
        <v>40.85</v>
      </c>
      <c r="T73" s="37" t="s">
        <v>45</v>
      </c>
      <c r="U73" s="5" t="str">
        <f>+Instructions!$B$3</f>
        <v>A</v>
      </c>
      <c r="V73" s="52"/>
      <c r="W73" s="56">
        <f>+Instructions!$C$22</f>
        <v>0</v>
      </c>
      <c r="X73" s="17">
        <f t="shared" si="41"/>
        <v>40.85</v>
      </c>
      <c r="Y73" s="52"/>
      <c r="Z73" s="6" t="s">
        <v>354</v>
      </c>
      <c r="AA73" s="39">
        <v>40.85</v>
      </c>
      <c r="AB73" s="60">
        <f t="shared" si="42"/>
        <v>0</v>
      </c>
      <c r="AC73" s="17">
        <f t="shared" si="42"/>
        <v>40.85</v>
      </c>
      <c r="AD73" s="12">
        <f t="shared" si="43"/>
        <v>0</v>
      </c>
      <c r="AE73" s="124"/>
      <c r="AF73" s="131">
        <v>1</v>
      </c>
      <c r="AG73" s="38">
        <f t="shared" si="44"/>
        <v>40.85</v>
      </c>
      <c r="AH73" s="52"/>
      <c r="AJ73" s="17">
        <f t="shared" si="45"/>
        <v>40.85</v>
      </c>
      <c r="AK73" s="17">
        <f t="shared" si="46"/>
        <v>0</v>
      </c>
      <c r="AL73" s="17">
        <f t="shared" si="47"/>
        <v>0</v>
      </c>
      <c r="AM73" s="17" t="str">
        <f t="shared" si="48"/>
        <v/>
      </c>
      <c r="AO73" s="31" t="s">
        <v>56</v>
      </c>
    </row>
    <row r="74" spans="2:41" s="3" customFormat="1" ht="9.75" customHeight="1" x14ac:dyDescent="0.2">
      <c r="B74" s="116" t="s">
        <v>52</v>
      </c>
      <c r="D74" s="40"/>
      <c r="E74" s="75" t="s">
        <v>320</v>
      </c>
      <c r="F74" s="75"/>
      <c r="G74" s="30" t="s">
        <v>89</v>
      </c>
      <c r="H74" s="30"/>
      <c r="I74" s="30"/>
      <c r="J74" s="30" t="s">
        <v>199</v>
      </c>
      <c r="K74" s="30"/>
      <c r="L74" s="30" t="s">
        <v>94</v>
      </c>
      <c r="M74" s="30"/>
      <c r="N74" s="30" t="s">
        <v>83</v>
      </c>
      <c r="P74" s="75"/>
      <c r="Q74" s="91"/>
      <c r="R74" s="29"/>
      <c r="S74" s="39">
        <f t="shared" si="40"/>
        <v>39.299999999999997</v>
      </c>
      <c r="T74" s="37" t="s">
        <v>45</v>
      </c>
      <c r="U74" s="5" t="str">
        <f>+Instructions!$B$3</f>
        <v>A</v>
      </c>
      <c r="V74" s="52"/>
      <c r="W74" s="56">
        <f>+Instructions!$C$22</f>
        <v>0</v>
      </c>
      <c r="X74" s="17">
        <f t="shared" si="41"/>
        <v>39.299999999999997</v>
      </c>
      <c r="Y74" s="52"/>
      <c r="Z74" s="6" t="s">
        <v>354</v>
      </c>
      <c r="AA74" s="39">
        <v>39.299999999999997</v>
      </c>
      <c r="AB74" s="60">
        <f t="shared" si="42"/>
        <v>0</v>
      </c>
      <c r="AC74" s="17">
        <f t="shared" si="42"/>
        <v>39.299999999999997</v>
      </c>
      <c r="AD74" s="12">
        <f t="shared" si="43"/>
        <v>0</v>
      </c>
      <c r="AE74" s="124"/>
      <c r="AF74" s="131">
        <v>1</v>
      </c>
      <c r="AG74" s="38">
        <f t="shared" si="44"/>
        <v>39.299999999999997</v>
      </c>
      <c r="AH74" s="52"/>
      <c r="AJ74" s="17">
        <f t="shared" si="45"/>
        <v>39.299999999999997</v>
      </c>
      <c r="AK74" s="17">
        <f t="shared" si="46"/>
        <v>0</v>
      </c>
      <c r="AL74" s="17">
        <f t="shared" si="47"/>
        <v>0</v>
      </c>
      <c r="AM74" s="17" t="str">
        <f t="shared" si="48"/>
        <v/>
      </c>
      <c r="AO74" s="31" t="s">
        <v>56</v>
      </c>
    </row>
    <row r="75" spans="2:41" s="3" customFormat="1" ht="9.75" customHeight="1" x14ac:dyDescent="0.2">
      <c r="B75" s="116" t="s">
        <v>52</v>
      </c>
      <c r="D75" s="40"/>
      <c r="E75" s="75" t="s">
        <v>320</v>
      </c>
      <c r="F75" s="75"/>
      <c r="G75" s="30" t="s">
        <v>89</v>
      </c>
      <c r="H75" s="30"/>
      <c r="I75" s="30"/>
      <c r="J75" s="30" t="s">
        <v>200</v>
      </c>
      <c r="K75" s="30"/>
      <c r="L75" s="30" t="s">
        <v>91</v>
      </c>
      <c r="M75" s="30"/>
      <c r="N75" s="30" t="s">
        <v>83</v>
      </c>
      <c r="P75" s="75"/>
      <c r="Q75" s="91"/>
      <c r="R75" s="29"/>
      <c r="S75" s="39">
        <f t="shared" si="40"/>
        <v>39.299999999999997</v>
      </c>
      <c r="T75" s="37" t="s">
        <v>45</v>
      </c>
      <c r="U75" s="5" t="str">
        <f>+Instructions!$B$3</f>
        <v>A</v>
      </c>
      <c r="V75" s="52"/>
      <c r="W75" s="56">
        <f>+Instructions!$C$22</f>
        <v>0</v>
      </c>
      <c r="X75" s="17">
        <f t="shared" si="41"/>
        <v>39.299999999999997</v>
      </c>
      <c r="Y75" s="52"/>
      <c r="Z75" s="6" t="s">
        <v>354</v>
      </c>
      <c r="AA75" s="39">
        <v>39.299999999999997</v>
      </c>
      <c r="AB75" s="60">
        <f t="shared" si="42"/>
        <v>0</v>
      </c>
      <c r="AC75" s="17">
        <f t="shared" si="42"/>
        <v>39.299999999999997</v>
      </c>
      <c r="AD75" s="12">
        <f t="shared" si="43"/>
        <v>0</v>
      </c>
      <c r="AE75" s="124"/>
      <c r="AF75" s="131">
        <v>1</v>
      </c>
      <c r="AG75" s="38">
        <f t="shared" si="44"/>
        <v>39.299999999999997</v>
      </c>
      <c r="AH75" s="52"/>
      <c r="AJ75" s="17">
        <f t="shared" si="45"/>
        <v>39.299999999999997</v>
      </c>
      <c r="AK75" s="17">
        <f t="shared" si="46"/>
        <v>0</v>
      </c>
      <c r="AL75" s="17">
        <f t="shared" si="47"/>
        <v>0</v>
      </c>
      <c r="AM75" s="17" t="str">
        <f t="shared" si="48"/>
        <v/>
      </c>
      <c r="AO75" s="31" t="s">
        <v>56</v>
      </c>
    </row>
    <row r="76" spans="2:41" s="3" customFormat="1" ht="9.75" customHeight="1" x14ac:dyDescent="0.2">
      <c r="B76" s="116" t="s">
        <v>52</v>
      </c>
      <c r="D76" s="40"/>
      <c r="E76" s="75" t="s">
        <v>320</v>
      </c>
      <c r="F76" s="75"/>
      <c r="G76" s="30" t="s">
        <v>89</v>
      </c>
      <c r="H76" s="30"/>
      <c r="I76" s="30"/>
      <c r="J76" s="30" t="s">
        <v>201</v>
      </c>
      <c r="K76" s="30"/>
      <c r="L76" s="30" t="s">
        <v>104</v>
      </c>
      <c r="M76" s="30"/>
      <c r="N76" s="30" t="s">
        <v>83</v>
      </c>
      <c r="P76" s="75"/>
      <c r="Q76" s="91"/>
      <c r="R76" s="29"/>
      <c r="S76" s="39">
        <f t="shared" si="40"/>
        <v>39.299999999999997</v>
      </c>
      <c r="T76" s="37" t="s">
        <v>45</v>
      </c>
      <c r="U76" s="5" t="str">
        <f>+Instructions!$B$3</f>
        <v>A</v>
      </c>
      <c r="V76" s="52"/>
      <c r="W76" s="56">
        <f>+Instructions!$C$22</f>
        <v>0</v>
      </c>
      <c r="X76" s="17">
        <f t="shared" si="41"/>
        <v>39.299999999999997</v>
      </c>
      <c r="Y76" s="52"/>
      <c r="Z76" s="6" t="s">
        <v>354</v>
      </c>
      <c r="AA76" s="39">
        <v>39.299999999999997</v>
      </c>
      <c r="AB76" s="60">
        <f t="shared" si="42"/>
        <v>0</v>
      </c>
      <c r="AC76" s="17">
        <f t="shared" si="42"/>
        <v>39.299999999999997</v>
      </c>
      <c r="AD76" s="12">
        <f t="shared" si="43"/>
        <v>0</v>
      </c>
      <c r="AE76" s="124"/>
      <c r="AF76" s="131">
        <v>1</v>
      </c>
      <c r="AG76" s="38">
        <f t="shared" si="44"/>
        <v>39.299999999999997</v>
      </c>
      <c r="AH76" s="52"/>
      <c r="AJ76" s="17">
        <f t="shared" si="45"/>
        <v>39.299999999999997</v>
      </c>
      <c r="AK76" s="17">
        <f t="shared" si="46"/>
        <v>0</v>
      </c>
      <c r="AL76" s="17">
        <f t="shared" si="47"/>
        <v>0</v>
      </c>
      <c r="AM76" s="17" t="str">
        <f t="shared" si="48"/>
        <v/>
      </c>
      <c r="AO76" s="31" t="s">
        <v>56</v>
      </c>
    </row>
    <row r="77" spans="2:41" s="3" customFormat="1" ht="9.75" customHeight="1" x14ac:dyDescent="0.2">
      <c r="B77" s="116" t="s">
        <v>52</v>
      </c>
      <c r="D77" s="40"/>
      <c r="E77" s="75" t="s">
        <v>320</v>
      </c>
      <c r="F77" s="75"/>
      <c r="G77" s="30" t="s">
        <v>89</v>
      </c>
      <c r="H77" s="30"/>
      <c r="I77" s="30"/>
      <c r="J77" s="30" t="s">
        <v>202</v>
      </c>
      <c r="K77" s="30"/>
      <c r="L77" s="30" t="s">
        <v>169</v>
      </c>
      <c r="M77" s="30"/>
      <c r="N77" s="30" t="s">
        <v>83</v>
      </c>
      <c r="P77" s="75"/>
      <c r="Q77" s="91"/>
      <c r="R77" s="29"/>
      <c r="S77" s="39">
        <f t="shared" si="40"/>
        <v>39.299999999999997</v>
      </c>
      <c r="T77" s="37" t="s">
        <v>45</v>
      </c>
      <c r="U77" s="5" t="str">
        <f>+Instructions!$B$3</f>
        <v>A</v>
      </c>
      <c r="V77" s="52"/>
      <c r="W77" s="56">
        <f>+Instructions!$C$22</f>
        <v>0</v>
      </c>
      <c r="X77" s="17">
        <f t="shared" si="41"/>
        <v>39.299999999999997</v>
      </c>
      <c r="Y77" s="52"/>
      <c r="Z77" s="6" t="s">
        <v>354</v>
      </c>
      <c r="AA77" s="39">
        <v>39.299999999999997</v>
      </c>
      <c r="AB77" s="60">
        <f t="shared" si="42"/>
        <v>0</v>
      </c>
      <c r="AC77" s="17">
        <f t="shared" si="42"/>
        <v>39.299999999999997</v>
      </c>
      <c r="AD77" s="12">
        <f t="shared" si="43"/>
        <v>0</v>
      </c>
      <c r="AE77" s="124"/>
      <c r="AF77" s="131">
        <v>1</v>
      </c>
      <c r="AG77" s="38">
        <f t="shared" si="44"/>
        <v>39.299999999999997</v>
      </c>
      <c r="AH77" s="52"/>
      <c r="AJ77" s="17">
        <f t="shared" si="45"/>
        <v>39.299999999999997</v>
      </c>
      <c r="AK77" s="17">
        <f t="shared" si="46"/>
        <v>0</v>
      </c>
      <c r="AL77" s="17">
        <f t="shared" si="47"/>
        <v>0</v>
      </c>
      <c r="AM77" s="17" t="str">
        <f t="shared" si="48"/>
        <v/>
      </c>
      <c r="AO77" s="31" t="s">
        <v>56</v>
      </c>
    </row>
    <row r="78" spans="2:41" s="3" customFormat="1" ht="9.75" customHeight="1" x14ac:dyDescent="0.2">
      <c r="B78" s="116" t="s">
        <v>52</v>
      </c>
      <c r="D78" s="40"/>
      <c r="E78" s="75" t="s">
        <v>320</v>
      </c>
      <c r="F78" s="75"/>
      <c r="G78" s="30" t="s">
        <v>89</v>
      </c>
      <c r="H78" s="30"/>
      <c r="I78" s="30"/>
      <c r="J78" s="30" t="s">
        <v>203</v>
      </c>
      <c r="K78" s="30"/>
      <c r="L78" s="30" t="s">
        <v>205</v>
      </c>
      <c r="M78" s="30"/>
      <c r="N78" s="30" t="s">
        <v>83</v>
      </c>
      <c r="P78" s="75"/>
      <c r="Q78" s="91"/>
      <c r="R78" s="29"/>
      <c r="S78" s="39">
        <f t="shared" si="40"/>
        <v>39.299999999999997</v>
      </c>
      <c r="T78" s="37" t="s">
        <v>45</v>
      </c>
      <c r="U78" s="5" t="str">
        <f>+Instructions!$B$3</f>
        <v>A</v>
      </c>
      <c r="V78" s="52"/>
      <c r="W78" s="56">
        <f>+Instructions!$C$22</f>
        <v>0</v>
      </c>
      <c r="X78" s="17">
        <f t="shared" si="41"/>
        <v>39.299999999999997</v>
      </c>
      <c r="Y78" s="52"/>
      <c r="Z78" s="6" t="s">
        <v>354</v>
      </c>
      <c r="AA78" s="39">
        <v>39.299999999999997</v>
      </c>
      <c r="AB78" s="60">
        <f t="shared" si="42"/>
        <v>0</v>
      </c>
      <c r="AC78" s="17">
        <f t="shared" si="42"/>
        <v>39.299999999999997</v>
      </c>
      <c r="AD78" s="12">
        <f t="shared" si="43"/>
        <v>0</v>
      </c>
      <c r="AE78" s="124"/>
      <c r="AF78" s="131">
        <v>1</v>
      </c>
      <c r="AG78" s="38">
        <f t="shared" si="44"/>
        <v>39.299999999999997</v>
      </c>
      <c r="AH78" s="52"/>
      <c r="AJ78" s="17">
        <f t="shared" si="45"/>
        <v>39.299999999999997</v>
      </c>
      <c r="AK78" s="17">
        <f t="shared" si="46"/>
        <v>0</v>
      </c>
      <c r="AL78" s="17">
        <f t="shared" si="47"/>
        <v>0</v>
      </c>
      <c r="AM78" s="17" t="str">
        <f t="shared" si="48"/>
        <v/>
      </c>
      <c r="AO78" s="31" t="s">
        <v>56</v>
      </c>
    </row>
    <row r="79" spans="2:41" s="3" customFormat="1" ht="9.9499999999999993" customHeight="1" x14ac:dyDescent="0.2">
      <c r="B79" s="116" t="s">
        <v>52</v>
      </c>
      <c r="D79" s="40"/>
      <c r="E79" s="75" t="s">
        <v>320</v>
      </c>
      <c r="F79" s="75"/>
      <c r="G79" s="30" t="s">
        <v>89</v>
      </c>
      <c r="H79" s="30"/>
      <c r="I79" s="30"/>
      <c r="J79" s="30" t="s">
        <v>266</v>
      </c>
      <c r="K79" s="30"/>
      <c r="L79" s="30" t="s">
        <v>258</v>
      </c>
      <c r="M79" s="30"/>
      <c r="N79" s="30"/>
      <c r="P79" s="75"/>
      <c r="Q79" s="91"/>
      <c r="R79" s="29"/>
      <c r="S79" s="39">
        <f>IF(Suggested="Yes",AA79,AG79)</f>
        <v>44.7</v>
      </c>
      <c r="T79" s="37" t="s">
        <v>45</v>
      </c>
      <c r="U79" s="5" t="str">
        <f>+Instructions!$B$3</f>
        <v>A</v>
      </c>
      <c r="V79" s="52"/>
      <c r="W79" s="56">
        <f>+Instructions!$C$22</f>
        <v>0</v>
      </c>
      <c r="X79" s="17">
        <f t="shared" si="41"/>
        <v>44.7</v>
      </c>
      <c r="Y79" s="52"/>
      <c r="Z79" s="6" t="s">
        <v>354</v>
      </c>
      <c r="AA79" s="39">
        <v>44.7</v>
      </c>
      <c r="AB79" s="60">
        <f t="shared" si="42"/>
        <v>0</v>
      </c>
      <c r="AC79" s="17">
        <f t="shared" si="42"/>
        <v>44.7</v>
      </c>
      <c r="AD79" s="12">
        <f t="shared" si="43"/>
        <v>0</v>
      </c>
      <c r="AE79" s="124"/>
      <c r="AF79" s="131">
        <v>1</v>
      </c>
      <c r="AG79" s="38">
        <f t="shared" si="44"/>
        <v>44.7</v>
      </c>
      <c r="AH79" s="52"/>
      <c r="AJ79" s="17">
        <f t="shared" si="45"/>
        <v>44.7</v>
      </c>
      <c r="AK79" s="17">
        <f t="shared" si="46"/>
        <v>0</v>
      </c>
      <c r="AL79" s="17">
        <f t="shared" si="47"/>
        <v>0</v>
      </c>
      <c r="AM79" s="17" t="str">
        <f t="shared" si="48"/>
        <v/>
      </c>
      <c r="AO79" s="31" t="s">
        <v>56</v>
      </c>
    </row>
    <row r="80" spans="2:41" s="3" customFormat="1" ht="3.6" customHeight="1" x14ac:dyDescent="0.2">
      <c r="P80" s="75"/>
      <c r="Q80" s="91"/>
      <c r="R80" s="6"/>
      <c r="S80" s="39"/>
      <c r="T80" s="6"/>
      <c r="U80" s="5"/>
      <c r="V80" s="52"/>
      <c r="W80" s="56"/>
      <c r="X80" s="15"/>
      <c r="Y80" s="52"/>
      <c r="Z80" s="39"/>
      <c r="AA80" s="39"/>
      <c r="AB80" s="55"/>
      <c r="AC80" s="17"/>
      <c r="AD80" s="15"/>
      <c r="AE80" s="65"/>
      <c r="AF80" s="127"/>
      <c r="AG80" s="39"/>
      <c r="AH80" s="52"/>
      <c r="AJ80" s="17"/>
      <c r="AK80" s="17"/>
      <c r="AL80" s="17"/>
      <c r="AM80" s="17"/>
      <c r="AO80" s="31" t="s">
        <v>56</v>
      </c>
    </row>
    <row r="81" spans="2:41" s="3" customFormat="1" ht="10.5" customHeight="1" x14ac:dyDescent="0.2">
      <c r="C81" s="74" t="s">
        <v>166</v>
      </c>
      <c r="P81" s="4"/>
      <c r="Q81" s="6"/>
      <c r="R81" s="177" t="s">
        <v>153</v>
      </c>
      <c r="S81" s="178" t="s">
        <v>155</v>
      </c>
      <c r="T81" s="179"/>
      <c r="U81" s="5"/>
      <c r="V81" s="52"/>
      <c r="W81" s="70"/>
      <c r="X81" s="70"/>
      <c r="Y81" s="52"/>
      <c r="Z81" s="39"/>
      <c r="AA81" s="17"/>
      <c r="AB81" s="15"/>
      <c r="AC81" s="15"/>
      <c r="AD81" s="15"/>
      <c r="AE81" s="15"/>
      <c r="AF81" s="65"/>
      <c r="AG81" s="17"/>
      <c r="AH81" s="52"/>
      <c r="AO81" s="31" t="s">
        <v>56</v>
      </c>
    </row>
    <row r="82" spans="2:41" s="3" customFormat="1" ht="2.25" customHeight="1" x14ac:dyDescent="0.2">
      <c r="P82" s="75"/>
      <c r="Q82" s="91"/>
      <c r="R82" s="6"/>
      <c r="S82" s="39"/>
      <c r="T82" s="6"/>
      <c r="U82" s="5"/>
      <c r="V82" s="52"/>
      <c r="W82" s="56"/>
      <c r="X82" s="15"/>
      <c r="Y82" s="52"/>
      <c r="Z82" s="39"/>
      <c r="AA82" s="39"/>
      <c r="AB82" s="55"/>
      <c r="AC82" s="17"/>
      <c r="AD82" s="15"/>
      <c r="AE82" s="65"/>
      <c r="AF82" s="127"/>
      <c r="AG82" s="39"/>
      <c r="AH82" s="52"/>
      <c r="AJ82" s="17"/>
      <c r="AK82" s="17"/>
      <c r="AL82" s="17"/>
      <c r="AM82" s="17"/>
      <c r="AO82" s="31" t="s">
        <v>56</v>
      </c>
    </row>
    <row r="83" spans="2:41" s="3" customFormat="1" ht="9.75" customHeight="1" x14ac:dyDescent="0.2">
      <c r="B83" s="116" t="s">
        <v>52</v>
      </c>
      <c r="D83" s="40"/>
      <c r="E83" s="75" t="s">
        <v>88</v>
      </c>
      <c r="F83" s="75"/>
      <c r="G83" s="30" t="s">
        <v>89</v>
      </c>
      <c r="H83" s="30"/>
      <c r="I83" s="30"/>
      <c r="J83" s="30" t="s">
        <v>206</v>
      </c>
      <c r="K83" s="30"/>
      <c r="L83" s="30" t="s">
        <v>97</v>
      </c>
      <c r="M83" s="30"/>
      <c r="N83" s="30"/>
      <c r="P83" s="75"/>
      <c r="Q83" s="91"/>
      <c r="R83" s="29"/>
      <c r="S83" s="39">
        <f>IF(Suggested="Yes",AA83,AG83)</f>
        <v>33.950000000000003</v>
      </c>
      <c r="T83" s="37" t="s">
        <v>45</v>
      </c>
      <c r="U83" s="5" t="str">
        <f>+Instructions!$B$3</f>
        <v>A</v>
      </c>
      <c r="V83" s="52"/>
      <c r="W83" s="56">
        <f>+Instructions!$C$22</f>
        <v>0</v>
      </c>
      <c r="X83" s="17">
        <f>ROUND($AA83*(1-W83)+0.004999,2)</f>
        <v>33.950000000000003</v>
      </c>
      <c r="Y83" s="52"/>
      <c r="Z83" s="6" t="s">
        <v>354</v>
      </c>
      <c r="AA83" s="39">
        <v>33.950000000000003</v>
      </c>
      <c r="AB83" s="60">
        <f t="shared" ref="AB83:AC86" si="49">+W83</f>
        <v>0</v>
      </c>
      <c r="AC83" s="17">
        <f t="shared" si="49"/>
        <v>33.950000000000003</v>
      </c>
      <c r="AD83" s="12">
        <f>(AG83-AC83)/AG83</f>
        <v>0</v>
      </c>
      <c r="AE83" s="124"/>
      <c r="AF83" s="131">
        <v>1</v>
      </c>
      <c r="AG83" s="38">
        <f>SUM(AJ83:AL83)+AE83</f>
        <v>33.950000000000003</v>
      </c>
      <c r="AH83" s="52"/>
      <c r="AJ83" s="17">
        <f>ROUND(AC83/(1-VLOOKUP(AF83,Group,2,FALSE)),2)</f>
        <v>33.950000000000003</v>
      </c>
      <c r="AK83" s="17">
        <f>IF(VLOOKUP(AF83,Group,5,FALSE)="YES",VLOOKUP(ROUND(ROUND(AJ83,1)-AJ83,2),Round,2,FALSE)+VLOOKUP(AF83,Group,6,FALSE),0)</f>
        <v>0</v>
      </c>
      <c r="AL83" s="17">
        <f>IF(VLOOKUP(AF83,Group,7,FALSE)="",0,ROUND(AJ83-0.04999,1)-AJ83+AM83)</f>
        <v>0</v>
      </c>
      <c r="AM83" s="17" t="str">
        <f>IF(VLOOKUP(AF83,Group,7,FALSE)="","",VLOOKUP(AF83,Group,7,FALSE))</f>
        <v/>
      </c>
      <c r="AO83" s="31" t="s">
        <v>56</v>
      </c>
    </row>
    <row r="84" spans="2:41" s="3" customFormat="1" ht="9.75" customHeight="1" x14ac:dyDescent="0.2">
      <c r="B84" s="116" t="s">
        <v>52</v>
      </c>
      <c r="D84" s="40"/>
      <c r="E84" s="75" t="s">
        <v>88</v>
      </c>
      <c r="F84" s="75"/>
      <c r="G84" s="30" t="s">
        <v>89</v>
      </c>
      <c r="H84" s="30"/>
      <c r="I84" s="30"/>
      <c r="J84" s="30" t="s">
        <v>207</v>
      </c>
      <c r="K84" s="30"/>
      <c r="L84" s="30" t="s">
        <v>96</v>
      </c>
      <c r="M84" s="30"/>
      <c r="N84" s="30"/>
      <c r="P84" s="75"/>
      <c r="Q84" s="91"/>
      <c r="R84" s="29"/>
      <c r="S84" s="39">
        <f>IF(Suggested="Yes",AA84,AG84)</f>
        <v>33.950000000000003</v>
      </c>
      <c r="T84" s="37" t="s">
        <v>45</v>
      </c>
      <c r="U84" s="5" t="str">
        <f>+Instructions!$B$3</f>
        <v>A</v>
      </c>
      <c r="V84" s="52"/>
      <c r="W84" s="56">
        <f>+Instructions!$C$22</f>
        <v>0</v>
      </c>
      <c r="X84" s="17">
        <f>ROUND($AA84*(1-W84)+0.004999,2)</f>
        <v>33.950000000000003</v>
      </c>
      <c r="Y84" s="52"/>
      <c r="Z84" s="6" t="s">
        <v>354</v>
      </c>
      <c r="AA84" s="39">
        <v>33.950000000000003</v>
      </c>
      <c r="AB84" s="60">
        <f t="shared" si="49"/>
        <v>0</v>
      </c>
      <c r="AC84" s="17">
        <f t="shared" si="49"/>
        <v>33.950000000000003</v>
      </c>
      <c r="AD84" s="12">
        <f>(AG84-AC84)/AG84</f>
        <v>0</v>
      </c>
      <c r="AE84" s="124"/>
      <c r="AF84" s="131">
        <v>1</v>
      </c>
      <c r="AG84" s="38">
        <f>SUM(AJ84:AL84)+AE84</f>
        <v>33.950000000000003</v>
      </c>
      <c r="AH84" s="52"/>
      <c r="AJ84" s="17">
        <f>ROUND(AC84/(1-VLOOKUP(AF84,Group,2,FALSE)),2)</f>
        <v>33.950000000000003</v>
      </c>
      <c r="AK84" s="17">
        <f>IF(VLOOKUP(AF84,Group,5,FALSE)="YES",VLOOKUP(ROUND(ROUND(AJ84,1)-AJ84,2),Round,2,FALSE)+VLOOKUP(AF84,Group,6,FALSE),0)</f>
        <v>0</v>
      </c>
      <c r="AL84" s="17">
        <f>IF(VLOOKUP(AF84,Group,7,FALSE)="",0,ROUND(AJ84-0.04999,1)-AJ84+AM84)</f>
        <v>0</v>
      </c>
      <c r="AM84" s="17" t="str">
        <f>IF(VLOOKUP(AF84,Group,7,FALSE)="","",VLOOKUP(AF84,Group,7,FALSE))</f>
        <v/>
      </c>
      <c r="AO84" s="31" t="s">
        <v>56</v>
      </c>
    </row>
    <row r="85" spans="2:41" s="3" customFormat="1" ht="9.75" customHeight="1" x14ac:dyDescent="0.2">
      <c r="B85" s="116" t="s">
        <v>52</v>
      </c>
      <c r="D85" s="40"/>
      <c r="E85" s="75" t="s">
        <v>88</v>
      </c>
      <c r="F85" s="75"/>
      <c r="G85" s="30" t="s">
        <v>89</v>
      </c>
      <c r="H85" s="30"/>
      <c r="I85" s="30"/>
      <c r="J85" s="30" t="s">
        <v>208</v>
      </c>
      <c r="K85" s="30"/>
      <c r="L85" s="30" t="s">
        <v>209</v>
      </c>
      <c r="M85" s="30"/>
      <c r="N85" s="30"/>
      <c r="P85" s="75"/>
      <c r="Q85" s="91"/>
      <c r="R85" s="29"/>
      <c r="S85" s="39">
        <f>IF(Suggested="Yes",AA85,AG85)</f>
        <v>33.950000000000003</v>
      </c>
      <c r="T85" s="37" t="s">
        <v>45</v>
      </c>
      <c r="U85" s="5" t="str">
        <f>+Instructions!$B$3</f>
        <v>A</v>
      </c>
      <c r="V85" s="52"/>
      <c r="W85" s="56">
        <f>+Instructions!$C$22</f>
        <v>0</v>
      </c>
      <c r="X85" s="17">
        <f>ROUND($AA85*(1-W85)+0.004999,2)</f>
        <v>33.950000000000003</v>
      </c>
      <c r="Y85" s="52"/>
      <c r="Z85" s="6" t="s">
        <v>354</v>
      </c>
      <c r="AA85" s="39">
        <v>33.950000000000003</v>
      </c>
      <c r="AB85" s="60">
        <f t="shared" si="49"/>
        <v>0</v>
      </c>
      <c r="AC85" s="17">
        <f t="shared" si="49"/>
        <v>33.950000000000003</v>
      </c>
      <c r="AD85" s="12">
        <f>(AG85-AC85)/AG85</f>
        <v>0</v>
      </c>
      <c r="AE85" s="124"/>
      <c r="AF85" s="131">
        <v>1</v>
      </c>
      <c r="AG85" s="38">
        <f>SUM(AJ85:AL85)+AE85</f>
        <v>33.950000000000003</v>
      </c>
      <c r="AH85" s="52"/>
      <c r="AJ85" s="17">
        <f>ROUND(AC85/(1-VLOOKUP(AF85,Group,2,FALSE)),2)</f>
        <v>33.950000000000003</v>
      </c>
      <c r="AK85" s="17">
        <f>IF(VLOOKUP(AF85,Group,5,FALSE)="YES",VLOOKUP(ROUND(ROUND(AJ85,1)-AJ85,2),Round,2,FALSE)+VLOOKUP(AF85,Group,6,FALSE),0)</f>
        <v>0</v>
      </c>
      <c r="AL85" s="17">
        <f>IF(VLOOKUP(AF85,Group,7,FALSE)="",0,ROUND(AJ85-0.04999,1)-AJ85+AM85)</f>
        <v>0</v>
      </c>
      <c r="AM85" s="17" t="str">
        <f>IF(VLOOKUP(AF85,Group,7,FALSE)="","",VLOOKUP(AF85,Group,7,FALSE))</f>
        <v/>
      </c>
      <c r="AO85" s="31" t="s">
        <v>56</v>
      </c>
    </row>
    <row r="86" spans="2:41" s="3" customFormat="1" ht="9.9499999999999993" customHeight="1" x14ac:dyDescent="0.2">
      <c r="B86" s="116" t="s">
        <v>52</v>
      </c>
      <c r="D86" s="40"/>
      <c r="E86" s="75" t="s">
        <v>88</v>
      </c>
      <c r="F86" s="75"/>
      <c r="G86" s="30" t="s">
        <v>89</v>
      </c>
      <c r="H86" s="30"/>
      <c r="I86" s="30"/>
      <c r="J86" s="30" t="s">
        <v>317</v>
      </c>
      <c r="K86" s="30"/>
      <c r="L86" s="30" t="s">
        <v>258</v>
      </c>
      <c r="M86" s="30"/>
      <c r="N86" s="30"/>
      <c r="P86" s="75"/>
      <c r="Q86" s="91"/>
      <c r="R86" s="29"/>
      <c r="S86" s="39">
        <f>IF(Suggested="Yes",AA86,AG86)</f>
        <v>38.549999999999997</v>
      </c>
      <c r="T86" s="37" t="s">
        <v>45</v>
      </c>
      <c r="U86" s="5" t="str">
        <f>+Instructions!$B$3</f>
        <v>A</v>
      </c>
      <c r="V86" s="52"/>
      <c r="W86" s="56">
        <f>+Instructions!$C$22</f>
        <v>0</v>
      </c>
      <c r="X86" s="17">
        <f t="shared" ref="X86" si="50">ROUND($AA86*(1-W86)+0.004999,2)</f>
        <v>38.549999999999997</v>
      </c>
      <c r="Y86" s="52"/>
      <c r="Z86" s="6" t="s">
        <v>354</v>
      </c>
      <c r="AA86" s="39">
        <v>38.549999999999997</v>
      </c>
      <c r="AB86" s="60">
        <f t="shared" si="49"/>
        <v>0</v>
      </c>
      <c r="AC86" s="17">
        <f t="shared" si="49"/>
        <v>38.549999999999997</v>
      </c>
      <c r="AD86" s="12">
        <f t="shared" ref="AD86" si="51">(AG86-AC86)/AG86</f>
        <v>0</v>
      </c>
      <c r="AE86" s="124"/>
      <c r="AF86" s="131">
        <v>1</v>
      </c>
      <c r="AG86" s="38">
        <f t="shared" ref="AG86" si="52">SUM(AJ86:AL86)+AE86</f>
        <v>38.549999999999997</v>
      </c>
      <c r="AH86" s="52"/>
      <c r="AJ86" s="17">
        <f t="shared" ref="AJ86" si="53">ROUND(AC86/(1-VLOOKUP(AF86,Group,2,FALSE)),2)</f>
        <v>38.549999999999997</v>
      </c>
      <c r="AK86" s="17">
        <f t="shared" ref="AK86" si="54">IF(VLOOKUP(AF86,Group,5,FALSE)="YES",VLOOKUP(ROUND(ROUND(AJ86,1)-AJ86,2),Round,2,FALSE)+VLOOKUP(AF86,Group,6,FALSE),0)</f>
        <v>0</v>
      </c>
      <c r="AL86" s="17">
        <f t="shared" ref="AL86" si="55">IF(VLOOKUP(AF86,Group,7,FALSE)="",0,ROUND(AJ86-0.04999,1)-AJ86+AM86)</f>
        <v>0</v>
      </c>
      <c r="AM86" s="17" t="str">
        <f t="shared" ref="AM86" si="56">IF(VLOOKUP(AF86,Group,7,FALSE)="","",VLOOKUP(AF86,Group,7,FALSE))</f>
        <v/>
      </c>
      <c r="AO86" s="31" t="s">
        <v>56</v>
      </c>
    </row>
    <row r="87" spans="2:41" s="3" customFormat="1" ht="3.6" customHeight="1" x14ac:dyDescent="0.2">
      <c r="P87" s="75"/>
      <c r="Q87" s="91"/>
      <c r="R87" s="6"/>
      <c r="S87" s="39"/>
      <c r="T87" s="6"/>
      <c r="U87" s="5"/>
      <c r="V87" s="52"/>
      <c r="W87" s="56"/>
      <c r="X87" s="15"/>
      <c r="Y87" s="52"/>
      <c r="Z87" s="39"/>
      <c r="AA87" s="39"/>
      <c r="AB87" s="55"/>
      <c r="AC87" s="17"/>
      <c r="AD87" s="15"/>
      <c r="AE87" s="65"/>
      <c r="AF87" s="127"/>
      <c r="AG87" s="39"/>
      <c r="AH87" s="52"/>
      <c r="AJ87" s="17"/>
      <c r="AK87" s="17"/>
      <c r="AL87" s="17"/>
      <c r="AM87" s="17"/>
      <c r="AO87" s="31" t="s">
        <v>56</v>
      </c>
    </row>
    <row r="88" spans="2:41" s="3" customFormat="1" ht="10.5" customHeight="1" x14ac:dyDescent="0.2">
      <c r="C88" s="74" t="s">
        <v>98</v>
      </c>
      <c r="P88" s="4"/>
      <c r="Q88" s="6"/>
      <c r="R88" s="177" t="s">
        <v>153</v>
      </c>
      <c r="S88" s="178" t="s">
        <v>156</v>
      </c>
      <c r="T88" s="179"/>
      <c r="U88" s="5"/>
      <c r="V88" s="52"/>
      <c r="W88" s="70"/>
      <c r="X88" s="70"/>
      <c r="Y88" s="52"/>
      <c r="Z88" s="39"/>
      <c r="AA88" s="17"/>
      <c r="AB88" s="15"/>
      <c r="AC88" s="15"/>
      <c r="AD88" s="15"/>
      <c r="AE88" s="15"/>
      <c r="AF88" s="65"/>
      <c r="AG88" s="17"/>
      <c r="AH88" s="52"/>
      <c r="AO88" s="31" t="s">
        <v>56</v>
      </c>
    </row>
    <row r="89" spans="2:41" s="3" customFormat="1" ht="2.25" customHeight="1" x14ac:dyDescent="0.2">
      <c r="P89" s="75"/>
      <c r="Q89" s="91"/>
      <c r="R89" s="6"/>
      <c r="S89" s="39"/>
      <c r="T89" s="6"/>
      <c r="U89" s="5"/>
      <c r="V89" s="52"/>
      <c r="W89" s="56"/>
      <c r="X89" s="15"/>
      <c r="Y89" s="52"/>
      <c r="Z89" s="39"/>
      <c r="AA89" s="39"/>
      <c r="AB89" s="55"/>
      <c r="AC89" s="17"/>
      <c r="AD89" s="15"/>
      <c r="AE89" s="65"/>
      <c r="AF89" s="127"/>
      <c r="AG89" s="39"/>
      <c r="AH89" s="52"/>
      <c r="AJ89" s="17"/>
      <c r="AK89" s="17"/>
      <c r="AL89" s="17"/>
      <c r="AM89" s="17"/>
      <c r="AO89" s="31" t="s">
        <v>56</v>
      </c>
    </row>
    <row r="90" spans="2:41" s="3" customFormat="1" ht="9.75" customHeight="1" x14ac:dyDescent="0.2">
      <c r="B90" s="116" t="s">
        <v>52</v>
      </c>
      <c r="D90" s="40"/>
      <c r="E90" s="75" t="s">
        <v>320</v>
      </c>
      <c r="F90" s="75"/>
      <c r="G90" s="30" t="s">
        <v>89</v>
      </c>
      <c r="H90" s="30"/>
      <c r="I90" s="30"/>
      <c r="J90" s="30" t="s">
        <v>210</v>
      </c>
      <c r="K90" s="30"/>
      <c r="L90" s="30" t="s">
        <v>97</v>
      </c>
      <c r="M90" s="30"/>
      <c r="N90" s="30"/>
      <c r="P90" s="75"/>
      <c r="Q90" s="91"/>
      <c r="R90" s="29"/>
      <c r="S90" s="39">
        <f>IF(Suggested="Yes",AA90,AG90)</f>
        <v>39.299999999999997</v>
      </c>
      <c r="T90" s="37" t="s">
        <v>45</v>
      </c>
      <c r="U90" s="5" t="str">
        <f>+Instructions!$B$3</f>
        <v>A</v>
      </c>
      <c r="V90" s="52"/>
      <c r="W90" s="56">
        <f>+Instructions!$C$22</f>
        <v>0</v>
      </c>
      <c r="X90" s="17">
        <f>ROUND($AA90*(1-W90)+0.004999,2)</f>
        <v>39.299999999999997</v>
      </c>
      <c r="Y90" s="52"/>
      <c r="Z90" s="6" t="s">
        <v>354</v>
      </c>
      <c r="AA90" s="39">
        <v>39.299999999999997</v>
      </c>
      <c r="AB90" s="60">
        <f t="shared" ref="AB90:AC93" si="57">+W90</f>
        <v>0</v>
      </c>
      <c r="AC90" s="17">
        <f t="shared" si="57"/>
        <v>39.299999999999997</v>
      </c>
      <c r="AD90" s="12">
        <f>(AG90-AC90)/AG90</f>
        <v>0</v>
      </c>
      <c r="AE90" s="124"/>
      <c r="AF90" s="131">
        <v>1</v>
      </c>
      <c r="AG90" s="38">
        <f>SUM(AJ90:AL90)+AE90</f>
        <v>39.299999999999997</v>
      </c>
      <c r="AH90" s="52"/>
      <c r="AJ90" s="17">
        <f>ROUND(AC90/(1-VLOOKUP(AF90,Group,2,FALSE)),2)</f>
        <v>39.299999999999997</v>
      </c>
      <c r="AK90" s="17">
        <f>IF(VLOOKUP(AF90,Group,5,FALSE)="YES",VLOOKUP(ROUND(ROUND(AJ90,1)-AJ90,2),Round,2,FALSE)+VLOOKUP(AF90,Group,6,FALSE),0)</f>
        <v>0</v>
      </c>
      <c r="AL90" s="17">
        <f>IF(VLOOKUP(AF90,Group,7,FALSE)="",0,ROUND(AJ90-0.04999,1)-AJ90+AM90)</f>
        <v>0</v>
      </c>
      <c r="AM90" s="17" t="str">
        <f>IF(VLOOKUP(AF90,Group,7,FALSE)="","",VLOOKUP(AF90,Group,7,FALSE))</f>
        <v/>
      </c>
      <c r="AO90" s="31" t="s">
        <v>56</v>
      </c>
    </row>
    <row r="91" spans="2:41" s="3" customFormat="1" ht="9.75" customHeight="1" x14ac:dyDescent="0.2">
      <c r="B91" s="116" t="s">
        <v>52</v>
      </c>
      <c r="D91" s="40"/>
      <c r="E91" s="75" t="s">
        <v>320</v>
      </c>
      <c r="F91" s="75"/>
      <c r="G91" s="30" t="s">
        <v>89</v>
      </c>
      <c r="H91" s="30"/>
      <c r="I91" s="30"/>
      <c r="J91" s="30" t="s">
        <v>211</v>
      </c>
      <c r="K91" s="30"/>
      <c r="L91" s="30" t="s">
        <v>96</v>
      </c>
      <c r="M91" s="30"/>
      <c r="N91" s="30"/>
      <c r="P91" s="75"/>
      <c r="Q91" s="91"/>
      <c r="R91" s="29"/>
      <c r="S91" s="39">
        <f>IF(Suggested="Yes",AA91,AG91)</f>
        <v>39.299999999999997</v>
      </c>
      <c r="T91" s="37" t="s">
        <v>45</v>
      </c>
      <c r="U91" s="5" t="str">
        <f>+Instructions!$B$3</f>
        <v>A</v>
      </c>
      <c r="V91" s="52"/>
      <c r="W91" s="56">
        <f>+Instructions!$C$22</f>
        <v>0</v>
      </c>
      <c r="X91" s="17">
        <f>ROUND($AA91*(1-W91)+0.004999,2)</f>
        <v>39.299999999999997</v>
      </c>
      <c r="Y91" s="52"/>
      <c r="Z91" s="6" t="s">
        <v>354</v>
      </c>
      <c r="AA91" s="39">
        <v>39.299999999999997</v>
      </c>
      <c r="AB91" s="60">
        <f t="shared" si="57"/>
        <v>0</v>
      </c>
      <c r="AC91" s="17">
        <f t="shared" si="57"/>
        <v>39.299999999999997</v>
      </c>
      <c r="AD91" s="12">
        <f>(AG91-AC91)/AG91</f>
        <v>0</v>
      </c>
      <c r="AE91" s="124"/>
      <c r="AF91" s="131">
        <v>1</v>
      </c>
      <c r="AG91" s="38">
        <f>SUM(AJ91:AL91)+AE91</f>
        <v>39.299999999999997</v>
      </c>
      <c r="AH91" s="52"/>
      <c r="AJ91" s="17">
        <f>ROUND(AC91/(1-VLOOKUP(AF91,Group,2,FALSE)),2)</f>
        <v>39.299999999999997</v>
      </c>
      <c r="AK91" s="17">
        <f>IF(VLOOKUP(AF91,Group,5,FALSE)="YES",VLOOKUP(ROUND(ROUND(AJ91,1)-AJ91,2),Round,2,FALSE)+VLOOKUP(AF91,Group,6,FALSE),0)</f>
        <v>0</v>
      </c>
      <c r="AL91" s="17">
        <f>IF(VLOOKUP(AF91,Group,7,FALSE)="",0,ROUND(AJ91-0.04999,1)-AJ91+AM91)</f>
        <v>0</v>
      </c>
      <c r="AM91" s="17" t="str">
        <f>IF(VLOOKUP(AF91,Group,7,FALSE)="","",VLOOKUP(AF91,Group,7,FALSE))</f>
        <v/>
      </c>
      <c r="AO91" s="31" t="s">
        <v>56</v>
      </c>
    </row>
    <row r="92" spans="2:41" s="3" customFormat="1" ht="9.75" customHeight="1" x14ac:dyDescent="0.2">
      <c r="B92" s="116" t="s">
        <v>52</v>
      </c>
      <c r="D92" s="40"/>
      <c r="E92" s="75" t="s">
        <v>320</v>
      </c>
      <c r="F92" s="75"/>
      <c r="G92" s="30" t="s">
        <v>89</v>
      </c>
      <c r="H92" s="30"/>
      <c r="I92" s="30"/>
      <c r="J92" s="30" t="s">
        <v>212</v>
      </c>
      <c r="K92" s="30"/>
      <c r="L92" s="30" t="s">
        <v>167</v>
      </c>
      <c r="M92" s="30"/>
      <c r="N92" s="30"/>
      <c r="P92" s="75"/>
      <c r="Q92" s="91"/>
      <c r="R92" s="29"/>
      <c r="S92" s="39">
        <f>IF(Suggested="Yes",AA92,AG92)</f>
        <v>39.299999999999997</v>
      </c>
      <c r="T92" s="37" t="s">
        <v>45</v>
      </c>
      <c r="U92" s="5" t="str">
        <f>+Instructions!$B$3</f>
        <v>A</v>
      </c>
      <c r="V92" s="52"/>
      <c r="W92" s="56">
        <f>+Instructions!$C$22</f>
        <v>0</v>
      </c>
      <c r="X92" s="17">
        <f>ROUND($AA92*(1-W92)+0.004999,2)</f>
        <v>39.299999999999997</v>
      </c>
      <c r="Y92" s="52"/>
      <c r="Z92" s="6" t="s">
        <v>354</v>
      </c>
      <c r="AA92" s="39">
        <v>39.299999999999997</v>
      </c>
      <c r="AB92" s="60">
        <f t="shared" si="57"/>
        <v>0</v>
      </c>
      <c r="AC92" s="17">
        <f t="shared" si="57"/>
        <v>39.299999999999997</v>
      </c>
      <c r="AD92" s="12">
        <f>(AG92-AC92)/AG92</f>
        <v>0</v>
      </c>
      <c r="AE92" s="124"/>
      <c r="AF92" s="131">
        <v>1</v>
      </c>
      <c r="AG92" s="38">
        <f>SUM(AJ92:AL92)+AE92</f>
        <v>39.299999999999997</v>
      </c>
      <c r="AH92" s="52"/>
      <c r="AJ92" s="17">
        <f>ROUND(AC92/(1-VLOOKUP(AF92,Group,2,FALSE)),2)</f>
        <v>39.299999999999997</v>
      </c>
      <c r="AK92" s="17">
        <f>IF(VLOOKUP(AF92,Group,5,FALSE)="YES",VLOOKUP(ROUND(ROUND(AJ92,1)-AJ92,2),Round,2,FALSE)+VLOOKUP(AF92,Group,6,FALSE),0)</f>
        <v>0</v>
      </c>
      <c r="AL92" s="17">
        <f>IF(VLOOKUP(AF92,Group,7,FALSE)="",0,ROUND(AJ92-0.04999,1)-AJ92+AM92)</f>
        <v>0</v>
      </c>
      <c r="AM92" s="17" t="str">
        <f>IF(VLOOKUP(AF92,Group,7,FALSE)="","",VLOOKUP(AF92,Group,7,FALSE))</f>
        <v/>
      </c>
      <c r="AO92" s="31" t="s">
        <v>56</v>
      </c>
    </row>
    <row r="93" spans="2:41" s="3" customFormat="1" ht="9.75" customHeight="1" x14ac:dyDescent="0.2">
      <c r="B93" s="116" t="s">
        <v>52</v>
      </c>
      <c r="D93" s="40"/>
      <c r="E93" s="75" t="s">
        <v>320</v>
      </c>
      <c r="F93" s="75"/>
      <c r="G93" s="30" t="s">
        <v>89</v>
      </c>
      <c r="H93" s="30"/>
      <c r="I93" s="30"/>
      <c r="J93" s="30" t="s">
        <v>213</v>
      </c>
      <c r="K93" s="30"/>
      <c r="L93" s="30" t="s">
        <v>214</v>
      </c>
      <c r="M93" s="30"/>
      <c r="N93" s="30"/>
      <c r="P93" s="75"/>
      <c r="Q93" s="91"/>
      <c r="R93" s="29"/>
      <c r="S93" s="39">
        <f>IF(Suggested="Yes",AA93,AG93)</f>
        <v>44.7</v>
      </c>
      <c r="T93" s="37" t="s">
        <v>45</v>
      </c>
      <c r="U93" s="5" t="str">
        <f>+Instructions!$B$3</f>
        <v>A</v>
      </c>
      <c r="V93" s="52"/>
      <c r="W93" s="56">
        <f>+Instructions!$C$22</f>
        <v>0</v>
      </c>
      <c r="X93" s="17">
        <f>ROUND($AA93*(1-W93)+0.004999,2)</f>
        <v>44.7</v>
      </c>
      <c r="Y93" s="52"/>
      <c r="Z93" s="6" t="s">
        <v>354</v>
      </c>
      <c r="AA93" s="39">
        <v>44.7</v>
      </c>
      <c r="AB93" s="60">
        <f t="shared" si="57"/>
        <v>0</v>
      </c>
      <c r="AC93" s="17">
        <f t="shared" si="57"/>
        <v>44.7</v>
      </c>
      <c r="AD93" s="12">
        <f>(AG93-AC93)/AG93</f>
        <v>0</v>
      </c>
      <c r="AE93" s="124"/>
      <c r="AF93" s="131">
        <v>1</v>
      </c>
      <c r="AG93" s="38">
        <f>SUM(AJ93:AL93)+AE93</f>
        <v>44.7</v>
      </c>
      <c r="AH93" s="52"/>
      <c r="AJ93" s="17">
        <f>ROUND(AC93/(1-VLOOKUP(AF93,Group,2,FALSE)),2)</f>
        <v>44.7</v>
      </c>
      <c r="AK93" s="17">
        <f>IF(VLOOKUP(AF93,Group,5,FALSE)="YES",VLOOKUP(ROUND(ROUND(AJ93,1)-AJ93,2),Round,2,FALSE)+VLOOKUP(AF93,Group,6,FALSE),0)</f>
        <v>0</v>
      </c>
      <c r="AL93" s="17">
        <f>IF(VLOOKUP(AF93,Group,7,FALSE)="",0,ROUND(AJ93-0.04999,1)-AJ93+AM93)</f>
        <v>0</v>
      </c>
      <c r="AM93" s="17" t="str">
        <f>IF(VLOOKUP(AF93,Group,7,FALSE)="","",VLOOKUP(AF93,Group,7,FALSE))</f>
        <v/>
      </c>
      <c r="AO93" s="31" t="s">
        <v>56</v>
      </c>
    </row>
    <row r="94" spans="2:41" s="3" customFormat="1" ht="3.6" customHeight="1" x14ac:dyDescent="0.2">
      <c r="P94" s="75"/>
      <c r="Q94" s="91"/>
      <c r="R94" s="6"/>
      <c r="S94" s="39"/>
      <c r="T94" s="6"/>
      <c r="U94" s="5"/>
      <c r="V94" s="52"/>
      <c r="W94" s="56"/>
      <c r="X94" s="15"/>
      <c r="Y94" s="52"/>
      <c r="Z94" s="39"/>
      <c r="AA94" s="39"/>
      <c r="AB94" s="55"/>
      <c r="AC94" s="17"/>
      <c r="AD94" s="15"/>
      <c r="AE94" s="65"/>
      <c r="AF94" s="127"/>
      <c r="AG94" s="39"/>
      <c r="AH94" s="52"/>
      <c r="AJ94" s="17"/>
      <c r="AK94" s="17"/>
      <c r="AL94" s="17"/>
      <c r="AM94" s="17"/>
      <c r="AO94" s="31" t="s">
        <v>56</v>
      </c>
    </row>
    <row r="95" spans="2:41" s="3" customFormat="1" ht="10.5" customHeight="1" x14ac:dyDescent="0.2">
      <c r="C95" s="74" t="s">
        <v>345</v>
      </c>
      <c r="P95" s="4"/>
      <c r="Q95" s="6"/>
      <c r="R95" s="177" t="s">
        <v>153</v>
      </c>
      <c r="S95" s="178" t="s">
        <v>331</v>
      </c>
      <c r="T95" s="179"/>
      <c r="U95" s="5"/>
      <c r="V95" s="52"/>
      <c r="W95" s="70"/>
      <c r="X95" s="70"/>
      <c r="Y95" s="52"/>
      <c r="Z95" s="39"/>
      <c r="AA95" s="17"/>
      <c r="AB95" s="15"/>
      <c r="AC95" s="15"/>
      <c r="AD95" s="15"/>
      <c r="AE95" s="15"/>
      <c r="AF95" s="65"/>
      <c r="AG95" s="17"/>
      <c r="AH95" s="52"/>
      <c r="AO95" s="31" t="s">
        <v>56</v>
      </c>
    </row>
    <row r="96" spans="2:41" s="3" customFormat="1" ht="2.25" customHeight="1" x14ac:dyDescent="0.2">
      <c r="P96" s="75"/>
      <c r="Q96" s="91"/>
      <c r="R96" s="6"/>
      <c r="S96" s="39"/>
      <c r="T96" s="6"/>
      <c r="U96" s="5"/>
      <c r="V96" s="52"/>
      <c r="W96" s="56"/>
      <c r="X96" s="15"/>
      <c r="Y96" s="52"/>
      <c r="Z96" s="39"/>
      <c r="AA96" s="39"/>
      <c r="AB96" s="55"/>
      <c r="AC96" s="17"/>
      <c r="AD96" s="15"/>
      <c r="AE96" s="65"/>
      <c r="AF96" s="127"/>
      <c r="AG96" s="39"/>
      <c r="AH96" s="52"/>
      <c r="AJ96" s="17"/>
      <c r="AK96" s="17"/>
      <c r="AL96" s="17"/>
      <c r="AM96" s="17"/>
      <c r="AO96" s="31" t="s">
        <v>56</v>
      </c>
    </row>
    <row r="97" spans="2:41" s="3" customFormat="1" ht="9.9499999999999993" customHeight="1" x14ac:dyDescent="0.2">
      <c r="B97" s="116" t="s">
        <v>52</v>
      </c>
      <c r="D97" s="40"/>
      <c r="E97" s="75" t="s">
        <v>339</v>
      </c>
      <c r="F97" s="75"/>
      <c r="G97" s="30" t="s">
        <v>89</v>
      </c>
      <c r="H97" s="30"/>
      <c r="I97" s="30"/>
      <c r="J97" s="30" t="s">
        <v>332</v>
      </c>
      <c r="K97" s="30"/>
      <c r="L97" s="30" t="s">
        <v>96</v>
      </c>
      <c r="M97" s="30"/>
      <c r="N97" s="30"/>
      <c r="P97" s="75"/>
      <c r="Q97" s="91"/>
      <c r="R97" s="29"/>
      <c r="S97" s="39">
        <f>IF(Suggested="Yes",AA97,AG97)</f>
        <v>46.85</v>
      </c>
      <c r="T97" s="37" t="s">
        <v>45</v>
      </c>
      <c r="U97" s="5" t="str">
        <f>+Instructions!$B$3</f>
        <v>A</v>
      </c>
      <c r="V97" s="52"/>
      <c r="W97" s="56">
        <f>+Instructions!$C$22</f>
        <v>0</v>
      </c>
      <c r="X97" s="17">
        <f t="shared" ref="X97:X98" si="58">ROUND($AA97*(1-W97)+0.004999,2)</f>
        <v>46.85</v>
      </c>
      <c r="Y97" s="52"/>
      <c r="Z97" s="6" t="s">
        <v>354</v>
      </c>
      <c r="AA97" s="39">
        <v>46.85</v>
      </c>
      <c r="AB97" s="60">
        <f t="shared" ref="AB97:AB98" si="59">+W97</f>
        <v>0</v>
      </c>
      <c r="AC97" s="17">
        <f t="shared" ref="AC97:AC98" si="60">+X97</f>
        <v>46.85</v>
      </c>
      <c r="AD97" s="12">
        <f t="shared" ref="AD97:AD98" si="61">(AG97-AC97)/AG97</f>
        <v>0</v>
      </c>
      <c r="AE97" s="124"/>
      <c r="AF97" s="131">
        <v>1</v>
      </c>
      <c r="AG97" s="38">
        <f t="shared" ref="AG97:AG98" si="62">SUM(AJ97:AL97)+AE97</f>
        <v>46.85</v>
      </c>
      <c r="AH97" s="52"/>
      <c r="AJ97" s="17">
        <f t="shared" ref="AJ97:AJ98" si="63">ROUND(AC97/(1-VLOOKUP(AF97,Group,2,FALSE)),2)</f>
        <v>46.85</v>
      </c>
      <c r="AK97" s="17">
        <f t="shared" ref="AK97:AK98" si="64">IF(VLOOKUP(AF97,Group,5,FALSE)="YES",VLOOKUP(ROUND(ROUND(AJ97,1)-AJ97,2),Round,2,FALSE)+VLOOKUP(AF97,Group,6,FALSE),0)</f>
        <v>0</v>
      </c>
      <c r="AL97" s="17">
        <f t="shared" ref="AL97:AL98" si="65">IF(VLOOKUP(AF97,Group,7,FALSE)="",0,ROUND(AJ97-0.04999,1)-AJ97+AM97)</f>
        <v>0</v>
      </c>
      <c r="AM97" s="17" t="str">
        <f t="shared" ref="AM97:AM98" si="66">IF(VLOOKUP(AF97,Group,7,FALSE)="","",VLOOKUP(AF97,Group,7,FALSE))</f>
        <v/>
      </c>
      <c r="AO97" s="31" t="s">
        <v>56</v>
      </c>
    </row>
    <row r="98" spans="2:41" s="3" customFormat="1" ht="9.9499999999999993" customHeight="1" x14ac:dyDescent="0.2">
      <c r="B98" s="116" t="s">
        <v>52</v>
      </c>
      <c r="D98" s="40"/>
      <c r="E98" s="75" t="s">
        <v>339</v>
      </c>
      <c r="F98" s="75"/>
      <c r="G98" s="30" t="s">
        <v>89</v>
      </c>
      <c r="H98" s="30"/>
      <c r="I98" s="30"/>
      <c r="J98" s="30" t="s">
        <v>333</v>
      </c>
      <c r="K98" s="30"/>
      <c r="L98" s="30" t="s">
        <v>97</v>
      </c>
      <c r="M98" s="30"/>
      <c r="N98" s="30"/>
      <c r="P98" s="75"/>
      <c r="Q98" s="91"/>
      <c r="R98" s="29"/>
      <c r="S98" s="39">
        <f>IF(Suggested="Yes",AA98,AG98)</f>
        <v>45.35</v>
      </c>
      <c r="T98" s="37" t="s">
        <v>45</v>
      </c>
      <c r="U98" s="5" t="str">
        <f>+Instructions!$B$3</f>
        <v>A</v>
      </c>
      <c r="V98" s="52"/>
      <c r="W98" s="56">
        <f>+Instructions!$C$22</f>
        <v>0</v>
      </c>
      <c r="X98" s="17">
        <f t="shared" si="58"/>
        <v>45.35</v>
      </c>
      <c r="Y98" s="52"/>
      <c r="Z98" s="6" t="s">
        <v>355</v>
      </c>
      <c r="AA98" s="39">
        <v>45.35</v>
      </c>
      <c r="AB98" s="60">
        <f t="shared" si="59"/>
        <v>0</v>
      </c>
      <c r="AC98" s="17">
        <f t="shared" si="60"/>
        <v>45.35</v>
      </c>
      <c r="AD98" s="12">
        <f t="shared" si="61"/>
        <v>0</v>
      </c>
      <c r="AE98" s="124"/>
      <c r="AF98" s="131">
        <v>1</v>
      </c>
      <c r="AG98" s="38">
        <f t="shared" si="62"/>
        <v>45.35</v>
      </c>
      <c r="AH98" s="52"/>
      <c r="AJ98" s="17">
        <f t="shared" si="63"/>
        <v>45.35</v>
      </c>
      <c r="AK98" s="17">
        <f t="shared" si="64"/>
        <v>0</v>
      </c>
      <c r="AL98" s="17">
        <f t="shared" si="65"/>
        <v>0</v>
      </c>
      <c r="AM98" s="17" t="str">
        <f t="shared" si="66"/>
        <v/>
      </c>
      <c r="AO98" s="31" t="s">
        <v>56</v>
      </c>
    </row>
    <row r="99" spans="2:41" s="3" customFormat="1" ht="3.6" customHeight="1" x14ac:dyDescent="0.2">
      <c r="P99" s="75"/>
      <c r="Q99" s="91"/>
      <c r="R99" s="6"/>
      <c r="S99" s="39"/>
      <c r="T99" s="6"/>
      <c r="U99" s="5"/>
      <c r="V99" s="52"/>
      <c r="W99" s="56"/>
      <c r="X99" s="15"/>
      <c r="Y99" s="52"/>
      <c r="Z99" s="39"/>
      <c r="AA99" s="39"/>
      <c r="AB99" s="55"/>
      <c r="AC99" s="17"/>
      <c r="AD99" s="15"/>
      <c r="AE99" s="65"/>
      <c r="AF99" s="127"/>
      <c r="AG99" s="39"/>
      <c r="AH99" s="52"/>
      <c r="AJ99" s="17"/>
      <c r="AK99" s="17"/>
      <c r="AL99" s="17"/>
      <c r="AM99" s="17"/>
      <c r="AO99" s="31" t="s">
        <v>56</v>
      </c>
    </row>
    <row r="100" spans="2:41" s="3" customFormat="1" ht="10.5" customHeight="1" x14ac:dyDescent="0.2">
      <c r="C100" s="74" t="s">
        <v>99</v>
      </c>
      <c r="P100" s="4"/>
      <c r="Q100" s="6"/>
      <c r="R100" s="177" t="s">
        <v>153</v>
      </c>
      <c r="S100" s="178" t="s">
        <v>157</v>
      </c>
      <c r="T100" s="179"/>
      <c r="U100" s="5"/>
      <c r="V100" s="52"/>
      <c r="W100" s="70"/>
      <c r="X100" s="70"/>
      <c r="Y100" s="52"/>
      <c r="Z100" s="39"/>
      <c r="AA100" s="17"/>
      <c r="AB100" s="15"/>
      <c r="AC100" s="15"/>
      <c r="AD100" s="15"/>
      <c r="AE100" s="15"/>
      <c r="AF100" s="65"/>
      <c r="AG100" s="17"/>
      <c r="AH100" s="52"/>
      <c r="AO100" s="31" t="s">
        <v>56</v>
      </c>
    </row>
    <row r="101" spans="2:41" s="3" customFormat="1" ht="2.25" customHeight="1" x14ac:dyDescent="0.2">
      <c r="P101" s="75"/>
      <c r="Q101" s="91"/>
      <c r="R101" s="6"/>
      <c r="S101" s="39"/>
      <c r="T101" s="6"/>
      <c r="U101" s="5"/>
      <c r="V101" s="52"/>
      <c r="W101" s="56"/>
      <c r="X101" s="15"/>
      <c r="Y101" s="52"/>
      <c r="Z101" s="39"/>
      <c r="AA101" s="39"/>
      <c r="AB101" s="55"/>
      <c r="AC101" s="17"/>
      <c r="AD101" s="15"/>
      <c r="AE101" s="65"/>
      <c r="AF101" s="127"/>
      <c r="AG101" s="39"/>
      <c r="AH101" s="52"/>
      <c r="AJ101" s="17"/>
      <c r="AK101" s="17"/>
      <c r="AL101" s="17"/>
      <c r="AM101" s="17"/>
      <c r="AO101" s="31" t="s">
        <v>56</v>
      </c>
    </row>
    <row r="102" spans="2:41" s="3" customFormat="1" ht="9.75" customHeight="1" x14ac:dyDescent="0.2">
      <c r="B102" s="116" t="s">
        <v>52</v>
      </c>
      <c r="D102" s="40"/>
      <c r="E102" s="75" t="s">
        <v>321</v>
      </c>
      <c r="F102" s="75"/>
      <c r="G102" s="30" t="s">
        <v>101</v>
      </c>
      <c r="H102" s="30"/>
      <c r="I102" s="30"/>
      <c r="J102" s="30" t="s">
        <v>215</v>
      </c>
      <c r="K102" s="30"/>
      <c r="L102" s="30" t="s">
        <v>100</v>
      </c>
      <c r="M102" s="30"/>
      <c r="N102" s="30"/>
      <c r="P102" s="75"/>
      <c r="Q102" s="91"/>
      <c r="R102" s="29"/>
      <c r="S102" s="39">
        <f>IF(Suggested="Yes",AA102,AG102)</f>
        <v>42.25</v>
      </c>
      <c r="T102" s="37" t="s">
        <v>45</v>
      </c>
      <c r="U102" s="5" t="str">
        <f>+Instructions!$B$3</f>
        <v>A</v>
      </c>
      <c r="V102" s="52"/>
      <c r="W102" s="56">
        <f>+Instructions!$C$22</f>
        <v>0</v>
      </c>
      <c r="X102" s="17">
        <f>ROUND($AA102*(1-W102)+0.004999,2)</f>
        <v>42.25</v>
      </c>
      <c r="Y102" s="52"/>
      <c r="Z102" s="6" t="s">
        <v>354</v>
      </c>
      <c r="AA102" s="39">
        <v>42.25</v>
      </c>
      <c r="AB102" s="60">
        <f>+W102</f>
        <v>0</v>
      </c>
      <c r="AC102" s="17">
        <f>+X102</f>
        <v>42.25</v>
      </c>
      <c r="AD102" s="12">
        <f>(AG102-AC102)/AG102</f>
        <v>0</v>
      </c>
      <c r="AE102" s="124"/>
      <c r="AF102" s="131">
        <v>1</v>
      </c>
      <c r="AG102" s="38">
        <f>SUM(AJ102:AL102)+AE102</f>
        <v>42.25</v>
      </c>
      <c r="AH102" s="52"/>
      <c r="AJ102" s="17">
        <f>ROUND(AC102/(1-VLOOKUP(AF102,Group,2,FALSE)),2)</f>
        <v>42.25</v>
      </c>
      <c r="AK102" s="17">
        <f>IF(VLOOKUP(AF102,Group,5,FALSE)="YES",VLOOKUP(ROUND(ROUND(AJ102,1)-AJ102,2),Round,2,FALSE)+VLOOKUP(AF102,Group,6,FALSE),0)</f>
        <v>0</v>
      </c>
      <c r="AL102" s="17">
        <f>IF(VLOOKUP(AF102,Group,7,FALSE)="",0,ROUND(AJ102-0.04999,1)-AJ102+AM102)</f>
        <v>0</v>
      </c>
      <c r="AM102" s="17" t="str">
        <f>IF(VLOOKUP(AF102,Group,7,FALSE)="","",VLOOKUP(AF102,Group,7,FALSE))</f>
        <v/>
      </c>
      <c r="AO102" s="31" t="s">
        <v>56</v>
      </c>
    </row>
    <row r="103" spans="2:41" s="3" customFormat="1" ht="3.6" customHeight="1" x14ac:dyDescent="0.2">
      <c r="P103" s="75"/>
      <c r="Q103" s="91"/>
      <c r="R103" s="6"/>
      <c r="S103" s="39"/>
      <c r="T103" s="6"/>
      <c r="U103" s="5"/>
      <c r="V103" s="52"/>
      <c r="W103" s="56"/>
      <c r="X103" s="15"/>
      <c r="Y103" s="52"/>
      <c r="Z103" s="39"/>
      <c r="AA103" s="39"/>
      <c r="AB103" s="55"/>
      <c r="AC103" s="17"/>
      <c r="AD103" s="15"/>
      <c r="AE103" s="65"/>
      <c r="AF103" s="127"/>
      <c r="AG103" s="39"/>
      <c r="AH103" s="52"/>
      <c r="AJ103" s="17"/>
      <c r="AK103" s="17"/>
      <c r="AL103" s="17"/>
      <c r="AM103" s="17"/>
      <c r="AO103" s="31" t="s">
        <v>56</v>
      </c>
    </row>
    <row r="104" spans="2:41" s="3" customFormat="1" ht="10.5" customHeight="1" x14ac:dyDescent="0.2">
      <c r="C104" s="74" t="s">
        <v>346</v>
      </c>
      <c r="P104" s="4"/>
      <c r="Q104" s="6"/>
      <c r="R104" s="177" t="s">
        <v>153</v>
      </c>
      <c r="S104" s="178" t="s">
        <v>328</v>
      </c>
      <c r="T104" s="179"/>
      <c r="U104" s="5"/>
      <c r="V104" s="52"/>
      <c r="W104" s="70"/>
      <c r="X104" s="70"/>
      <c r="Y104" s="52"/>
      <c r="Z104" s="39"/>
      <c r="AA104" s="17"/>
      <c r="AB104" s="15"/>
      <c r="AC104" s="15"/>
      <c r="AD104" s="15"/>
      <c r="AE104" s="15"/>
      <c r="AF104" s="65"/>
      <c r="AG104" s="17"/>
      <c r="AH104" s="52"/>
      <c r="AO104" s="31" t="s">
        <v>56</v>
      </c>
    </row>
    <row r="105" spans="2:41" s="3" customFormat="1" ht="2.25" customHeight="1" x14ac:dyDescent="0.2">
      <c r="P105" s="75"/>
      <c r="Q105" s="91"/>
      <c r="R105" s="6"/>
      <c r="S105" s="39"/>
      <c r="T105" s="6"/>
      <c r="U105" s="5"/>
      <c r="V105" s="52"/>
      <c r="W105" s="56"/>
      <c r="X105" s="15"/>
      <c r="Y105" s="52"/>
      <c r="Z105" s="39"/>
      <c r="AA105" s="39"/>
      <c r="AB105" s="55"/>
      <c r="AC105" s="17"/>
      <c r="AD105" s="15"/>
      <c r="AE105" s="65"/>
      <c r="AF105" s="127"/>
      <c r="AG105" s="39"/>
      <c r="AH105" s="52"/>
      <c r="AJ105" s="17"/>
      <c r="AK105" s="17"/>
      <c r="AL105" s="17"/>
      <c r="AM105" s="17"/>
      <c r="AO105" s="31" t="s">
        <v>56</v>
      </c>
    </row>
    <row r="106" spans="2:41" s="3" customFormat="1" ht="9.9499999999999993" customHeight="1" x14ac:dyDescent="0.2">
      <c r="B106" s="116" t="s">
        <v>52</v>
      </c>
      <c r="D106" s="40"/>
      <c r="E106" s="75" t="s">
        <v>338</v>
      </c>
      <c r="F106" s="75"/>
      <c r="G106" s="30" t="s">
        <v>89</v>
      </c>
      <c r="H106" s="30"/>
      <c r="I106" s="30"/>
      <c r="J106" s="30" t="s">
        <v>329</v>
      </c>
      <c r="K106" s="30"/>
      <c r="L106" s="30" t="s">
        <v>96</v>
      </c>
      <c r="M106" s="30"/>
      <c r="N106" s="30"/>
      <c r="P106" s="75"/>
      <c r="Q106" s="91"/>
      <c r="R106" s="29"/>
      <c r="S106" s="39">
        <f>IF(Suggested="Yes",AA106,AG106)</f>
        <v>46.85</v>
      </c>
      <c r="T106" s="37" t="s">
        <v>45</v>
      </c>
      <c r="U106" s="5" t="str">
        <f>+Instructions!$B$3</f>
        <v>A</v>
      </c>
      <c r="V106" s="52"/>
      <c r="W106" s="56">
        <f>+Instructions!$C$22</f>
        <v>0</v>
      </c>
      <c r="X106" s="17">
        <f t="shared" ref="X106" si="67">ROUND($AA106*(1-W106)+0.004999,2)</f>
        <v>46.85</v>
      </c>
      <c r="Y106" s="52"/>
      <c r="Z106" s="6" t="s">
        <v>354</v>
      </c>
      <c r="AA106" s="39">
        <v>46.85</v>
      </c>
      <c r="AB106" s="60">
        <f t="shared" ref="AB106" si="68">+W106</f>
        <v>0</v>
      </c>
      <c r="AC106" s="17">
        <f t="shared" ref="AC106" si="69">+X106</f>
        <v>46.85</v>
      </c>
      <c r="AD106" s="12">
        <f t="shared" ref="AD106" si="70">(AG106-AC106)/AG106</f>
        <v>0</v>
      </c>
      <c r="AE106" s="124"/>
      <c r="AF106" s="131">
        <v>1</v>
      </c>
      <c r="AG106" s="38">
        <f t="shared" ref="AG106" si="71">SUM(AJ106:AL106)+AE106</f>
        <v>46.85</v>
      </c>
      <c r="AH106" s="52"/>
      <c r="AJ106" s="17">
        <f t="shared" ref="AJ106" si="72">ROUND(AC106/(1-VLOOKUP(AF106,Group,2,FALSE)),2)</f>
        <v>46.85</v>
      </c>
      <c r="AK106" s="17">
        <f t="shared" ref="AK106" si="73">IF(VLOOKUP(AF106,Group,5,FALSE)="YES",VLOOKUP(ROUND(ROUND(AJ106,1)-AJ106,2),Round,2,FALSE)+VLOOKUP(AF106,Group,6,FALSE),0)</f>
        <v>0</v>
      </c>
      <c r="AL106" s="17">
        <f t="shared" ref="AL106" si="74">IF(VLOOKUP(AF106,Group,7,FALSE)="",0,ROUND(AJ106-0.04999,1)-AJ106+AM106)</f>
        <v>0</v>
      </c>
      <c r="AM106" s="17" t="str">
        <f t="shared" ref="AM106" si="75">IF(VLOOKUP(AF106,Group,7,FALSE)="","",VLOOKUP(AF106,Group,7,FALSE))</f>
        <v/>
      </c>
      <c r="AO106" s="31" t="s">
        <v>56</v>
      </c>
    </row>
    <row r="107" spans="2:41" s="3" customFormat="1" ht="9.9499999999999993" customHeight="1" x14ac:dyDescent="0.2">
      <c r="B107" s="116" t="s">
        <v>52</v>
      </c>
      <c r="D107" s="40"/>
      <c r="E107" s="75" t="s">
        <v>338</v>
      </c>
      <c r="F107" s="75"/>
      <c r="G107" s="30" t="s">
        <v>89</v>
      </c>
      <c r="H107" s="30"/>
      <c r="I107" s="30"/>
      <c r="J107" s="30" t="s">
        <v>330</v>
      </c>
      <c r="K107" s="30"/>
      <c r="L107" s="30" t="s">
        <v>97</v>
      </c>
      <c r="M107" s="30"/>
      <c r="N107" s="30"/>
      <c r="P107" s="75"/>
      <c r="Q107" s="91"/>
      <c r="R107" s="29"/>
      <c r="S107" s="39">
        <f>IF(Suggested="Yes",AA107,AG107)</f>
        <v>45.35</v>
      </c>
      <c r="T107" s="37" t="s">
        <v>45</v>
      </c>
      <c r="U107" s="5" t="str">
        <f>+Instructions!$B$3</f>
        <v>A</v>
      </c>
      <c r="V107" s="52"/>
      <c r="W107" s="56">
        <f>+Instructions!$C$22</f>
        <v>0</v>
      </c>
      <c r="X107" s="17">
        <f t="shared" ref="X107" si="76">ROUND($AA107*(1-W107)+0.004999,2)</f>
        <v>45.35</v>
      </c>
      <c r="Y107" s="52"/>
      <c r="Z107" s="6" t="s">
        <v>355</v>
      </c>
      <c r="AA107" s="39">
        <v>45.35</v>
      </c>
      <c r="AB107" s="60">
        <f t="shared" ref="AB107" si="77">+W107</f>
        <v>0</v>
      </c>
      <c r="AC107" s="17">
        <f t="shared" ref="AC107" si="78">+X107</f>
        <v>45.35</v>
      </c>
      <c r="AD107" s="12">
        <f t="shared" ref="AD107" si="79">(AG107-AC107)/AG107</f>
        <v>0</v>
      </c>
      <c r="AE107" s="124"/>
      <c r="AF107" s="131">
        <v>1</v>
      </c>
      <c r="AG107" s="38">
        <f t="shared" ref="AG107" si="80">SUM(AJ107:AL107)+AE107</f>
        <v>45.35</v>
      </c>
      <c r="AH107" s="52"/>
      <c r="AJ107" s="17">
        <f t="shared" ref="AJ107" si="81">ROUND(AC107/(1-VLOOKUP(AF107,Group,2,FALSE)),2)</f>
        <v>45.35</v>
      </c>
      <c r="AK107" s="17">
        <f t="shared" ref="AK107" si="82">IF(VLOOKUP(AF107,Group,5,FALSE)="YES",VLOOKUP(ROUND(ROUND(AJ107,1)-AJ107,2),Round,2,FALSE)+VLOOKUP(AF107,Group,6,FALSE),0)</f>
        <v>0</v>
      </c>
      <c r="AL107" s="17">
        <f t="shared" ref="AL107" si="83">IF(VLOOKUP(AF107,Group,7,FALSE)="",0,ROUND(AJ107-0.04999,1)-AJ107+AM107)</f>
        <v>0</v>
      </c>
      <c r="AM107" s="17" t="str">
        <f t="shared" ref="AM107" si="84">IF(VLOOKUP(AF107,Group,7,FALSE)="","",VLOOKUP(AF107,Group,7,FALSE))</f>
        <v/>
      </c>
      <c r="AO107" s="31" t="s">
        <v>56</v>
      </c>
    </row>
    <row r="108" spans="2:41" s="3" customFormat="1" ht="3.6" customHeight="1" x14ac:dyDescent="0.2">
      <c r="P108" s="75"/>
      <c r="Q108" s="91"/>
      <c r="R108" s="6"/>
      <c r="S108" s="39"/>
      <c r="T108" s="6"/>
      <c r="U108" s="5"/>
      <c r="V108" s="52"/>
      <c r="W108" s="56"/>
      <c r="X108" s="15"/>
      <c r="Y108" s="52"/>
      <c r="Z108" s="39"/>
      <c r="AA108" s="39"/>
      <c r="AB108" s="55"/>
      <c r="AC108" s="17"/>
      <c r="AD108" s="15"/>
      <c r="AE108" s="65"/>
      <c r="AF108" s="127"/>
      <c r="AG108" s="39"/>
      <c r="AH108" s="52"/>
      <c r="AJ108" s="17"/>
      <c r="AK108" s="17"/>
      <c r="AL108" s="17"/>
      <c r="AM108" s="17"/>
      <c r="AO108" s="31" t="s">
        <v>56</v>
      </c>
    </row>
    <row r="109" spans="2:41" s="3" customFormat="1" ht="10.5" customHeight="1" x14ac:dyDescent="0.2">
      <c r="C109" s="74" t="s">
        <v>103</v>
      </c>
      <c r="P109" s="4"/>
      <c r="Q109" s="6"/>
      <c r="R109" s="177" t="s">
        <v>153</v>
      </c>
      <c r="S109" s="178" t="s">
        <v>158</v>
      </c>
      <c r="T109" s="179"/>
      <c r="U109" s="5"/>
      <c r="V109" s="52"/>
      <c r="W109" s="70"/>
      <c r="X109" s="70"/>
      <c r="Y109" s="52"/>
      <c r="Z109" s="39"/>
      <c r="AA109" s="17"/>
      <c r="AB109" s="15"/>
      <c r="AC109" s="15"/>
      <c r="AD109" s="15"/>
      <c r="AE109" s="15"/>
      <c r="AF109" s="65"/>
      <c r="AG109" s="17"/>
      <c r="AH109" s="52"/>
      <c r="AO109" s="31" t="s">
        <v>56</v>
      </c>
    </row>
    <row r="110" spans="2:41" s="3" customFormat="1" ht="2.25" customHeight="1" x14ac:dyDescent="0.2">
      <c r="P110" s="75"/>
      <c r="Q110" s="91"/>
      <c r="R110" s="6"/>
      <c r="S110" s="39"/>
      <c r="T110" s="6"/>
      <c r="U110" s="5"/>
      <c r="V110" s="52"/>
      <c r="W110" s="56"/>
      <c r="X110" s="15"/>
      <c r="Y110" s="52"/>
      <c r="Z110" s="39"/>
      <c r="AA110" s="39"/>
      <c r="AB110" s="55"/>
      <c r="AC110" s="17"/>
      <c r="AD110" s="15"/>
      <c r="AE110" s="65"/>
      <c r="AF110" s="127"/>
      <c r="AG110" s="39"/>
      <c r="AH110" s="52"/>
      <c r="AJ110" s="17"/>
      <c r="AK110" s="17"/>
      <c r="AL110" s="17"/>
      <c r="AM110" s="17"/>
      <c r="AO110" s="31" t="s">
        <v>56</v>
      </c>
    </row>
    <row r="111" spans="2:41" s="3" customFormat="1" ht="9.75" customHeight="1" x14ac:dyDescent="0.2">
      <c r="B111" s="116" t="s">
        <v>52</v>
      </c>
      <c r="D111" s="40"/>
      <c r="E111" s="75" t="s">
        <v>320</v>
      </c>
      <c r="F111" s="75"/>
      <c r="G111" s="30" t="s">
        <v>89</v>
      </c>
      <c r="H111" s="30"/>
      <c r="I111" s="30"/>
      <c r="J111" s="30" t="s">
        <v>216</v>
      </c>
      <c r="K111" s="30"/>
      <c r="L111" s="30" t="s">
        <v>95</v>
      </c>
      <c r="M111" s="30"/>
      <c r="N111" s="30"/>
      <c r="P111" s="75"/>
      <c r="Q111" s="91"/>
      <c r="R111" s="29"/>
      <c r="S111" s="39">
        <f t="shared" ref="S111:S122" si="85">IF(Suggested="Yes",AA111,AG111)</f>
        <v>39.200000000000003</v>
      </c>
      <c r="T111" s="37" t="s">
        <v>45</v>
      </c>
      <c r="U111" s="5" t="str">
        <f>+Instructions!$B$3</f>
        <v>A</v>
      </c>
      <c r="V111" s="52"/>
      <c r="W111" s="56">
        <f>+Instructions!$C$22</f>
        <v>0</v>
      </c>
      <c r="X111" s="17">
        <f t="shared" ref="X111:X123" si="86">ROUND($AA111*(1-W111)+0.004999,2)</f>
        <v>39.200000000000003</v>
      </c>
      <c r="Y111" s="52"/>
      <c r="Z111" s="6" t="s">
        <v>354</v>
      </c>
      <c r="AA111" s="39">
        <v>39.200000000000003</v>
      </c>
      <c r="AB111" s="60">
        <f t="shared" ref="AB111:AB123" si="87">+W111</f>
        <v>0</v>
      </c>
      <c r="AC111" s="17">
        <f t="shared" ref="AC111:AC123" si="88">+X111</f>
        <v>39.200000000000003</v>
      </c>
      <c r="AD111" s="12">
        <f t="shared" ref="AD111:AD123" si="89">(AG111-AC111)/AG111</f>
        <v>0</v>
      </c>
      <c r="AE111" s="124"/>
      <c r="AF111" s="131">
        <v>1</v>
      </c>
      <c r="AG111" s="38">
        <f t="shared" ref="AG111:AG123" si="90">SUM(AJ111:AL111)+AE111</f>
        <v>39.200000000000003</v>
      </c>
      <c r="AH111" s="52"/>
      <c r="AJ111" s="17">
        <f t="shared" ref="AJ111:AJ123" si="91">ROUND(AC111/(1-VLOOKUP(AF111,Group,2,FALSE)),2)</f>
        <v>39.200000000000003</v>
      </c>
      <c r="AK111" s="17">
        <f t="shared" ref="AK111:AK123" si="92">IF(VLOOKUP(AF111,Group,5,FALSE)="YES",VLOOKUP(ROUND(ROUND(AJ111,1)-AJ111,2),Round,2,FALSE)+VLOOKUP(AF111,Group,6,FALSE),0)</f>
        <v>0</v>
      </c>
      <c r="AL111" s="17">
        <f t="shared" ref="AL111:AL123" si="93">IF(VLOOKUP(AF111,Group,7,FALSE)="",0,ROUND(AJ111-0.04999,1)-AJ111+AM111)</f>
        <v>0</v>
      </c>
      <c r="AM111" s="17" t="str">
        <f t="shared" ref="AM111:AM123" si="94">IF(VLOOKUP(AF111,Group,7,FALSE)="","",VLOOKUP(AF111,Group,7,FALSE))</f>
        <v/>
      </c>
      <c r="AO111" s="31" t="s">
        <v>56</v>
      </c>
    </row>
    <row r="112" spans="2:41" s="3" customFormat="1" ht="9.75" customHeight="1" x14ac:dyDescent="0.2">
      <c r="B112" s="116" t="s">
        <v>52</v>
      </c>
      <c r="D112" s="40"/>
      <c r="E112" s="75" t="s">
        <v>320</v>
      </c>
      <c r="F112" s="75"/>
      <c r="G112" s="30" t="s">
        <v>89</v>
      </c>
      <c r="H112" s="30"/>
      <c r="I112" s="30"/>
      <c r="J112" s="30" t="s">
        <v>217</v>
      </c>
      <c r="K112" s="30"/>
      <c r="L112" s="30" t="s">
        <v>92</v>
      </c>
      <c r="M112" s="30"/>
      <c r="N112" s="30"/>
      <c r="P112" s="75"/>
      <c r="Q112" s="91"/>
      <c r="R112" s="29"/>
      <c r="S112" s="39">
        <f t="shared" si="85"/>
        <v>39.200000000000003</v>
      </c>
      <c r="T112" s="37" t="s">
        <v>45</v>
      </c>
      <c r="U112" s="5" t="str">
        <f>+Instructions!$B$3</f>
        <v>A</v>
      </c>
      <c r="V112" s="52"/>
      <c r="W112" s="56">
        <f>+Instructions!$C$22</f>
        <v>0</v>
      </c>
      <c r="X112" s="17">
        <f t="shared" si="86"/>
        <v>39.200000000000003</v>
      </c>
      <c r="Y112" s="52"/>
      <c r="Z112" s="6" t="s">
        <v>354</v>
      </c>
      <c r="AA112" s="39">
        <v>39.200000000000003</v>
      </c>
      <c r="AB112" s="60">
        <f t="shared" si="87"/>
        <v>0</v>
      </c>
      <c r="AC112" s="17">
        <f t="shared" si="88"/>
        <v>39.200000000000003</v>
      </c>
      <c r="AD112" s="12">
        <f t="shared" si="89"/>
        <v>0</v>
      </c>
      <c r="AE112" s="124"/>
      <c r="AF112" s="131">
        <v>1</v>
      </c>
      <c r="AG112" s="38">
        <f t="shared" si="90"/>
        <v>39.200000000000003</v>
      </c>
      <c r="AH112" s="52"/>
      <c r="AJ112" s="17">
        <f t="shared" si="91"/>
        <v>39.200000000000003</v>
      </c>
      <c r="AK112" s="17">
        <f t="shared" si="92"/>
        <v>0</v>
      </c>
      <c r="AL112" s="17">
        <f t="shared" si="93"/>
        <v>0</v>
      </c>
      <c r="AM112" s="17" t="str">
        <f t="shared" si="94"/>
        <v/>
      </c>
      <c r="AO112" s="31" t="s">
        <v>56</v>
      </c>
    </row>
    <row r="113" spans="2:41" s="3" customFormat="1" ht="9.75" customHeight="1" x14ac:dyDescent="0.2">
      <c r="B113" s="116" t="s">
        <v>52</v>
      </c>
      <c r="D113" s="40"/>
      <c r="E113" s="75" t="s">
        <v>320</v>
      </c>
      <c r="F113" s="75"/>
      <c r="G113" s="30" t="s">
        <v>89</v>
      </c>
      <c r="H113" s="30"/>
      <c r="I113" s="30"/>
      <c r="J113" s="30" t="s">
        <v>219</v>
      </c>
      <c r="K113" s="30"/>
      <c r="L113" s="30" t="s">
        <v>105</v>
      </c>
      <c r="M113" s="30"/>
      <c r="N113" s="30"/>
      <c r="P113" s="75"/>
      <c r="Q113" s="91"/>
      <c r="R113" s="29"/>
      <c r="S113" s="39">
        <f t="shared" si="85"/>
        <v>43.05</v>
      </c>
      <c r="T113" s="37" t="s">
        <v>45</v>
      </c>
      <c r="U113" s="5" t="str">
        <f>+Instructions!$B$3</f>
        <v>A</v>
      </c>
      <c r="V113" s="52"/>
      <c r="W113" s="56">
        <f>+Instructions!$C$22</f>
        <v>0</v>
      </c>
      <c r="X113" s="17">
        <f t="shared" si="86"/>
        <v>43.05</v>
      </c>
      <c r="Y113" s="52"/>
      <c r="Z113" s="6" t="s">
        <v>354</v>
      </c>
      <c r="AA113" s="39">
        <v>43.05</v>
      </c>
      <c r="AB113" s="60">
        <f t="shared" si="87"/>
        <v>0</v>
      </c>
      <c r="AC113" s="17">
        <f t="shared" si="88"/>
        <v>43.05</v>
      </c>
      <c r="AD113" s="12">
        <f t="shared" si="89"/>
        <v>0</v>
      </c>
      <c r="AE113" s="124"/>
      <c r="AF113" s="131">
        <v>1</v>
      </c>
      <c r="AG113" s="38">
        <f t="shared" si="90"/>
        <v>43.05</v>
      </c>
      <c r="AH113" s="52"/>
      <c r="AJ113" s="17">
        <f t="shared" si="91"/>
        <v>43.05</v>
      </c>
      <c r="AK113" s="17">
        <f t="shared" si="92"/>
        <v>0</v>
      </c>
      <c r="AL113" s="17">
        <f t="shared" si="93"/>
        <v>0</v>
      </c>
      <c r="AM113" s="17" t="str">
        <f t="shared" si="94"/>
        <v/>
      </c>
      <c r="AO113" s="31" t="s">
        <v>56</v>
      </c>
    </row>
    <row r="114" spans="2:41" s="3" customFormat="1" ht="9.75" customHeight="1" x14ac:dyDescent="0.2">
      <c r="B114" s="116" t="s">
        <v>52</v>
      </c>
      <c r="D114" s="40"/>
      <c r="E114" s="75" t="s">
        <v>320</v>
      </c>
      <c r="F114" s="75"/>
      <c r="G114" s="30" t="s">
        <v>89</v>
      </c>
      <c r="H114" s="30"/>
      <c r="I114" s="30"/>
      <c r="J114" s="30" t="s">
        <v>218</v>
      </c>
      <c r="K114" s="30"/>
      <c r="L114" s="30" t="s">
        <v>94</v>
      </c>
      <c r="M114" s="30"/>
      <c r="N114" s="30"/>
      <c r="P114" s="75"/>
      <c r="Q114" s="91"/>
      <c r="R114" s="29"/>
      <c r="S114" s="39">
        <f t="shared" si="85"/>
        <v>39.200000000000003</v>
      </c>
      <c r="T114" s="37" t="s">
        <v>45</v>
      </c>
      <c r="U114" s="5" t="str">
        <f>+Instructions!$B$3</f>
        <v>A</v>
      </c>
      <c r="V114" s="52"/>
      <c r="W114" s="56">
        <f>+Instructions!$C$22</f>
        <v>0</v>
      </c>
      <c r="X114" s="17">
        <f t="shared" si="86"/>
        <v>39.200000000000003</v>
      </c>
      <c r="Y114" s="52"/>
      <c r="Z114" s="6" t="s">
        <v>354</v>
      </c>
      <c r="AA114" s="39">
        <v>39.200000000000003</v>
      </c>
      <c r="AB114" s="60">
        <f t="shared" si="87"/>
        <v>0</v>
      </c>
      <c r="AC114" s="17">
        <f t="shared" si="88"/>
        <v>39.200000000000003</v>
      </c>
      <c r="AD114" s="12">
        <f t="shared" si="89"/>
        <v>0</v>
      </c>
      <c r="AE114" s="124"/>
      <c r="AF114" s="131">
        <v>1</v>
      </c>
      <c r="AG114" s="38">
        <f t="shared" si="90"/>
        <v>39.200000000000003</v>
      </c>
      <c r="AH114" s="52"/>
      <c r="AJ114" s="17">
        <f t="shared" si="91"/>
        <v>39.200000000000003</v>
      </c>
      <c r="AK114" s="17">
        <f t="shared" si="92"/>
        <v>0</v>
      </c>
      <c r="AL114" s="17">
        <f t="shared" si="93"/>
        <v>0</v>
      </c>
      <c r="AM114" s="17" t="str">
        <f t="shared" si="94"/>
        <v/>
      </c>
      <c r="AO114" s="31" t="s">
        <v>56</v>
      </c>
    </row>
    <row r="115" spans="2:41" s="3" customFormat="1" ht="9.75" customHeight="1" x14ac:dyDescent="0.2">
      <c r="B115" s="116" t="s">
        <v>52</v>
      </c>
      <c r="D115" s="40"/>
      <c r="E115" s="75" t="s">
        <v>320</v>
      </c>
      <c r="F115" s="75"/>
      <c r="G115" s="30" t="s">
        <v>89</v>
      </c>
      <c r="H115" s="30"/>
      <c r="I115" s="30"/>
      <c r="J115" s="30" t="s">
        <v>220</v>
      </c>
      <c r="K115" s="30"/>
      <c r="L115" s="30" t="s">
        <v>170</v>
      </c>
      <c r="M115" s="30"/>
      <c r="N115" s="30"/>
      <c r="P115" s="75"/>
      <c r="Q115" s="91"/>
      <c r="R115" s="29"/>
      <c r="S115" s="39">
        <f t="shared" si="85"/>
        <v>39.200000000000003</v>
      </c>
      <c r="T115" s="37" t="s">
        <v>45</v>
      </c>
      <c r="U115" s="5" t="str">
        <f>+Instructions!$B$3</f>
        <v>A</v>
      </c>
      <c r="V115" s="52"/>
      <c r="W115" s="56">
        <f>+Instructions!$C$22</f>
        <v>0</v>
      </c>
      <c r="X115" s="17">
        <f t="shared" si="86"/>
        <v>39.200000000000003</v>
      </c>
      <c r="Y115" s="52"/>
      <c r="Z115" s="6" t="s">
        <v>355</v>
      </c>
      <c r="AA115" s="39">
        <v>39.200000000000003</v>
      </c>
      <c r="AB115" s="60">
        <f t="shared" si="87"/>
        <v>0</v>
      </c>
      <c r="AC115" s="17">
        <f t="shared" si="88"/>
        <v>39.200000000000003</v>
      </c>
      <c r="AD115" s="12">
        <f t="shared" si="89"/>
        <v>0</v>
      </c>
      <c r="AE115" s="124"/>
      <c r="AF115" s="131">
        <v>1</v>
      </c>
      <c r="AG115" s="38">
        <f t="shared" si="90"/>
        <v>39.200000000000003</v>
      </c>
      <c r="AH115" s="52"/>
      <c r="AJ115" s="17">
        <f t="shared" si="91"/>
        <v>39.200000000000003</v>
      </c>
      <c r="AK115" s="17">
        <f t="shared" si="92"/>
        <v>0</v>
      </c>
      <c r="AL115" s="17">
        <f t="shared" si="93"/>
        <v>0</v>
      </c>
      <c r="AM115" s="17" t="str">
        <f t="shared" si="94"/>
        <v/>
      </c>
      <c r="AO115" s="31" t="s">
        <v>56</v>
      </c>
    </row>
    <row r="116" spans="2:41" s="3" customFormat="1" ht="9.75" customHeight="1" x14ac:dyDescent="0.2">
      <c r="B116" s="116" t="s">
        <v>52</v>
      </c>
      <c r="D116" s="40"/>
      <c r="E116" s="75" t="s">
        <v>320</v>
      </c>
      <c r="F116" s="75"/>
      <c r="G116" s="30" t="s">
        <v>89</v>
      </c>
      <c r="H116" s="30"/>
      <c r="I116" s="30"/>
      <c r="J116" s="30" t="s">
        <v>221</v>
      </c>
      <c r="K116" s="30"/>
      <c r="L116" s="30" t="s">
        <v>214</v>
      </c>
      <c r="M116" s="30"/>
      <c r="N116" s="30"/>
      <c r="P116" s="75"/>
      <c r="Q116" s="91"/>
      <c r="R116" s="29"/>
      <c r="S116" s="39">
        <f t="shared" si="85"/>
        <v>44.6</v>
      </c>
      <c r="T116" s="37" t="s">
        <v>45</v>
      </c>
      <c r="U116" s="5" t="str">
        <f>+Instructions!$B$3</f>
        <v>A</v>
      </c>
      <c r="V116" s="52"/>
      <c r="W116" s="56">
        <f>+Instructions!$C$22</f>
        <v>0</v>
      </c>
      <c r="X116" s="17">
        <f t="shared" si="86"/>
        <v>44.6</v>
      </c>
      <c r="Y116" s="52"/>
      <c r="Z116" s="6" t="s">
        <v>354</v>
      </c>
      <c r="AA116" s="39">
        <v>44.6</v>
      </c>
      <c r="AB116" s="60">
        <f t="shared" si="87"/>
        <v>0</v>
      </c>
      <c r="AC116" s="17">
        <f t="shared" si="88"/>
        <v>44.6</v>
      </c>
      <c r="AD116" s="12">
        <f t="shared" si="89"/>
        <v>0</v>
      </c>
      <c r="AE116" s="124"/>
      <c r="AF116" s="131">
        <v>1</v>
      </c>
      <c r="AG116" s="38">
        <f t="shared" si="90"/>
        <v>44.6</v>
      </c>
      <c r="AH116" s="52"/>
      <c r="AJ116" s="17">
        <f t="shared" si="91"/>
        <v>44.6</v>
      </c>
      <c r="AK116" s="17">
        <f t="shared" si="92"/>
        <v>0</v>
      </c>
      <c r="AL116" s="17">
        <f t="shared" si="93"/>
        <v>0</v>
      </c>
      <c r="AM116" s="17" t="str">
        <f t="shared" si="94"/>
        <v/>
      </c>
      <c r="AO116" s="31" t="s">
        <v>56</v>
      </c>
    </row>
    <row r="117" spans="2:41" s="3" customFormat="1" ht="9.75" customHeight="1" x14ac:dyDescent="0.2">
      <c r="B117" s="116" t="s">
        <v>52</v>
      </c>
      <c r="D117" s="40"/>
      <c r="E117" s="75" t="s">
        <v>320</v>
      </c>
      <c r="F117" s="75"/>
      <c r="G117" s="30" t="s">
        <v>89</v>
      </c>
      <c r="H117" s="30"/>
      <c r="I117" s="30"/>
      <c r="J117" s="30" t="s">
        <v>222</v>
      </c>
      <c r="K117" s="30"/>
      <c r="L117" s="30" t="s">
        <v>104</v>
      </c>
      <c r="M117" s="30"/>
      <c r="N117" s="30"/>
      <c r="P117" s="75"/>
      <c r="Q117" s="91"/>
      <c r="R117" s="29"/>
      <c r="S117" s="39">
        <f t="shared" si="85"/>
        <v>39.200000000000003</v>
      </c>
      <c r="T117" s="37" t="s">
        <v>45</v>
      </c>
      <c r="U117" s="5" t="str">
        <f>+Instructions!$B$3</f>
        <v>A</v>
      </c>
      <c r="V117" s="52"/>
      <c r="W117" s="56">
        <f>+Instructions!$C$22</f>
        <v>0</v>
      </c>
      <c r="X117" s="17">
        <f t="shared" si="86"/>
        <v>39.200000000000003</v>
      </c>
      <c r="Y117" s="52"/>
      <c r="Z117" s="6" t="s">
        <v>354</v>
      </c>
      <c r="AA117" s="39">
        <v>39.200000000000003</v>
      </c>
      <c r="AB117" s="60">
        <f t="shared" si="87"/>
        <v>0</v>
      </c>
      <c r="AC117" s="17">
        <f t="shared" si="88"/>
        <v>39.200000000000003</v>
      </c>
      <c r="AD117" s="12">
        <f t="shared" si="89"/>
        <v>0</v>
      </c>
      <c r="AE117" s="124"/>
      <c r="AF117" s="131">
        <v>1</v>
      </c>
      <c r="AG117" s="38">
        <f t="shared" si="90"/>
        <v>39.200000000000003</v>
      </c>
      <c r="AH117" s="52"/>
      <c r="AJ117" s="17">
        <f t="shared" si="91"/>
        <v>39.200000000000003</v>
      </c>
      <c r="AK117" s="17">
        <f t="shared" si="92"/>
        <v>0</v>
      </c>
      <c r="AL117" s="17">
        <f t="shared" si="93"/>
        <v>0</v>
      </c>
      <c r="AM117" s="17" t="str">
        <f t="shared" si="94"/>
        <v/>
      </c>
      <c r="AO117" s="31" t="s">
        <v>56</v>
      </c>
    </row>
    <row r="118" spans="2:41" s="3" customFormat="1" ht="9.75" customHeight="1" x14ac:dyDescent="0.2">
      <c r="B118" s="116" t="s">
        <v>52</v>
      </c>
      <c r="D118" s="40"/>
      <c r="E118" s="75" t="s">
        <v>320</v>
      </c>
      <c r="F118" s="75"/>
      <c r="G118" s="30" t="s">
        <v>89</v>
      </c>
      <c r="H118" s="30"/>
      <c r="I118" s="30"/>
      <c r="J118" s="30" t="s">
        <v>223</v>
      </c>
      <c r="K118" s="30"/>
      <c r="L118" s="30" t="s">
        <v>91</v>
      </c>
      <c r="M118" s="30"/>
      <c r="N118" s="30"/>
      <c r="P118" s="75"/>
      <c r="Q118" s="91"/>
      <c r="R118" s="29"/>
      <c r="S118" s="39">
        <f t="shared" si="85"/>
        <v>39.200000000000003</v>
      </c>
      <c r="T118" s="37" t="s">
        <v>45</v>
      </c>
      <c r="U118" s="5" t="str">
        <f>+Instructions!$B$3</f>
        <v>A</v>
      </c>
      <c r="V118" s="52"/>
      <c r="W118" s="56">
        <f>+Instructions!$C$22</f>
        <v>0</v>
      </c>
      <c r="X118" s="17">
        <f t="shared" si="86"/>
        <v>39.200000000000003</v>
      </c>
      <c r="Y118" s="52"/>
      <c r="Z118" s="6" t="s">
        <v>354</v>
      </c>
      <c r="AA118" s="39">
        <v>39.200000000000003</v>
      </c>
      <c r="AB118" s="60">
        <f t="shared" si="87"/>
        <v>0</v>
      </c>
      <c r="AC118" s="17">
        <f t="shared" si="88"/>
        <v>39.200000000000003</v>
      </c>
      <c r="AD118" s="12">
        <f t="shared" si="89"/>
        <v>0</v>
      </c>
      <c r="AE118" s="124"/>
      <c r="AF118" s="131">
        <v>1</v>
      </c>
      <c r="AG118" s="38">
        <f t="shared" si="90"/>
        <v>39.200000000000003</v>
      </c>
      <c r="AH118" s="52"/>
      <c r="AJ118" s="17">
        <f t="shared" si="91"/>
        <v>39.200000000000003</v>
      </c>
      <c r="AK118" s="17">
        <f t="shared" si="92"/>
        <v>0</v>
      </c>
      <c r="AL118" s="17">
        <f t="shared" si="93"/>
        <v>0</v>
      </c>
      <c r="AM118" s="17" t="str">
        <f t="shared" si="94"/>
        <v/>
      </c>
      <c r="AO118" s="31" t="s">
        <v>56</v>
      </c>
    </row>
    <row r="119" spans="2:41" s="3" customFormat="1" ht="9.75" customHeight="1" x14ac:dyDescent="0.2">
      <c r="B119" s="116" t="s">
        <v>52</v>
      </c>
      <c r="D119" s="40"/>
      <c r="E119" s="75" t="s">
        <v>320</v>
      </c>
      <c r="F119" s="75"/>
      <c r="G119" s="30" t="s">
        <v>89</v>
      </c>
      <c r="H119" s="30"/>
      <c r="I119" s="30"/>
      <c r="J119" s="30" t="s">
        <v>224</v>
      </c>
      <c r="K119" s="30"/>
      <c r="L119" s="30" t="s">
        <v>169</v>
      </c>
      <c r="M119" s="30"/>
      <c r="N119" s="30"/>
      <c r="P119" s="75"/>
      <c r="Q119" s="91"/>
      <c r="R119" s="29"/>
      <c r="S119" s="39">
        <f t="shared" si="85"/>
        <v>39.200000000000003</v>
      </c>
      <c r="T119" s="37" t="s">
        <v>45</v>
      </c>
      <c r="U119" s="5" t="str">
        <f>+Instructions!$B$3</f>
        <v>A</v>
      </c>
      <c r="V119" s="52"/>
      <c r="W119" s="56">
        <f>+Instructions!$C$22</f>
        <v>0</v>
      </c>
      <c r="X119" s="17">
        <f t="shared" si="86"/>
        <v>39.200000000000003</v>
      </c>
      <c r="Y119" s="52"/>
      <c r="Z119" s="6" t="s">
        <v>354</v>
      </c>
      <c r="AA119" s="39">
        <v>39.200000000000003</v>
      </c>
      <c r="AB119" s="60">
        <f t="shared" si="87"/>
        <v>0</v>
      </c>
      <c r="AC119" s="17">
        <f t="shared" si="88"/>
        <v>39.200000000000003</v>
      </c>
      <c r="AD119" s="12">
        <f t="shared" si="89"/>
        <v>0</v>
      </c>
      <c r="AE119" s="124"/>
      <c r="AF119" s="131">
        <v>1</v>
      </c>
      <c r="AG119" s="38">
        <f t="shared" si="90"/>
        <v>39.200000000000003</v>
      </c>
      <c r="AH119" s="52"/>
      <c r="AJ119" s="17">
        <f t="shared" si="91"/>
        <v>39.200000000000003</v>
      </c>
      <c r="AK119" s="17">
        <f t="shared" si="92"/>
        <v>0</v>
      </c>
      <c r="AL119" s="17">
        <f t="shared" si="93"/>
        <v>0</v>
      </c>
      <c r="AM119" s="17" t="str">
        <f t="shared" si="94"/>
        <v/>
      </c>
      <c r="AO119" s="31" t="s">
        <v>56</v>
      </c>
    </row>
    <row r="120" spans="2:41" s="3" customFormat="1" ht="9.75" customHeight="1" x14ac:dyDescent="0.2">
      <c r="B120" s="116" t="s">
        <v>52</v>
      </c>
      <c r="D120" s="40"/>
      <c r="E120" s="75" t="s">
        <v>320</v>
      </c>
      <c r="F120" s="75"/>
      <c r="G120" s="30" t="s">
        <v>89</v>
      </c>
      <c r="H120" s="30"/>
      <c r="I120" s="30"/>
      <c r="J120" s="30" t="s">
        <v>225</v>
      </c>
      <c r="K120" s="30"/>
      <c r="L120" s="30" t="s">
        <v>205</v>
      </c>
      <c r="M120" s="30"/>
      <c r="N120" s="30"/>
      <c r="P120" s="75"/>
      <c r="Q120" s="91"/>
      <c r="R120" s="29"/>
      <c r="S120" s="39">
        <f t="shared" si="85"/>
        <v>39.200000000000003</v>
      </c>
      <c r="T120" s="37" t="s">
        <v>45</v>
      </c>
      <c r="U120" s="5" t="str">
        <f>+Instructions!$B$3</f>
        <v>A</v>
      </c>
      <c r="V120" s="52"/>
      <c r="W120" s="56">
        <f>+Instructions!$C$22</f>
        <v>0</v>
      </c>
      <c r="X120" s="17">
        <f t="shared" si="86"/>
        <v>39.200000000000003</v>
      </c>
      <c r="Y120" s="52"/>
      <c r="Z120" s="6" t="s">
        <v>354</v>
      </c>
      <c r="AA120" s="39">
        <v>39.200000000000003</v>
      </c>
      <c r="AB120" s="60">
        <f t="shared" si="87"/>
        <v>0</v>
      </c>
      <c r="AC120" s="17">
        <f t="shared" si="88"/>
        <v>39.200000000000003</v>
      </c>
      <c r="AD120" s="12">
        <f t="shared" si="89"/>
        <v>0</v>
      </c>
      <c r="AE120" s="124"/>
      <c r="AF120" s="131">
        <v>1</v>
      </c>
      <c r="AG120" s="38">
        <f t="shared" si="90"/>
        <v>39.200000000000003</v>
      </c>
      <c r="AH120" s="52"/>
      <c r="AJ120" s="17">
        <f t="shared" si="91"/>
        <v>39.200000000000003</v>
      </c>
      <c r="AK120" s="17">
        <f t="shared" si="92"/>
        <v>0</v>
      </c>
      <c r="AL120" s="17">
        <f t="shared" si="93"/>
        <v>0</v>
      </c>
      <c r="AM120" s="17" t="str">
        <f t="shared" si="94"/>
        <v/>
      </c>
      <c r="AO120" s="31" t="s">
        <v>56</v>
      </c>
    </row>
    <row r="121" spans="2:41" s="3" customFormat="1" ht="9.75" customHeight="1" x14ac:dyDescent="0.2">
      <c r="B121" s="116" t="s">
        <v>52</v>
      </c>
      <c r="D121" s="40"/>
      <c r="E121" s="75" t="s">
        <v>320</v>
      </c>
      <c r="F121" s="75"/>
      <c r="G121" s="30" t="s">
        <v>89</v>
      </c>
      <c r="H121" s="30"/>
      <c r="I121" s="30"/>
      <c r="J121" s="30" t="s">
        <v>226</v>
      </c>
      <c r="K121" s="30"/>
      <c r="L121" s="30" t="s">
        <v>168</v>
      </c>
      <c r="M121" s="30"/>
      <c r="N121" s="30"/>
      <c r="P121" s="75"/>
      <c r="Q121" s="91"/>
      <c r="R121" s="29"/>
      <c r="S121" s="39">
        <f t="shared" si="85"/>
        <v>39.200000000000003</v>
      </c>
      <c r="T121" s="37" t="s">
        <v>45</v>
      </c>
      <c r="U121" s="5" t="str">
        <f>+Instructions!$B$3</f>
        <v>A</v>
      </c>
      <c r="V121" s="52"/>
      <c r="W121" s="56">
        <f>+Instructions!$C$22</f>
        <v>0</v>
      </c>
      <c r="X121" s="17">
        <f t="shared" si="86"/>
        <v>39.200000000000003</v>
      </c>
      <c r="Y121" s="52"/>
      <c r="Z121" s="6" t="s">
        <v>354</v>
      </c>
      <c r="AA121" s="39">
        <v>39.200000000000003</v>
      </c>
      <c r="AB121" s="60">
        <f t="shared" si="87"/>
        <v>0</v>
      </c>
      <c r="AC121" s="17">
        <f t="shared" si="88"/>
        <v>39.200000000000003</v>
      </c>
      <c r="AD121" s="12">
        <f t="shared" si="89"/>
        <v>0</v>
      </c>
      <c r="AE121" s="124"/>
      <c r="AF121" s="131">
        <v>1</v>
      </c>
      <c r="AG121" s="38">
        <f t="shared" si="90"/>
        <v>39.200000000000003</v>
      </c>
      <c r="AH121" s="52"/>
      <c r="AJ121" s="17">
        <f t="shared" si="91"/>
        <v>39.200000000000003</v>
      </c>
      <c r="AK121" s="17">
        <f t="shared" si="92"/>
        <v>0</v>
      </c>
      <c r="AL121" s="17">
        <f t="shared" si="93"/>
        <v>0</v>
      </c>
      <c r="AM121" s="17" t="str">
        <f t="shared" si="94"/>
        <v/>
      </c>
      <c r="AO121" s="31" t="s">
        <v>56</v>
      </c>
    </row>
    <row r="122" spans="2:41" s="3" customFormat="1" ht="9.75" customHeight="1" x14ac:dyDescent="0.2">
      <c r="B122" s="116" t="s">
        <v>52</v>
      </c>
      <c r="D122" s="40"/>
      <c r="E122" s="75" t="s">
        <v>320</v>
      </c>
      <c r="F122" s="75"/>
      <c r="G122" s="30" t="s">
        <v>89</v>
      </c>
      <c r="H122" s="30"/>
      <c r="I122" s="30"/>
      <c r="J122" s="30" t="s">
        <v>227</v>
      </c>
      <c r="K122" s="30"/>
      <c r="L122" s="30" t="s">
        <v>171</v>
      </c>
      <c r="M122" s="30"/>
      <c r="N122" s="30"/>
      <c r="P122" s="75"/>
      <c r="Q122" s="91"/>
      <c r="R122" s="29"/>
      <c r="S122" s="39">
        <f t="shared" si="85"/>
        <v>39.200000000000003</v>
      </c>
      <c r="T122" s="37" t="s">
        <v>45</v>
      </c>
      <c r="U122" s="5" t="str">
        <f>+Instructions!$B$3</f>
        <v>A</v>
      </c>
      <c r="V122" s="52"/>
      <c r="W122" s="56">
        <f>+Instructions!$C$22</f>
        <v>0</v>
      </c>
      <c r="X122" s="17">
        <f t="shared" si="86"/>
        <v>39.200000000000003</v>
      </c>
      <c r="Y122" s="52"/>
      <c r="Z122" s="6" t="s">
        <v>354</v>
      </c>
      <c r="AA122" s="39">
        <v>39.200000000000003</v>
      </c>
      <c r="AB122" s="60">
        <f t="shared" si="87"/>
        <v>0</v>
      </c>
      <c r="AC122" s="17">
        <f t="shared" si="88"/>
        <v>39.200000000000003</v>
      </c>
      <c r="AD122" s="12">
        <f t="shared" si="89"/>
        <v>0</v>
      </c>
      <c r="AE122" s="124"/>
      <c r="AF122" s="131">
        <v>1</v>
      </c>
      <c r="AG122" s="38">
        <f t="shared" si="90"/>
        <v>39.200000000000003</v>
      </c>
      <c r="AH122" s="52"/>
      <c r="AJ122" s="17">
        <f t="shared" si="91"/>
        <v>39.200000000000003</v>
      </c>
      <c r="AK122" s="17">
        <f t="shared" si="92"/>
        <v>0</v>
      </c>
      <c r="AL122" s="17">
        <f t="shared" si="93"/>
        <v>0</v>
      </c>
      <c r="AM122" s="17" t="str">
        <f t="shared" si="94"/>
        <v/>
      </c>
      <c r="AO122" s="31" t="s">
        <v>56</v>
      </c>
    </row>
    <row r="123" spans="2:41" s="3" customFormat="1" ht="9.9499999999999993" customHeight="1" x14ac:dyDescent="0.2">
      <c r="B123" s="116" t="s">
        <v>52</v>
      </c>
      <c r="D123" s="40"/>
      <c r="E123" s="75" t="s">
        <v>320</v>
      </c>
      <c r="F123" s="75"/>
      <c r="G123" s="30" t="s">
        <v>89</v>
      </c>
      <c r="H123" s="30"/>
      <c r="I123" s="30"/>
      <c r="J123" s="30" t="s">
        <v>259</v>
      </c>
      <c r="K123" s="30"/>
      <c r="L123" s="30" t="s">
        <v>258</v>
      </c>
      <c r="M123" s="30"/>
      <c r="N123" s="30"/>
      <c r="P123" s="75"/>
      <c r="Q123" s="91"/>
      <c r="R123" s="29"/>
      <c r="S123" s="39">
        <f>IF(Suggested="Yes",AA123,AG123)</f>
        <v>44.6</v>
      </c>
      <c r="T123" s="37" t="s">
        <v>45</v>
      </c>
      <c r="U123" s="5" t="str">
        <f>+Instructions!$B$3</f>
        <v>A</v>
      </c>
      <c r="V123" s="52"/>
      <c r="W123" s="56">
        <f>+Instructions!$C$22</f>
        <v>0</v>
      </c>
      <c r="X123" s="17">
        <f t="shared" si="86"/>
        <v>44.6</v>
      </c>
      <c r="Y123" s="52"/>
      <c r="Z123" s="6" t="s">
        <v>354</v>
      </c>
      <c r="AA123" s="39">
        <v>44.6</v>
      </c>
      <c r="AB123" s="60">
        <f t="shared" si="87"/>
        <v>0</v>
      </c>
      <c r="AC123" s="17">
        <f t="shared" si="88"/>
        <v>44.6</v>
      </c>
      <c r="AD123" s="12">
        <f t="shared" si="89"/>
        <v>0</v>
      </c>
      <c r="AE123" s="124"/>
      <c r="AF123" s="131">
        <v>1</v>
      </c>
      <c r="AG123" s="38">
        <f t="shared" si="90"/>
        <v>44.6</v>
      </c>
      <c r="AH123" s="52"/>
      <c r="AJ123" s="17">
        <f t="shared" si="91"/>
        <v>44.6</v>
      </c>
      <c r="AK123" s="17">
        <f t="shared" si="92"/>
        <v>0</v>
      </c>
      <c r="AL123" s="17">
        <f t="shared" si="93"/>
        <v>0</v>
      </c>
      <c r="AM123" s="17" t="str">
        <f t="shared" si="94"/>
        <v/>
      </c>
      <c r="AO123" s="31" t="s">
        <v>56</v>
      </c>
    </row>
    <row r="124" spans="2:41" s="3" customFormat="1" ht="3.6" customHeight="1" x14ac:dyDescent="0.2">
      <c r="P124" s="75"/>
      <c r="Q124" s="91"/>
      <c r="R124" s="6"/>
      <c r="S124" s="39"/>
      <c r="T124" s="6"/>
      <c r="U124" s="5"/>
      <c r="V124" s="52"/>
      <c r="W124" s="56"/>
      <c r="X124" s="15"/>
      <c r="Y124" s="52"/>
      <c r="Z124" s="39"/>
      <c r="AA124" s="39"/>
      <c r="AB124" s="55"/>
      <c r="AC124" s="17"/>
      <c r="AD124" s="15"/>
      <c r="AE124" s="65"/>
      <c r="AF124" s="127"/>
      <c r="AG124" s="39"/>
      <c r="AH124" s="52"/>
      <c r="AJ124" s="17"/>
      <c r="AK124" s="17"/>
      <c r="AL124" s="17"/>
      <c r="AM124" s="17"/>
      <c r="AO124" s="31" t="s">
        <v>56</v>
      </c>
    </row>
    <row r="125" spans="2:41" s="3" customFormat="1" ht="10.5" customHeight="1" x14ac:dyDescent="0.2">
      <c r="C125" s="74" t="s">
        <v>184</v>
      </c>
      <c r="P125" s="4"/>
      <c r="Q125" s="6"/>
      <c r="R125" s="177" t="s">
        <v>153</v>
      </c>
      <c r="S125" s="178" t="s">
        <v>186</v>
      </c>
      <c r="T125" s="179"/>
      <c r="U125" s="5"/>
      <c r="V125" s="52"/>
      <c r="W125" s="70"/>
      <c r="X125" s="70"/>
      <c r="Y125" s="52"/>
      <c r="Z125" s="39"/>
      <c r="AA125" s="17"/>
      <c r="AB125" s="15"/>
      <c r="AC125" s="15"/>
      <c r="AD125" s="15"/>
      <c r="AE125" s="15"/>
      <c r="AF125" s="65"/>
      <c r="AG125" s="17"/>
      <c r="AH125" s="52"/>
      <c r="AO125" s="31" t="s">
        <v>56</v>
      </c>
    </row>
    <row r="126" spans="2:41" s="3" customFormat="1" ht="2.25" customHeight="1" x14ac:dyDescent="0.2">
      <c r="P126" s="75"/>
      <c r="Q126" s="91"/>
      <c r="R126" s="6"/>
      <c r="S126" s="39"/>
      <c r="T126" s="6"/>
      <c r="U126" s="5"/>
      <c r="V126" s="52"/>
      <c r="W126" s="56"/>
      <c r="X126" s="15"/>
      <c r="Y126" s="52"/>
      <c r="Z126" s="39"/>
      <c r="AA126" s="39"/>
      <c r="AB126" s="55"/>
      <c r="AC126" s="17"/>
      <c r="AD126" s="15"/>
      <c r="AE126" s="65"/>
      <c r="AF126" s="127"/>
      <c r="AG126" s="39"/>
      <c r="AH126" s="52"/>
      <c r="AJ126" s="17"/>
      <c r="AK126" s="17"/>
      <c r="AL126" s="17"/>
      <c r="AM126" s="17"/>
      <c r="AO126" s="31" t="s">
        <v>56</v>
      </c>
    </row>
    <row r="127" spans="2:41" s="3" customFormat="1" ht="9.9499999999999993" customHeight="1" x14ac:dyDescent="0.2">
      <c r="B127" s="116" t="s">
        <v>52</v>
      </c>
      <c r="D127" s="40"/>
      <c r="E127" s="75" t="s">
        <v>185</v>
      </c>
      <c r="F127" s="75"/>
      <c r="G127" s="30" t="s">
        <v>89</v>
      </c>
      <c r="H127" s="30"/>
      <c r="I127" s="30"/>
      <c r="J127" s="30" t="s">
        <v>245</v>
      </c>
      <c r="K127" s="30"/>
      <c r="L127" s="30" t="s">
        <v>96</v>
      </c>
      <c r="M127" s="30"/>
      <c r="N127" s="30"/>
      <c r="P127" s="75"/>
      <c r="Q127" s="91"/>
      <c r="R127" s="29"/>
      <c r="S127" s="39">
        <f>IF(Suggested="Yes",AA127,AG127)</f>
        <v>45.3</v>
      </c>
      <c r="T127" s="37" t="s">
        <v>45</v>
      </c>
      <c r="U127" s="5" t="str">
        <f>+Instructions!$B$3</f>
        <v>A</v>
      </c>
      <c r="V127" s="52"/>
      <c r="W127" s="56">
        <f>+Instructions!$C$22</f>
        <v>0</v>
      </c>
      <c r="X127" s="17">
        <f>ROUND($AA127*(1-W127)+0.004999,2)</f>
        <v>45.3</v>
      </c>
      <c r="Y127" s="52"/>
      <c r="Z127" s="6" t="s">
        <v>354</v>
      </c>
      <c r="AA127" s="39">
        <v>45.3</v>
      </c>
      <c r="AB127" s="60">
        <f t="shared" ref="AB127:AC131" si="95">+W127</f>
        <v>0</v>
      </c>
      <c r="AC127" s="17">
        <f t="shared" si="95"/>
        <v>45.3</v>
      </c>
      <c r="AD127" s="12">
        <f>(AG127-AC127)/AG127</f>
        <v>0</v>
      </c>
      <c r="AE127" s="124"/>
      <c r="AF127" s="131">
        <v>1</v>
      </c>
      <c r="AG127" s="38">
        <f>SUM(AJ127:AL127)+AE127</f>
        <v>45.3</v>
      </c>
      <c r="AH127" s="52"/>
      <c r="AJ127" s="17">
        <f>ROUND(AC127/(1-VLOOKUP(AF127,Group,2,FALSE)),2)</f>
        <v>45.3</v>
      </c>
      <c r="AK127" s="17">
        <f>IF(VLOOKUP(AF127,Group,5,FALSE)="YES",VLOOKUP(ROUND(ROUND(AJ127,1)-AJ127,2),Round,2,FALSE)+VLOOKUP(AF127,Group,6,FALSE),0)</f>
        <v>0</v>
      </c>
      <c r="AL127" s="17">
        <f>IF(VLOOKUP(AF127,Group,7,FALSE)="",0,ROUND(AJ127-0.04999,1)-AJ127+AM127)</f>
        <v>0</v>
      </c>
      <c r="AM127" s="17" t="str">
        <f>IF(VLOOKUP(AF127,Group,7,FALSE)="","",VLOOKUP(AF127,Group,7,FALSE))</f>
        <v/>
      </c>
      <c r="AO127" s="31" t="s">
        <v>56</v>
      </c>
    </row>
    <row r="128" spans="2:41" s="3" customFormat="1" ht="9.9499999999999993" customHeight="1" x14ac:dyDescent="0.2">
      <c r="B128" s="116" t="s">
        <v>52</v>
      </c>
      <c r="D128" s="40"/>
      <c r="E128" s="75" t="s">
        <v>185</v>
      </c>
      <c r="F128" s="75"/>
      <c r="G128" s="30" t="s">
        <v>89</v>
      </c>
      <c r="H128" s="30"/>
      <c r="I128" s="30"/>
      <c r="J128" s="30" t="s">
        <v>246</v>
      </c>
      <c r="K128" s="30"/>
      <c r="L128" s="30" t="s">
        <v>167</v>
      </c>
      <c r="M128" s="30"/>
      <c r="N128" s="30"/>
      <c r="P128" s="75"/>
      <c r="Q128" s="91"/>
      <c r="R128" s="29"/>
      <c r="S128" s="39">
        <f>IF(Suggested="Yes",AA128,AG128)</f>
        <v>42.25</v>
      </c>
      <c r="T128" s="37" t="s">
        <v>45</v>
      </c>
      <c r="U128" s="5" t="str">
        <f>+Instructions!$B$3</f>
        <v>A</v>
      </c>
      <c r="V128" s="52"/>
      <c r="W128" s="56">
        <f>+Instructions!$C$22</f>
        <v>0</v>
      </c>
      <c r="X128" s="17">
        <f>ROUND($AA128*(1-W128)+0.004999,2)</f>
        <v>42.25</v>
      </c>
      <c r="Y128" s="52"/>
      <c r="Z128" s="6" t="s">
        <v>354</v>
      </c>
      <c r="AA128" s="39">
        <v>42.25</v>
      </c>
      <c r="AB128" s="60">
        <f t="shared" si="95"/>
        <v>0</v>
      </c>
      <c r="AC128" s="17">
        <f t="shared" si="95"/>
        <v>42.25</v>
      </c>
      <c r="AD128" s="12">
        <f>(AG128-AC128)/AG128</f>
        <v>0</v>
      </c>
      <c r="AE128" s="124"/>
      <c r="AF128" s="131">
        <v>1</v>
      </c>
      <c r="AG128" s="38">
        <f>SUM(AJ128:AL128)+AE128</f>
        <v>42.25</v>
      </c>
      <c r="AH128" s="52"/>
      <c r="AJ128" s="17">
        <f>ROUND(AC128/(1-VLOOKUP(AF128,Group,2,FALSE)),2)</f>
        <v>42.25</v>
      </c>
      <c r="AK128" s="17">
        <f>IF(VLOOKUP(AF128,Group,5,FALSE)="YES",VLOOKUP(ROUND(ROUND(AJ128,1)-AJ128,2),Round,2,FALSE)+VLOOKUP(AF128,Group,6,FALSE),0)</f>
        <v>0</v>
      </c>
      <c r="AL128" s="17">
        <f>IF(VLOOKUP(AF128,Group,7,FALSE)="",0,ROUND(AJ128-0.04999,1)-AJ128+AM128)</f>
        <v>0</v>
      </c>
      <c r="AM128" s="17" t="str">
        <f>IF(VLOOKUP(AF128,Group,7,FALSE)="","",VLOOKUP(AF128,Group,7,FALSE))</f>
        <v/>
      </c>
      <c r="AO128" s="31" t="s">
        <v>56</v>
      </c>
    </row>
    <row r="129" spans="2:41" s="3" customFormat="1" ht="9.9499999999999993" customHeight="1" x14ac:dyDescent="0.2">
      <c r="B129" s="116" t="s">
        <v>52</v>
      </c>
      <c r="D129" s="40"/>
      <c r="E129" s="75" t="s">
        <v>185</v>
      </c>
      <c r="F129" s="75"/>
      <c r="G129" s="30" t="s">
        <v>89</v>
      </c>
      <c r="H129" s="30"/>
      <c r="I129" s="30"/>
      <c r="J129" s="30" t="s">
        <v>247</v>
      </c>
      <c r="K129" s="30"/>
      <c r="L129" s="30" t="s">
        <v>273</v>
      </c>
      <c r="M129" s="30"/>
      <c r="N129" s="30"/>
      <c r="P129" s="75"/>
      <c r="Q129" s="91"/>
      <c r="R129" s="29"/>
      <c r="S129" s="39">
        <f>IF(Suggested="Yes",AA129,AG129)</f>
        <v>45.3</v>
      </c>
      <c r="T129" s="37" t="s">
        <v>45</v>
      </c>
      <c r="U129" s="5" t="str">
        <f>+Instructions!$B$3</f>
        <v>A</v>
      </c>
      <c r="V129" s="52"/>
      <c r="W129" s="56">
        <f>+Instructions!$C$22</f>
        <v>0</v>
      </c>
      <c r="X129" s="17">
        <f>ROUND($AA129*(1-W129)+0.004999,2)</f>
        <v>45.3</v>
      </c>
      <c r="Y129" s="52"/>
      <c r="Z129" s="6" t="s">
        <v>354</v>
      </c>
      <c r="AA129" s="39">
        <v>45.3</v>
      </c>
      <c r="AB129" s="60">
        <f t="shared" si="95"/>
        <v>0</v>
      </c>
      <c r="AC129" s="17">
        <f t="shared" si="95"/>
        <v>45.3</v>
      </c>
      <c r="AD129" s="12">
        <f>(AG129-AC129)/AG129</f>
        <v>0</v>
      </c>
      <c r="AE129" s="124"/>
      <c r="AF129" s="131">
        <v>1</v>
      </c>
      <c r="AG129" s="38">
        <f>SUM(AJ129:AL129)+AE129</f>
        <v>45.3</v>
      </c>
      <c r="AH129" s="52"/>
      <c r="AJ129" s="17">
        <f>ROUND(AC129/(1-VLOOKUP(AF129,Group,2,FALSE)),2)</f>
        <v>45.3</v>
      </c>
      <c r="AK129" s="17">
        <f>IF(VLOOKUP(AF129,Group,5,FALSE)="YES",VLOOKUP(ROUND(ROUND(AJ129,1)-AJ129,2),Round,2,FALSE)+VLOOKUP(AF129,Group,6,FALSE),0)</f>
        <v>0</v>
      </c>
      <c r="AL129" s="17">
        <f>IF(VLOOKUP(AF129,Group,7,FALSE)="",0,ROUND(AJ129-0.04999,1)-AJ129+AM129)</f>
        <v>0</v>
      </c>
      <c r="AM129" s="17" t="str">
        <f>IF(VLOOKUP(AF129,Group,7,FALSE)="","",VLOOKUP(AF129,Group,7,FALSE))</f>
        <v/>
      </c>
      <c r="AO129" s="31" t="s">
        <v>56</v>
      </c>
    </row>
    <row r="130" spans="2:41" s="3" customFormat="1" ht="9.9499999999999993" customHeight="1" x14ac:dyDescent="0.2">
      <c r="B130" s="116" t="s">
        <v>52</v>
      </c>
      <c r="D130" s="40"/>
      <c r="E130" s="75" t="s">
        <v>185</v>
      </c>
      <c r="F130" s="75"/>
      <c r="G130" s="30" t="s">
        <v>89</v>
      </c>
      <c r="H130" s="30"/>
      <c r="I130" s="30"/>
      <c r="J130" s="30" t="s">
        <v>248</v>
      </c>
      <c r="K130" s="30"/>
      <c r="L130" s="30" t="s">
        <v>97</v>
      </c>
      <c r="M130" s="30"/>
      <c r="N130" s="30"/>
      <c r="P130" s="75"/>
      <c r="Q130" s="91"/>
      <c r="R130" s="29"/>
      <c r="S130" s="39">
        <f>IF(Suggested="Yes",AA130,AG130)</f>
        <v>42.25</v>
      </c>
      <c r="T130" s="37" t="s">
        <v>45</v>
      </c>
      <c r="U130" s="5" t="str">
        <f>+Instructions!$B$3</f>
        <v>A</v>
      </c>
      <c r="V130" s="52"/>
      <c r="W130" s="56">
        <f>+Instructions!$C$22</f>
        <v>0</v>
      </c>
      <c r="X130" s="17">
        <f>ROUND($AA130*(1-W130)+0.004999,2)</f>
        <v>42.25</v>
      </c>
      <c r="Y130" s="52"/>
      <c r="Z130" s="6" t="s">
        <v>354</v>
      </c>
      <c r="AA130" s="39">
        <v>42.25</v>
      </c>
      <c r="AB130" s="60">
        <f t="shared" si="95"/>
        <v>0</v>
      </c>
      <c r="AC130" s="17">
        <f t="shared" si="95"/>
        <v>42.25</v>
      </c>
      <c r="AD130" s="12">
        <f>(AG130-AC130)/AG130</f>
        <v>0</v>
      </c>
      <c r="AE130" s="124"/>
      <c r="AF130" s="131">
        <v>1</v>
      </c>
      <c r="AG130" s="38">
        <f>SUM(AJ130:AL130)+AE130</f>
        <v>42.25</v>
      </c>
      <c r="AH130" s="52"/>
      <c r="AJ130" s="17">
        <f>ROUND(AC130/(1-VLOOKUP(AF130,Group,2,FALSE)),2)</f>
        <v>42.25</v>
      </c>
      <c r="AK130" s="17">
        <f>IF(VLOOKUP(AF130,Group,5,FALSE)="YES",VLOOKUP(ROUND(ROUND(AJ130,1)-AJ130,2),Round,2,FALSE)+VLOOKUP(AF130,Group,6,FALSE),0)</f>
        <v>0</v>
      </c>
      <c r="AL130" s="17">
        <f>IF(VLOOKUP(AF130,Group,7,FALSE)="",0,ROUND(AJ130-0.04999,1)-AJ130+AM130)</f>
        <v>0</v>
      </c>
      <c r="AM130" s="17" t="str">
        <f>IF(VLOOKUP(AF130,Group,7,FALSE)="","",VLOOKUP(AF130,Group,7,FALSE))</f>
        <v/>
      </c>
      <c r="AO130" s="31" t="s">
        <v>56</v>
      </c>
    </row>
    <row r="131" spans="2:41" s="3" customFormat="1" ht="9.9499999999999993" customHeight="1" x14ac:dyDescent="0.2">
      <c r="B131" s="116" t="s">
        <v>52</v>
      </c>
      <c r="D131" s="40"/>
      <c r="E131" s="75" t="s">
        <v>185</v>
      </c>
      <c r="F131" s="75"/>
      <c r="G131" s="30" t="s">
        <v>89</v>
      </c>
      <c r="H131" s="30"/>
      <c r="I131" s="30"/>
      <c r="J131" s="30" t="s">
        <v>316</v>
      </c>
      <c r="K131" s="30"/>
      <c r="L131" s="30" t="s">
        <v>319</v>
      </c>
      <c r="M131" s="30"/>
      <c r="N131" s="30"/>
      <c r="P131" s="75"/>
      <c r="Q131" s="91"/>
      <c r="R131" s="29"/>
      <c r="S131" s="39">
        <f>IF(Suggested="Yes",AA131,AG131)</f>
        <v>42.25</v>
      </c>
      <c r="T131" s="37" t="s">
        <v>45</v>
      </c>
      <c r="U131" s="5" t="str">
        <f>+Instructions!$B$3</f>
        <v>A</v>
      </c>
      <c r="V131" s="52"/>
      <c r="W131" s="56">
        <f>+Instructions!$C$22</f>
        <v>0</v>
      </c>
      <c r="X131" s="17">
        <f t="shared" ref="X131" si="96">ROUND($AA131*(1-W131)+0.004999,2)</f>
        <v>42.25</v>
      </c>
      <c r="Y131" s="52"/>
      <c r="Z131" s="6" t="s">
        <v>354</v>
      </c>
      <c r="AA131" s="39">
        <v>42.25</v>
      </c>
      <c r="AB131" s="60">
        <f t="shared" si="95"/>
        <v>0</v>
      </c>
      <c r="AC131" s="17">
        <f t="shared" si="95"/>
        <v>42.25</v>
      </c>
      <c r="AD131" s="12">
        <f t="shared" ref="AD131" si="97">(AG131-AC131)/AG131</f>
        <v>0</v>
      </c>
      <c r="AE131" s="124"/>
      <c r="AF131" s="131">
        <v>1</v>
      </c>
      <c r="AG131" s="38">
        <f t="shared" ref="AG131" si="98">SUM(AJ131:AL131)+AE131</f>
        <v>42.25</v>
      </c>
      <c r="AH131" s="52"/>
      <c r="AJ131" s="17">
        <f t="shared" ref="AJ131" si="99">ROUND(AC131/(1-VLOOKUP(AF131,Group,2,FALSE)),2)</f>
        <v>42.25</v>
      </c>
      <c r="AK131" s="17">
        <f t="shared" ref="AK131" si="100">IF(VLOOKUP(AF131,Group,5,FALSE)="YES",VLOOKUP(ROUND(ROUND(AJ131,1)-AJ131,2),Round,2,FALSE)+VLOOKUP(AF131,Group,6,FALSE),0)</f>
        <v>0</v>
      </c>
      <c r="AL131" s="17">
        <f t="shared" ref="AL131" si="101">IF(VLOOKUP(AF131,Group,7,FALSE)="",0,ROUND(AJ131-0.04999,1)-AJ131+AM131)</f>
        <v>0</v>
      </c>
      <c r="AM131" s="17" t="str">
        <f t="shared" ref="AM131" si="102">IF(VLOOKUP(AF131,Group,7,FALSE)="","",VLOOKUP(AF131,Group,7,FALSE))</f>
        <v/>
      </c>
      <c r="AO131" s="31" t="s">
        <v>56</v>
      </c>
    </row>
    <row r="132" spans="2:41" s="3" customFormat="1" ht="3.6" customHeight="1" x14ac:dyDescent="0.2">
      <c r="P132" s="75"/>
      <c r="Q132" s="91"/>
      <c r="R132" s="6"/>
      <c r="S132" s="39"/>
      <c r="T132" s="6"/>
      <c r="U132" s="5"/>
      <c r="V132" s="52"/>
      <c r="W132" s="56"/>
      <c r="X132" s="15"/>
      <c r="Y132" s="52"/>
      <c r="Z132" s="39"/>
      <c r="AA132" s="39"/>
      <c r="AB132" s="55"/>
      <c r="AC132" s="17"/>
      <c r="AD132" s="15"/>
      <c r="AE132" s="65"/>
      <c r="AF132" s="127"/>
      <c r="AG132" s="39"/>
      <c r="AH132" s="52"/>
      <c r="AJ132" s="17"/>
      <c r="AK132" s="17"/>
      <c r="AL132" s="17"/>
      <c r="AM132" s="17"/>
      <c r="AO132" s="31" t="s">
        <v>56</v>
      </c>
    </row>
    <row r="133" spans="2:41" s="3" customFormat="1" ht="10.5" customHeight="1" x14ac:dyDescent="0.2">
      <c r="C133" s="74" t="s">
        <v>267</v>
      </c>
      <c r="P133" s="4"/>
      <c r="Q133" s="6"/>
      <c r="R133" s="177" t="s">
        <v>153</v>
      </c>
      <c r="S133" s="178" t="s">
        <v>268</v>
      </c>
      <c r="T133" s="179"/>
      <c r="U133" s="5"/>
      <c r="V133" s="52"/>
      <c r="W133" s="70"/>
      <c r="X133" s="70"/>
      <c r="Y133" s="52"/>
      <c r="Z133" s="39"/>
      <c r="AA133" s="17"/>
      <c r="AB133" s="15"/>
      <c r="AC133" s="15"/>
      <c r="AD133" s="15"/>
      <c r="AE133" s="15"/>
      <c r="AF133" s="65"/>
      <c r="AG133" s="17"/>
      <c r="AH133" s="52"/>
      <c r="AO133" s="31" t="s">
        <v>56</v>
      </c>
    </row>
    <row r="134" spans="2:41" s="3" customFormat="1" ht="2.25" customHeight="1" x14ac:dyDescent="0.2">
      <c r="P134" s="75"/>
      <c r="Q134" s="91"/>
      <c r="R134" s="6"/>
      <c r="S134" s="39"/>
      <c r="T134" s="6"/>
      <c r="U134" s="5"/>
      <c r="V134" s="52"/>
      <c r="W134" s="56"/>
      <c r="X134" s="15"/>
      <c r="Y134" s="52"/>
      <c r="Z134" s="39"/>
      <c r="AA134" s="39"/>
      <c r="AB134" s="55"/>
      <c r="AC134" s="17"/>
      <c r="AD134" s="15"/>
      <c r="AE134" s="65"/>
      <c r="AF134" s="127"/>
      <c r="AG134" s="39"/>
      <c r="AH134" s="52"/>
      <c r="AJ134" s="17"/>
      <c r="AK134" s="17"/>
      <c r="AL134" s="17"/>
      <c r="AM134" s="17"/>
      <c r="AO134" s="31" t="s">
        <v>56</v>
      </c>
    </row>
    <row r="135" spans="2:41" s="3" customFormat="1" ht="9.9499999999999993" customHeight="1" x14ac:dyDescent="0.2">
      <c r="B135" s="116" t="s">
        <v>52</v>
      </c>
      <c r="D135" s="40"/>
      <c r="E135" s="75" t="s">
        <v>322</v>
      </c>
      <c r="F135" s="75"/>
      <c r="G135" s="30" t="s">
        <v>89</v>
      </c>
      <c r="H135" s="30"/>
      <c r="I135" s="30"/>
      <c r="J135" s="30" t="s">
        <v>274</v>
      </c>
      <c r="K135" s="30"/>
      <c r="L135" s="30" t="s">
        <v>273</v>
      </c>
      <c r="M135" s="30"/>
      <c r="N135" s="30"/>
      <c r="P135" s="75"/>
      <c r="Q135" s="91"/>
      <c r="R135" s="29"/>
      <c r="S135" s="39">
        <f>IF(Suggested="Yes",AA135,AG135)</f>
        <v>45.3</v>
      </c>
      <c r="T135" s="37" t="s">
        <v>45</v>
      </c>
      <c r="U135" s="5" t="str">
        <f>+Instructions!$B$3</f>
        <v>A</v>
      </c>
      <c r="V135" s="52"/>
      <c r="W135" s="56">
        <f>+Instructions!$C$22</f>
        <v>0</v>
      </c>
      <c r="X135" s="17">
        <f>ROUND($AA135*(1-W135)+0.004999,2)</f>
        <v>45.3</v>
      </c>
      <c r="Y135" s="52"/>
      <c r="Z135" s="6" t="s">
        <v>354</v>
      </c>
      <c r="AA135" s="39">
        <v>45.3</v>
      </c>
      <c r="AB135" s="60">
        <f t="shared" ref="AB135:AC138" si="103">+W135</f>
        <v>0</v>
      </c>
      <c r="AC135" s="17">
        <f t="shared" si="103"/>
        <v>45.3</v>
      </c>
      <c r="AD135" s="12">
        <f>(AG135-AC135)/AG135</f>
        <v>0</v>
      </c>
      <c r="AE135" s="124"/>
      <c r="AF135" s="131">
        <v>1</v>
      </c>
      <c r="AG135" s="38">
        <f>SUM(AJ135:AL135)+AE135</f>
        <v>45.3</v>
      </c>
      <c r="AH135" s="52"/>
      <c r="AJ135" s="17">
        <f>ROUND(AC135/(1-VLOOKUP(AF135,Group,2,FALSE)),2)</f>
        <v>45.3</v>
      </c>
      <c r="AK135" s="17">
        <f>IF(VLOOKUP(AF135,Group,5,FALSE)="YES",VLOOKUP(ROUND(ROUND(AJ135,1)-AJ135,2),Round,2,FALSE)+VLOOKUP(AF135,Group,6,FALSE),0)</f>
        <v>0</v>
      </c>
      <c r="AL135" s="17">
        <f>IF(VLOOKUP(AF135,Group,7,FALSE)="",0,ROUND(AJ135-0.04999,1)-AJ135+AM135)</f>
        <v>0</v>
      </c>
      <c r="AM135" s="17" t="str">
        <f>IF(VLOOKUP(AF135,Group,7,FALSE)="","",VLOOKUP(AF135,Group,7,FALSE))</f>
        <v/>
      </c>
      <c r="AO135" s="31" t="s">
        <v>56</v>
      </c>
    </row>
    <row r="136" spans="2:41" s="3" customFormat="1" ht="9.9499999999999993" customHeight="1" x14ac:dyDescent="0.2">
      <c r="B136" s="116" t="s">
        <v>52</v>
      </c>
      <c r="D136" s="40"/>
      <c r="E136" s="75" t="s">
        <v>322</v>
      </c>
      <c r="F136" s="75"/>
      <c r="G136" s="30" t="s">
        <v>89</v>
      </c>
      <c r="H136" s="30"/>
      <c r="I136" s="30"/>
      <c r="J136" s="30" t="s">
        <v>275</v>
      </c>
      <c r="K136" s="30"/>
      <c r="L136" s="30" t="s">
        <v>97</v>
      </c>
      <c r="M136" s="30"/>
      <c r="N136" s="30"/>
      <c r="P136" s="75"/>
      <c r="Q136" s="91"/>
      <c r="R136" s="29"/>
      <c r="S136" s="39">
        <f>IF(Suggested="Yes",AA136,AG136)</f>
        <v>42.25</v>
      </c>
      <c r="T136" s="37" t="s">
        <v>45</v>
      </c>
      <c r="U136" s="5" t="str">
        <f>+Instructions!$B$3</f>
        <v>A</v>
      </c>
      <c r="V136" s="52"/>
      <c r="W136" s="56">
        <f>+Instructions!$C$22</f>
        <v>0</v>
      </c>
      <c r="X136" s="17">
        <f>ROUND($AA136*(1-W136)+0.004999,2)</f>
        <v>42.25</v>
      </c>
      <c r="Y136" s="52"/>
      <c r="Z136" s="6" t="s">
        <v>354</v>
      </c>
      <c r="AA136" s="39">
        <v>42.25</v>
      </c>
      <c r="AB136" s="60">
        <f t="shared" si="103"/>
        <v>0</v>
      </c>
      <c r="AC136" s="17">
        <f t="shared" si="103"/>
        <v>42.25</v>
      </c>
      <c r="AD136" s="12">
        <f>(AG136-AC136)/AG136</f>
        <v>0</v>
      </c>
      <c r="AE136" s="124"/>
      <c r="AF136" s="131">
        <v>1</v>
      </c>
      <c r="AG136" s="38">
        <f>SUM(AJ136:AL136)+AE136</f>
        <v>42.25</v>
      </c>
      <c r="AH136" s="52"/>
      <c r="AJ136" s="17">
        <f>ROUND(AC136/(1-VLOOKUP(AF136,Group,2,FALSE)),2)</f>
        <v>42.25</v>
      </c>
      <c r="AK136" s="17">
        <f>IF(VLOOKUP(AF136,Group,5,FALSE)="YES",VLOOKUP(ROUND(ROUND(AJ136,1)-AJ136,2),Round,2,FALSE)+VLOOKUP(AF136,Group,6,FALSE),0)</f>
        <v>0</v>
      </c>
      <c r="AL136" s="17">
        <f>IF(VLOOKUP(AF136,Group,7,FALSE)="",0,ROUND(AJ136-0.04999,1)-AJ136+AM136)</f>
        <v>0</v>
      </c>
      <c r="AM136" s="17" t="str">
        <f>IF(VLOOKUP(AF136,Group,7,FALSE)="","",VLOOKUP(AF136,Group,7,FALSE))</f>
        <v/>
      </c>
      <c r="AO136" s="31" t="s">
        <v>56</v>
      </c>
    </row>
    <row r="137" spans="2:41" s="3" customFormat="1" ht="9.9499999999999993" customHeight="1" x14ac:dyDescent="0.2">
      <c r="B137" s="116" t="s">
        <v>52</v>
      </c>
      <c r="D137" s="40"/>
      <c r="E137" s="75" t="s">
        <v>322</v>
      </c>
      <c r="F137" s="75"/>
      <c r="G137" s="30" t="s">
        <v>89</v>
      </c>
      <c r="H137" s="30"/>
      <c r="I137" s="30"/>
      <c r="J137" s="30" t="s">
        <v>276</v>
      </c>
      <c r="K137" s="30"/>
      <c r="L137" s="30" t="s">
        <v>96</v>
      </c>
      <c r="M137" s="30"/>
      <c r="N137" s="30"/>
      <c r="P137" s="75"/>
      <c r="Q137" s="91"/>
      <c r="R137" s="29"/>
      <c r="S137" s="39">
        <f>IF(Suggested="Yes",AA137,AG137)</f>
        <v>45.3</v>
      </c>
      <c r="T137" s="37" t="s">
        <v>45</v>
      </c>
      <c r="U137" s="5" t="str">
        <f>+Instructions!$B$3</f>
        <v>A</v>
      </c>
      <c r="V137" s="52"/>
      <c r="W137" s="56">
        <f>+Instructions!$C$22</f>
        <v>0</v>
      </c>
      <c r="X137" s="17">
        <f>ROUND($AA137*(1-W137)+0.004999,2)</f>
        <v>45.3</v>
      </c>
      <c r="Y137" s="52"/>
      <c r="Z137" s="6" t="s">
        <v>354</v>
      </c>
      <c r="AA137" s="39">
        <v>45.3</v>
      </c>
      <c r="AB137" s="60">
        <f t="shared" si="103"/>
        <v>0</v>
      </c>
      <c r="AC137" s="17">
        <f t="shared" si="103"/>
        <v>45.3</v>
      </c>
      <c r="AD137" s="12">
        <f>(AG137-AC137)/AG137</f>
        <v>0</v>
      </c>
      <c r="AE137" s="124"/>
      <c r="AF137" s="131">
        <v>1</v>
      </c>
      <c r="AG137" s="38">
        <f>SUM(AJ137:AL137)+AE137</f>
        <v>45.3</v>
      </c>
      <c r="AH137" s="52"/>
      <c r="AJ137" s="17">
        <f>ROUND(AC137/(1-VLOOKUP(AF137,Group,2,FALSE)),2)</f>
        <v>45.3</v>
      </c>
      <c r="AK137" s="17">
        <f>IF(VLOOKUP(AF137,Group,5,FALSE)="YES",VLOOKUP(ROUND(ROUND(AJ137,1)-AJ137,2),Round,2,FALSE)+VLOOKUP(AF137,Group,6,FALSE),0)</f>
        <v>0</v>
      </c>
      <c r="AL137" s="17">
        <f>IF(VLOOKUP(AF137,Group,7,FALSE)="",0,ROUND(AJ137-0.04999,1)-AJ137+AM137)</f>
        <v>0</v>
      </c>
      <c r="AM137" s="17" t="str">
        <f>IF(VLOOKUP(AF137,Group,7,FALSE)="","",VLOOKUP(AF137,Group,7,FALSE))</f>
        <v/>
      </c>
      <c r="AO137" s="31" t="s">
        <v>56</v>
      </c>
    </row>
    <row r="138" spans="2:41" s="3" customFormat="1" ht="9.9499999999999993" customHeight="1" x14ac:dyDescent="0.2">
      <c r="B138" s="116" t="s">
        <v>52</v>
      </c>
      <c r="D138" s="40"/>
      <c r="E138" s="75" t="s">
        <v>322</v>
      </c>
      <c r="F138" s="75"/>
      <c r="G138" s="30" t="s">
        <v>89</v>
      </c>
      <c r="H138" s="30"/>
      <c r="I138" s="30"/>
      <c r="J138" s="30" t="s">
        <v>277</v>
      </c>
      <c r="K138" s="30"/>
      <c r="L138" s="30" t="s">
        <v>167</v>
      </c>
      <c r="M138" s="30"/>
      <c r="N138" s="30"/>
      <c r="P138" s="75"/>
      <c r="Q138" s="91"/>
      <c r="R138" s="29"/>
      <c r="S138" s="39">
        <f>IF(Suggested="Yes",AA138,AG138)</f>
        <v>42.25</v>
      </c>
      <c r="T138" s="37" t="s">
        <v>45</v>
      </c>
      <c r="U138" s="5" t="str">
        <f>+Instructions!$B$3</f>
        <v>A</v>
      </c>
      <c r="V138" s="52"/>
      <c r="W138" s="56">
        <f>+Instructions!$C$22</f>
        <v>0</v>
      </c>
      <c r="X138" s="17">
        <f>ROUND($AA138*(1-W138)+0.004999,2)</f>
        <v>42.25</v>
      </c>
      <c r="Y138" s="52"/>
      <c r="Z138" s="6" t="s">
        <v>354</v>
      </c>
      <c r="AA138" s="39">
        <v>42.25</v>
      </c>
      <c r="AB138" s="60">
        <f t="shared" si="103"/>
        <v>0</v>
      </c>
      <c r="AC138" s="17">
        <f t="shared" si="103"/>
        <v>42.25</v>
      </c>
      <c r="AD138" s="12">
        <f>(AG138-AC138)/AG138</f>
        <v>0</v>
      </c>
      <c r="AE138" s="124"/>
      <c r="AF138" s="131">
        <v>1</v>
      </c>
      <c r="AG138" s="38">
        <f>SUM(AJ138:AL138)+AE138</f>
        <v>42.25</v>
      </c>
      <c r="AH138" s="52"/>
      <c r="AJ138" s="17">
        <f>ROUND(AC138/(1-VLOOKUP(AF138,Group,2,FALSE)),2)</f>
        <v>42.25</v>
      </c>
      <c r="AK138" s="17">
        <f>IF(VLOOKUP(AF138,Group,5,FALSE)="YES",VLOOKUP(ROUND(ROUND(AJ138,1)-AJ138,2),Round,2,FALSE)+VLOOKUP(AF138,Group,6,FALSE),0)</f>
        <v>0</v>
      </c>
      <c r="AL138" s="17">
        <f>IF(VLOOKUP(AF138,Group,7,FALSE)="",0,ROUND(AJ138-0.04999,1)-AJ138+AM138)</f>
        <v>0</v>
      </c>
      <c r="AM138" s="17" t="str">
        <f>IF(VLOOKUP(AF138,Group,7,FALSE)="","",VLOOKUP(AF138,Group,7,FALSE))</f>
        <v/>
      </c>
      <c r="AO138" s="31" t="s">
        <v>56</v>
      </c>
    </row>
    <row r="139" spans="2:41" s="3" customFormat="1" ht="3.6" customHeight="1" x14ac:dyDescent="0.2">
      <c r="P139" s="75"/>
      <c r="Q139" s="91"/>
      <c r="R139" s="6"/>
      <c r="S139" s="39"/>
      <c r="T139" s="6"/>
      <c r="U139" s="5"/>
      <c r="V139" s="52"/>
      <c r="W139" s="56"/>
      <c r="X139" s="15"/>
      <c r="Y139" s="52"/>
      <c r="Z139" s="39"/>
      <c r="AA139" s="39"/>
      <c r="AB139" s="55"/>
      <c r="AC139" s="17"/>
      <c r="AD139" s="15"/>
      <c r="AE139" s="65"/>
      <c r="AF139" s="127"/>
      <c r="AG139" s="39"/>
      <c r="AH139" s="52"/>
      <c r="AJ139" s="17"/>
      <c r="AK139" s="17"/>
      <c r="AL139" s="17"/>
      <c r="AM139" s="17"/>
      <c r="AO139" s="31" t="s">
        <v>56</v>
      </c>
    </row>
    <row r="140" spans="2:41" s="3" customFormat="1" ht="10.5" customHeight="1" x14ac:dyDescent="0.2">
      <c r="C140" s="74" t="s">
        <v>161</v>
      </c>
      <c r="P140" s="4"/>
      <c r="Q140" s="6"/>
      <c r="R140" s="177" t="s">
        <v>153</v>
      </c>
      <c r="S140" s="178" t="s">
        <v>162</v>
      </c>
      <c r="T140" s="179"/>
      <c r="U140" s="5"/>
      <c r="V140" s="52"/>
      <c r="W140" s="70"/>
      <c r="X140" s="70"/>
      <c r="Y140" s="52"/>
      <c r="Z140" s="39"/>
      <c r="AA140" s="17"/>
      <c r="AB140" s="15"/>
      <c r="AC140" s="15"/>
      <c r="AD140" s="15"/>
      <c r="AE140" s="15"/>
      <c r="AF140" s="65"/>
      <c r="AG140" s="17"/>
      <c r="AH140" s="52"/>
      <c r="AO140" s="31" t="s">
        <v>56</v>
      </c>
    </row>
    <row r="141" spans="2:41" s="3" customFormat="1" ht="2.25" customHeight="1" x14ac:dyDescent="0.2">
      <c r="P141" s="75"/>
      <c r="Q141" s="91"/>
      <c r="R141" s="6"/>
      <c r="S141" s="39"/>
      <c r="T141" s="6"/>
      <c r="U141" s="5"/>
      <c r="V141" s="52"/>
      <c r="W141" s="56"/>
      <c r="X141" s="15"/>
      <c r="Y141" s="52"/>
      <c r="Z141" s="39"/>
      <c r="AA141" s="39"/>
      <c r="AB141" s="55"/>
      <c r="AC141" s="17"/>
      <c r="AD141" s="15"/>
      <c r="AE141" s="65"/>
      <c r="AF141" s="127"/>
      <c r="AG141" s="39"/>
      <c r="AH141" s="52"/>
      <c r="AJ141" s="17"/>
      <c r="AK141" s="17"/>
      <c r="AL141" s="17"/>
      <c r="AM141" s="17"/>
      <c r="AO141" s="31" t="s">
        <v>56</v>
      </c>
    </row>
    <row r="142" spans="2:41" s="3" customFormat="1" ht="9.75" customHeight="1" x14ac:dyDescent="0.2">
      <c r="B142" s="116" t="s">
        <v>52</v>
      </c>
      <c r="D142" s="40"/>
      <c r="E142" s="75" t="s">
        <v>320</v>
      </c>
      <c r="F142" s="75"/>
      <c r="G142" s="30" t="s">
        <v>89</v>
      </c>
      <c r="H142" s="30"/>
      <c r="I142" s="30"/>
      <c r="J142" s="30" t="s">
        <v>228</v>
      </c>
      <c r="K142" s="30"/>
      <c r="L142" s="30" t="s">
        <v>95</v>
      </c>
      <c r="M142" s="30"/>
      <c r="N142" s="30"/>
      <c r="P142" s="75"/>
      <c r="Q142" s="91"/>
      <c r="R142" s="29"/>
      <c r="S142" s="39">
        <f t="shared" ref="S142:S148" si="104">IF(Suggested="Yes",AA142,AG142)</f>
        <v>40.700000000000003</v>
      </c>
      <c r="T142" s="37" t="s">
        <v>45</v>
      </c>
      <c r="U142" s="5" t="str">
        <f>+Instructions!$B$3</f>
        <v>A</v>
      </c>
      <c r="V142" s="52"/>
      <c r="W142" s="56">
        <f>+Instructions!$C$22</f>
        <v>0</v>
      </c>
      <c r="X142" s="17">
        <f t="shared" ref="X142:X149" si="105">ROUND($AA142*(1-W142)+0.004999,2)</f>
        <v>40.700000000000003</v>
      </c>
      <c r="Y142" s="52"/>
      <c r="Z142" s="6" t="s">
        <v>354</v>
      </c>
      <c r="AA142" s="39">
        <v>40.700000000000003</v>
      </c>
      <c r="AB142" s="60">
        <f t="shared" ref="AB142:AC149" si="106">+W142</f>
        <v>0</v>
      </c>
      <c r="AC142" s="17">
        <f t="shared" si="106"/>
        <v>40.700000000000003</v>
      </c>
      <c r="AD142" s="12">
        <f t="shared" ref="AD142:AD149" si="107">(AG142-AC142)/AG142</f>
        <v>0</v>
      </c>
      <c r="AE142" s="124"/>
      <c r="AF142" s="131">
        <v>1</v>
      </c>
      <c r="AG142" s="38">
        <f t="shared" ref="AG142:AG149" si="108">SUM(AJ142:AL142)+AE142</f>
        <v>40.700000000000003</v>
      </c>
      <c r="AH142" s="52"/>
      <c r="AJ142" s="17">
        <f t="shared" ref="AJ142:AJ149" si="109">ROUND(AC142/(1-VLOOKUP(AF142,Group,2,FALSE)),2)</f>
        <v>40.700000000000003</v>
      </c>
      <c r="AK142" s="17">
        <f t="shared" ref="AK142:AK149" si="110">IF(VLOOKUP(AF142,Group,5,FALSE)="YES",VLOOKUP(ROUND(ROUND(AJ142,1)-AJ142,2),Round,2,FALSE)+VLOOKUP(AF142,Group,6,FALSE),0)</f>
        <v>0</v>
      </c>
      <c r="AL142" s="17">
        <f t="shared" ref="AL142:AL149" si="111">IF(VLOOKUP(AF142,Group,7,FALSE)="",0,ROUND(AJ142-0.04999,1)-AJ142+AM142)</f>
        <v>0</v>
      </c>
      <c r="AM142" s="17" t="str">
        <f t="shared" ref="AM142:AM149" si="112">IF(VLOOKUP(AF142,Group,7,FALSE)="","",VLOOKUP(AF142,Group,7,FALSE))</f>
        <v/>
      </c>
      <c r="AO142" s="31" t="s">
        <v>56</v>
      </c>
    </row>
    <row r="143" spans="2:41" s="3" customFormat="1" ht="9.75" customHeight="1" x14ac:dyDescent="0.2">
      <c r="B143" s="116" t="s">
        <v>52</v>
      </c>
      <c r="D143" s="40"/>
      <c r="E143" s="75" t="s">
        <v>320</v>
      </c>
      <c r="F143" s="75"/>
      <c r="G143" s="30" t="s">
        <v>89</v>
      </c>
      <c r="H143" s="30"/>
      <c r="I143" s="30"/>
      <c r="J143" s="30" t="s">
        <v>229</v>
      </c>
      <c r="K143" s="30"/>
      <c r="L143" s="30" t="s">
        <v>94</v>
      </c>
      <c r="M143" s="30"/>
      <c r="N143" s="30"/>
      <c r="P143" s="75"/>
      <c r="Q143" s="91"/>
      <c r="R143" s="29"/>
      <c r="S143" s="39">
        <f t="shared" si="104"/>
        <v>40.700000000000003</v>
      </c>
      <c r="T143" s="37" t="s">
        <v>45</v>
      </c>
      <c r="U143" s="5" t="str">
        <f>+Instructions!$B$3</f>
        <v>A</v>
      </c>
      <c r="V143" s="52"/>
      <c r="W143" s="56">
        <f>+Instructions!$C$22</f>
        <v>0</v>
      </c>
      <c r="X143" s="17">
        <f t="shared" si="105"/>
        <v>40.700000000000003</v>
      </c>
      <c r="Y143" s="52"/>
      <c r="Z143" s="6" t="s">
        <v>354</v>
      </c>
      <c r="AA143" s="39">
        <v>40.700000000000003</v>
      </c>
      <c r="AB143" s="60">
        <f t="shared" si="106"/>
        <v>0</v>
      </c>
      <c r="AC143" s="17">
        <f t="shared" si="106"/>
        <v>40.700000000000003</v>
      </c>
      <c r="AD143" s="12">
        <f t="shared" si="107"/>
        <v>0</v>
      </c>
      <c r="AE143" s="124"/>
      <c r="AF143" s="131">
        <v>1</v>
      </c>
      <c r="AG143" s="38">
        <f t="shared" si="108"/>
        <v>40.700000000000003</v>
      </c>
      <c r="AH143" s="52"/>
      <c r="AJ143" s="17">
        <f t="shared" si="109"/>
        <v>40.700000000000003</v>
      </c>
      <c r="AK143" s="17">
        <f t="shared" si="110"/>
        <v>0</v>
      </c>
      <c r="AL143" s="17">
        <f t="shared" si="111"/>
        <v>0</v>
      </c>
      <c r="AM143" s="17" t="str">
        <f t="shared" si="112"/>
        <v/>
      </c>
      <c r="AO143" s="31" t="s">
        <v>56</v>
      </c>
    </row>
    <row r="144" spans="2:41" s="3" customFormat="1" ht="9.75" customHeight="1" x14ac:dyDescent="0.2">
      <c r="B144" s="116" t="s">
        <v>52</v>
      </c>
      <c r="D144" s="40"/>
      <c r="E144" s="75" t="s">
        <v>320</v>
      </c>
      <c r="F144" s="75"/>
      <c r="G144" s="30" t="s">
        <v>89</v>
      </c>
      <c r="H144" s="30"/>
      <c r="I144" s="30"/>
      <c r="J144" s="30" t="s">
        <v>230</v>
      </c>
      <c r="K144" s="30"/>
      <c r="L144" s="30" t="s">
        <v>104</v>
      </c>
      <c r="M144" s="30"/>
      <c r="N144" s="30"/>
      <c r="P144" s="75"/>
      <c r="Q144" s="91"/>
      <c r="R144" s="29"/>
      <c r="S144" s="39">
        <f t="shared" si="104"/>
        <v>40.700000000000003</v>
      </c>
      <c r="T144" s="37" t="s">
        <v>45</v>
      </c>
      <c r="U144" s="5" t="str">
        <f>+Instructions!$B$3</f>
        <v>A</v>
      </c>
      <c r="V144" s="52"/>
      <c r="W144" s="56">
        <f>+Instructions!$C$22</f>
        <v>0</v>
      </c>
      <c r="X144" s="17">
        <f t="shared" si="105"/>
        <v>40.700000000000003</v>
      </c>
      <c r="Y144" s="52"/>
      <c r="Z144" s="6" t="s">
        <v>354</v>
      </c>
      <c r="AA144" s="39">
        <v>40.700000000000003</v>
      </c>
      <c r="AB144" s="60">
        <f t="shared" si="106"/>
        <v>0</v>
      </c>
      <c r="AC144" s="17">
        <f t="shared" si="106"/>
        <v>40.700000000000003</v>
      </c>
      <c r="AD144" s="12">
        <f t="shared" si="107"/>
        <v>0</v>
      </c>
      <c r="AE144" s="124"/>
      <c r="AF144" s="131">
        <v>1</v>
      </c>
      <c r="AG144" s="38">
        <f t="shared" si="108"/>
        <v>40.700000000000003</v>
      </c>
      <c r="AH144" s="52"/>
      <c r="AJ144" s="17">
        <f t="shared" si="109"/>
        <v>40.700000000000003</v>
      </c>
      <c r="AK144" s="17">
        <f t="shared" si="110"/>
        <v>0</v>
      </c>
      <c r="AL144" s="17">
        <f t="shared" si="111"/>
        <v>0</v>
      </c>
      <c r="AM144" s="17" t="str">
        <f t="shared" si="112"/>
        <v/>
      </c>
      <c r="AO144" s="31" t="s">
        <v>56</v>
      </c>
    </row>
    <row r="145" spans="2:41" s="3" customFormat="1" ht="9.9499999999999993" customHeight="1" x14ac:dyDescent="0.2">
      <c r="B145" s="116" t="s">
        <v>52</v>
      </c>
      <c r="D145" s="40"/>
      <c r="E145" s="75" t="s">
        <v>320</v>
      </c>
      <c r="F145" s="75"/>
      <c r="G145" s="30" t="s">
        <v>89</v>
      </c>
      <c r="H145" s="30"/>
      <c r="I145" s="30"/>
      <c r="J145" s="30" t="s">
        <v>285</v>
      </c>
      <c r="K145" s="30"/>
      <c r="L145" s="30" t="s">
        <v>169</v>
      </c>
      <c r="M145" s="30"/>
      <c r="N145" s="30"/>
      <c r="P145" s="75"/>
      <c r="Q145" s="91"/>
      <c r="R145" s="29"/>
      <c r="S145" s="39">
        <f>IF(Suggested="Yes",AA145,AG145)</f>
        <v>40.700000000000003</v>
      </c>
      <c r="T145" s="37" t="s">
        <v>45</v>
      </c>
      <c r="U145" s="5" t="str">
        <f>+Instructions!$B$3</f>
        <v>A</v>
      </c>
      <c r="V145" s="52"/>
      <c r="W145" s="56">
        <f>+Instructions!$C$22</f>
        <v>0</v>
      </c>
      <c r="X145" s="17">
        <f>ROUND($AA145*(1-W145)+0.004999,2)</f>
        <v>40.700000000000003</v>
      </c>
      <c r="Y145" s="52"/>
      <c r="Z145" s="6" t="s">
        <v>354</v>
      </c>
      <c r="AA145" s="39">
        <v>40.700000000000003</v>
      </c>
      <c r="AB145" s="60">
        <f>+W145</f>
        <v>0</v>
      </c>
      <c r="AC145" s="17">
        <f>+X145</f>
        <v>40.700000000000003</v>
      </c>
      <c r="AD145" s="12">
        <f>(AG145-AC145)/AG145</f>
        <v>0</v>
      </c>
      <c r="AE145" s="124"/>
      <c r="AF145" s="131">
        <v>1</v>
      </c>
      <c r="AG145" s="38">
        <f>SUM(AJ145:AL145)+AE145</f>
        <v>40.700000000000003</v>
      </c>
      <c r="AH145" s="52"/>
      <c r="AJ145" s="17">
        <f>ROUND(AC145/(1-VLOOKUP(AF145,Group,2,FALSE)),2)</f>
        <v>40.700000000000003</v>
      </c>
      <c r="AK145" s="17">
        <f>IF(VLOOKUP(AF145,Group,5,FALSE)="YES",VLOOKUP(ROUND(ROUND(AJ145,1)-AJ145,2),Round,2,FALSE)+VLOOKUP(AF145,Group,6,FALSE),0)</f>
        <v>0</v>
      </c>
      <c r="AL145" s="17">
        <f>IF(VLOOKUP(AF145,Group,7,FALSE)="",0,ROUND(AJ145-0.04999,1)-AJ145+AM145)</f>
        <v>0</v>
      </c>
      <c r="AM145" s="17" t="str">
        <f>IF(VLOOKUP(AF145,Group,7,FALSE)="","",VLOOKUP(AF145,Group,7,FALSE))</f>
        <v/>
      </c>
      <c r="AO145" s="31" t="s">
        <v>56</v>
      </c>
    </row>
    <row r="146" spans="2:41" s="3" customFormat="1" ht="9.9499999999999993" customHeight="1" x14ac:dyDescent="0.2">
      <c r="B146" s="116" t="s">
        <v>52</v>
      </c>
      <c r="D146" s="40"/>
      <c r="E146" s="75" t="s">
        <v>320</v>
      </c>
      <c r="F146" s="75"/>
      <c r="G146" s="30" t="s">
        <v>89</v>
      </c>
      <c r="H146" s="30"/>
      <c r="I146" s="30"/>
      <c r="J146" s="30" t="s">
        <v>250</v>
      </c>
      <c r="K146" s="30"/>
      <c r="L146" s="30" t="s">
        <v>105</v>
      </c>
      <c r="M146" s="30"/>
      <c r="N146" s="30"/>
      <c r="P146" s="75"/>
      <c r="Q146" s="91"/>
      <c r="R146" s="29"/>
      <c r="S146" s="39">
        <f t="shared" si="104"/>
        <v>44.55</v>
      </c>
      <c r="T146" s="37" t="s">
        <v>45</v>
      </c>
      <c r="U146" s="5" t="str">
        <f>+Instructions!$B$3</f>
        <v>A</v>
      </c>
      <c r="V146" s="52"/>
      <c r="W146" s="56">
        <f>+Instructions!$C$22</f>
        <v>0</v>
      </c>
      <c r="X146" s="17">
        <f t="shared" si="105"/>
        <v>44.55</v>
      </c>
      <c r="Y146" s="52"/>
      <c r="Z146" s="6" t="s">
        <v>354</v>
      </c>
      <c r="AA146" s="39">
        <v>44.55</v>
      </c>
      <c r="AB146" s="60">
        <f>+W146</f>
        <v>0</v>
      </c>
      <c r="AC146" s="17">
        <f>+X146</f>
        <v>44.55</v>
      </c>
      <c r="AD146" s="12">
        <f t="shared" si="107"/>
        <v>0</v>
      </c>
      <c r="AE146" s="124"/>
      <c r="AF146" s="131">
        <v>1</v>
      </c>
      <c r="AG146" s="38">
        <f t="shared" si="108"/>
        <v>44.55</v>
      </c>
      <c r="AH146" s="52"/>
      <c r="AJ146" s="17">
        <f t="shared" si="109"/>
        <v>44.55</v>
      </c>
      <c r="AK146" s="17">
        <f t="shared" si="110"/>
        <v>0</v>
      </c>
      <c r="AL146" s="17">
        <f t="shared" si="111"/>
        <v>0</v>
      </c>
      <c r="AM146" s="17" t="str">
        <f t="shared" si="112"/>
        <v/>
      </c>
      <c r="AO146" s="31" t="s">
        <v>56</v>
      </c>
    </row>
    <row r="147" spans="2:41" s="3" customFormat="1" ht="9.9499999999999993" customHeight="1" x14ac:dyDescent="0.2">
      <c r="B147" s="116" t="s">
        <v>52</v>
      </c>
      <c r="D147" s="40"/>
      <c r="E147" s="75" t="s">
        <v>320</v>
      </c>
      <c r="F147" s="75"/>
      <c r="G147" s="30" t="s">
        <v>89</v>
      </c>
      <c r="H147" s="30"/>
      <c r="I147" s="30"/>
      <c r="J147" s="30" t="s">
        <v>251</v>
      </c>
      <c r="K147" s="30"/>
      <c r="L147" s="30" t="s">
        <v>214</v>
      </c>
      <c r="M147" s="30"/>
      <c r="N147" s="30"/>
      <c r="P147" s="75"/>
      <c r="Q147" s="91"/>
      <c r="R147" s="29"/>
      <c r="S147" s="39">
        <f t="shared" si="104"/>
        <v>46.85</v>
      </c>
      <c r="T147" s="37" t="s">
        <v>45</v>
      </c>
      <c r="U147" s="5" t="str">
        <f>+Instructions!$B$3</f>
        <v>A</v>
      </c>
      <c r="V147" s="52"/>
      <c r="W147" s="56">
        <f>+Instructions!$C$22</f>
        <v>0</v>
      </c>
      <c r="X147" s="17">
        <f t="shared" si="105"/>
        <v>46.85</v>
      </c>
      <c r="Y147" s="52"/>
      <c r="Z147" s="6" t="s">
        <v>354</v>
      </c>
      <c r="AA147" s="39">
        <v>46.85</v>
      </c>
      <c r="AB147" s="60">
        <f t="shared" si="106"/>
        <v>0</v>
      </c>
      <c r="AC147" s="17">
        <f t="shared" si="106"/>
        <v>46.85</v>
      </c>
      <c r="AD147" s="12">
        <f t="shared" si="107"/>
        <v>0</v>
      </c>
      <c r="AE147" s="124"/>
      <c r="AF147" s="131">
        <v>1</v>
      </c>
      <c r="AG147" s="38">
        <f t="shared" si="108"/>
        <v>46.85</v>
      </c>
      <c r="AH147" s="52"/>
      <c r="AJ147" s="17">
        <f t="shared" si="109"/>
        <v>46.85</v>
      </c>
      <c r="AK147" s="17">
        <f t="shared" si="110"/>
        <v>0</v>
      </c>
      <c r="AL147" s="17">
        <f t="shared" si="111"/>
        <v>0</v>
      </c>
      <c r="AM147" s="17" t="str">
        <f t="shared" si="112"/>
        <v/>
      </c>
      <c r="AO147" s="31" t="s">
        <v>56</v>
      </c>
    </row>
    <row r="148" spans="2:41" s="3" customFormat="1" ht="9.9499999999999993" customHeight="1" x14ac:dyDescent="0.2">
      <c r="B148" s="116" t="s">
        <v>52</v>
      </c>
      <c r="D148" s="40"/>
      <c r="E148" s="75" t="s">
        <v>320</v>
      </c>
      <c r="F148" s="75"/>
      <c r="G148" s="30" t="s">
        <v>89</v>
      </c>
      <c r="H148" s="30"/>
      <c r="I148" s="30"/>
      <c r="J148" s="30" t="s">
        <v>252</v>
      </c>
      <c r="K148" s="30"/>
      <c r="L148" s="30" t="s">
        <v>91</v>
      </c>
      <c r="M148" s="30"/>
      <c r="N148" s="30"/>
      <c r="P148" s="75"/>
      <c r="Q148" s="91"/>
      <c r="R148" s="29"/>
      <c r="S148" s="39">
        <f t="shared" si="104"/>
        <v>40.700000000000003</v>
      </c>
      <c r="T148" s="37" t="s">
        <v>45</v>
      </c>
      <c r="U148" s="5" t="str">
        <f>+Instructions!$B$3</f>
        <v>A</v>
      </c>
      <c r="V148" s="52"/>
      <c r="W148" s="56">
        <f>+Instructions!$C$22</f>
        <v>0</v>
      </c>
      <c r="X148" s="17">
        <f t="shared" si="105"/>
        <v>40.700000000000003</v>
      </c>
      <c r="Y148" s="52"/>
      <c r="Z148" s="6" t="s">
        <v>354</v>
      </c>
      <c r="AA148" s="39">
        <v>40.700000000000003</v>
      </c>
      <c r="AB148" s="60">
        <f t="shared" si="106"/>
        <v>0</v>
      </c>
      <c r="AC148" s="17">
        <f t="shared" si="106"/>
        <v>40.700000000000003</v>
      </c>
      <c r="AD148" s="12">
        <f t="shared" si="107"/>
        <v>0</v>
      </c>
      <c r="AE148" s="124"/>
      <c r="AF148" s="131">
        <v>1</v>
      </c>
      <c r="AG148" s="38">
        <f t="shared" si="108"/>
        <v>40.700000000000003</v>
      </c>
      <c r="AH148" s="52"/>
      <c r="AJ148" s="17">
        <f t="shared" si="109"/>
        <v>40.700000000000003</v>
      </c>
      <c r="AK148" s="17">
        <f t="shared" si="110"/>
        <v>0</v>
      </c>
      <c r="AL148" s="17">
        <f t="shared" si="111"/>
        <v>0</v>
      </c>
      <c r="AM148" s="17" t="str">
        <f t="shared" si="112"/>
        <v/>
      </c>
      <c r="AO148" s="31" t="s">
        <v>56</v>
      </c>
    </row>
    <row r="149" spans="2:41" s="3" customFormat="1" ht="9.9499999999999993" customHeight="1" x14ac:dyDescent="0.2">
      <c r="B149" s="116" t="s">
        <v>52</v>
      </c>
      <c r="D149" s="40"/>
      <c r="E149" s="75" t="s">
        <v>320</v>
      </c>
      <c r="F149" s="75"/>
      <c r="G149" s="30" t="s">
        <v>89</v>
      </c>
      <c r="H149" s="30"/>
      <c r="I149" s="30"/>
      <c r="J149" s="30" t="s">
        <v>260</v>
      </c>
      <c r="K149" s="30"/>
      <c r="L149" s="30" t="s">
        <v>258</v>
      </c>
      <c r="M149" s="30"/>
      <c r="N149" s="30"/>
      <c r="P149" s="75"/>
      <c r="Q149" s="91"/>
      <c r="R149" s="29"/>
      <c r="S149" s="39">
        <f>IF(Suggested="Yes",AA149,AG149)</f>
        <v>46.1</v>
      </c>
      <c r="T149" s="37" t="s">
        <v>45</v>
      </c>
      <c r="U149" s="5" t="str">
        <f>+Instructions!$B$3</f>
        <v>A</v>
      </c>
      <c r="V149" s="52"/>
      <c r="W149" s="56">
        <f>+Instructions!$C$22</f>
        <v>0</v>
      </c>
      <c r="X149" s="17">
        <f t="shared" si="105"/>
        <v>46.1</v>
      </c>
      <c r="Y149" s="52"/>
      <c r="Z149" s="6" t="s">
        <v>354</v>
      </c>
      <c r="AA149" s="39">
        <v>46.1</v>
      </c>
      <c r="AB149" s="60">
        <f t="shared" si="106"/>
        <v>0</v>
      </c>
      <c r="AC149" s="17">
        <f t="shared" si="106"/>
        <v>46.1</v>
      </c>
      <c r="AD149" s="12">
        <f t="shared" si="107"/>
        <v>0</v>
      </c>
      <c r="AE149" s="124"/>
      <c r="AF149" s="131">
        <v>1</v>
      </c>
      <c r="AG149" s="38">
        <f t="shared" si="108"/>
        <v>46.1</v>
      </c>
      <c r="AH149" s="52"/>
      <c r="AJ149" s="17">
        <f t="shared" si="109"/>
        <v>46.1</v>
      </c>
      <c r="AK149" s="17">
        <f t="shared" si="110"/>
        <v>0</v>
      </c>
      <c r="AL149" s="17">
        <f t="shared" si="111"/>
        <v>0</v>
      </c>
      <c r="AM149" s="17" t="str">
        <f t="shared" si="112"/>
        <v/>
      </c>
      <c r="AO149" s="31" t="s">
        <v>56</v>
      </c>
    </row>
    <row r="150" spans="2:41" s="3" customFormat="1" ht="3.95" customHeight="1" x14ac:dyDescent="0.2">
      <c r="J150" s="30"/>
      <c r="P150" s="75"/>
      <c r="Q150" s="91"/>
      <c r="R150" s="6"/>
      <c r="S150" s="39"/>
      <c r="T150" s="6"/>
      <c r="U150" s="5"/>
      <c r="V150" s="52"/>
      <c r="W150" s="56"/>
      <c r="X150" s="15"/>
      <c r="Y150" s="52"/>
      <c r="Z150" s="39"/>
      <c r="AA150" s="39"/>
      <c r="AB150" s="55"/>
      <c r="AC150" s="17"/>
      <c r="AD150" s="15"/>
      <c r="AE150" s="65"/>
      <c r="AF150" s="127"/>
      <c r="AG150" s="39"/>
      <c r="AH150" s="52"/>
      <c r="AJ150" s="17"/>
      <c r="AK150" s="17"/>
      <c r="AL150" s="17"/>
      <c r="AM150" s="17"/>
      <c r="AO150" s="31" t="s">
        <v>56</v>
      </c>
    </row>
    <row r="151" spans="2:41" s="3" customFormat="1" ht="9.9499999999999993" customHeight="1" x14ac:dyDescent="0.2">
      <c r="P151" s="75"/>
      <c r="Q151" s="91"/>
      <c r="R151" s="6"/>
      <c r="S151" s="39"/>
      <c r="T151" s="6"/>
      <c r="U151" s="5"/>
      <c r="V151" s="52"/>
      <c r="W151" s="56"/>
      <c r="X151" s="15"/>
      <c r="Y151" s="52"/>
      <c r="Z151" s="39"/>
      <c r="AA151" s="39"/>
      <c r="AB151" s="55"/>
      <c r="AC151" s="17"/>
      <c r="AD151" s="15"/>
      <c r="AE151" s="65"/>
      <c r="AF151" s="127"/>
      <c r="AG151" s="39"/>
      <c r="AH151" s="52"/>
      <c r="AJ151" s="17"/>
      <c r="AK151" s="17"/>
      <c r="AL151" s="17"/>
      <c r="AM151" s="17"/>
      <c r="AO151" s="31" t="s">
        <v>56</v>
      </c>
    </row>
    <row r="152" spans="2:41" s="3" customFormat="1" ht="9.9499999999999993" customHeight="1" x14ac:dyDescent="0.2">
      <c r="P152" s="75"/>
      <c r="Q152" s="91"/>
      <c r="R152" s="6"/>
      <c r="S152" s="39"/>
      <c r="T152" s="6"/>
      <c r="U152" s="5"/>
      <c r="V152" s="52"/>
      <c r="W152" s="56"/>
      <c r="X152" s="15"/>
      <c r="Y152" s="52"/>
      <c r="Z152" s="39"/>
      <c r="AA152" s="39"/>
      <c r="AB152" s="55"/>
      <c r="AC152" s="17"/>
      <c r="AD152" s="15"/>
      <c r="AE152" s="65"/>
      <c r="AF152" s="127"/>
      <c r="AG152" s="39"/>
      <c r="AH152" s="52"/>
      <c r="AJ152" s="17"/>
      <c r="AK152" s="17"/>
      <c r="AL152" s="17"/>
      <c r="AM152" s="17"/>
      <c r="AO152" s="31" t="s">
        <v>56</v>
      </c>
    </row>
    <row r="153" spans="2:41" s="3" customFormat="1" ht="9.9499999999999993" customHeight="1" x14ac:dyDescent="0.2">
      <c r="P153" s="75"/>
      <c r="Q153" s="91"/>
      <c r="R153" s="6"/>
      <c r="S153" s="39"/>
      <c r="T153" s="6"/>
      <c r="U153" s="5"/>
      <c r="V153" s="52"/>
      <c r="W153" s="56"/>
      <c r="X153" s="15"/>
      <c r="Y153" s="52"/>
      <c r="Z153" s="39"/>
      <c r="AA153" s="39"/>
      <c r="AB153" s="55"/>
      <c r="AC153" s="17"/>
      <c r="AD153" s="15"/>
      <c r="AE153" s="65"/>
      <c r="AF153" s="127"/>
      <c r="AG153" s="39"/>
      <c r="AH153" s="52"/>
      <c r="AJ153" s="17"/>
      <c r="AK153" s="17"/>
      <c r="AL153" s="17"/>
      <c r="AM153" s="17"/>
      <c r="AO153" s="31" t="s">
        <v>56</v>
      </c>
    </row>
    <row r="154" spans="2:41" s="3" customFormat="1" ht="9.9499999999999993" customHeight="1" x14ac:dyDescent="0.2">
      <c r="P154" s="75"/>
      <c r="Q154" s="91"/>
      <c r="R154" s="6"/>
      <c r="S154" s="39"/>
      <c r="T154" s="6"/>
      <c r="U154" s="5"/>
      <c r="V154" s="52"/>
      <c r="W154" s="56"/>
      <c r="X154" s="15"/>
      <c r="Y154" s="52"/>
      <c r="Z154" s="39"/>
      <c r="AA154" s="39"/>
      <c r="AB154" s="55"/>
      <c r="AC154" s="17"/>
      <c r="AD154" s="15"/>
      <c r="AE154" s="65"/>
      <c r="AF154" s="127"/>
      <c r="AG154" s="39"/>
      <c r="AH154" s="52"/>
      <c r="AJ154" s="17"/>
      <c r="AK154" s="17"/>
      <c r="AL154" s="17"/>
      <c r="AM154" s="17"/>
      <c r="AO154" s="31" t="s">
        <v>56</v>
      </c>
    </row>
    <row r="155" spans="2:41" s="3" customFormat="1" ht="9.9499999999999993" customHeight="1" x14ac:dyDescent="0.2">
      <c r="P155" s="75"/>
      <c r="Q155" s="91"/>
      <c r="R155" s="6"/>
      <c r="S155" s="39"/>
      <c r="T155" s="6"/>
      <c r="U155" s="5"/>
      <c r="V155" s="52"/>
      <c r="W155" s="56"/>
      <c r="X155" s="15"/>
      <c r="Y155" s="52"/>
      <c r="Z155" s="39"/>
      <c r="AA155" s="39"/>
      <c r="AB155" s="55"/>
      <c r="AC155" s="17"/>
      <c r="AD155" s="15"/>
      <c r="AE155" s="65"/>
      <c r="AF155" s="127"/>
      <c r="AG155" s="39"/>
      <c r="AH155" s="52"/>
      <c r="AJ155" s="17"/>
      <c r="AK155" s="17"/>
      <c r="AL155" s="17"/>
      <c r="AM155" s="17"/>
      <c r="AO155" s="31" t="s">
        <v>56</v>
      </c>
    </row>
    <row r="156" spans="2:41" s="3" customFormat="1" ht="9.9499999999999993" customHeight="1" x14ac:dyDescent="0.2">
      <c r="P156" s="75"/>
      <c r="Q156" s="91"/>
      <c r="R156" s="6"/>
      <c r="S156" s="39"/>
      <c r="T156" s="6"/>
      <c r="U156" s="5"/>
      <c r="V156" s="52"/>
      <c r="W156" s="56"/>
      <c r="X156" s="15"/>
      <c r="Y156" s="52"/>
      <c r="Z156" s="39"/>
      <c r="AA156" s="39"/>
      <c r="AB156" s="55"/>
      <c r="AC156" s="17"/>
      <c r="AD156" s="15"/>
      <c r="AE156" s="65"/>
      <c r="AF156" s="127"/>
      <c r="AG156" s="39"/>
      <c r="AH156" s="52"/>
      <c r="AJ156" s="17"/>
      <c r="AK156" s="17"/>
      <c r="AL156" s="17"/>
      <c r="AM156" s="17"/>
      <c r="AO156" s="31" t="s">
        <v>56</v>
      </c>
    </row>
    <row r="157" spans="2:41" s="3" customFormat="1" ht="9.9499999999999993" customHeight="1" x14ac:dyDescent="0.2">
      <c r="P157" s="75"/>
      <c r="Q157" s="91"/>
      <c r="R157" s="6"/>
      <c r="S157" s="39"/>
      <c r="T157" s="6"/>
      <c r="U157" s="5"/>
      <c r="V157" s="52"/>
      <c r="W157" s="56"/>
      <c r="X157" s="15"/>
      <c r="Y157" s="52"/>
      <c r="Z157" s="39"/>
      <c r="AA157" s="39"/>
      <c r="AB157" s="55"/>
      <c r="AC157" s="17"/>
      <c r="AD157" s="15"/>
      <c r="AE157" s="65"/>
      <c r="AF157" s="127"/>
      <c r="AG157" s="39"/>
      <c r="AH157" s="52"/>
      <c r="AJ157" s="17"/>
      <c r="AK157" s="17"/>
      <c r="AL157" s="17"/>
      <c r="AM157" s="17"/>
      <c r="AO157" s="31" t="s">
        <v>56</v>
      </c>
    </row>
    <row r="158" spans="2:41" s="3" customFormat="1" ht="9.9499999999999993" customHeight="1" x14ac:dyDescent="0.2">
      <c r="P158" s="75"/>
      <c r="Q158" s="91"/>
      <c r="R158" s="6"/>
      <c r="S158" s="39"/>
      <c r="T158" s="6"/>
      <c r="U158" s="5"/>
      <c r="V158" s="52"/>
      <c r="W158" s="56"/>
      <c r="X158" s="15"/>
      <c r="Y158" s="52"/>
      <c r="Z158" s="39"/>
      <c r="AA158" s="39"/>
      <c r="AB158" s="55"/>
      <c r="AC158" s="17"/>
      <c r="AD158" s="15"/>
      <c r="AE158" s="65"/>
      <c r="AF158" s="127"/>
      <c r="AG158" s="39"/>
      <c r="AH158" s="52"/>
      <c r="AJ158" s="17"/>
      <c r="AK158" s="17"/>
      <c r="AL158" s="17"/>
      <c r="AM158" s="17"/>
      <c r="AO158" s="31" t="s">
        <v>56</v>
      </c>
    </row>
    <row r="159" spans="2:41" s="3" customFormat="1" ht="9.9499999999999993" customHeight="1" x14ac:dyDescent="0.2">
      <c r="P159" s="75"/>
      <c r="Q159" s="91"/>
      <c r="R159" s="6"/>
      <c r="S159" s="39"/>
      <c r="T159" s="6"/>
      <c r="U159" s="5"/>
      <c r="V159" s="52"/>
      <c r="W159" s="56"/>
      <c r="X159" s="15"/>
      <c r="Y159" s="52"/>
      <c r="Z159" s="39"/>
      <c r="AA159" s="39"/>
      <c r="AB159" s="55"/>
      <c r="AC159" s="17"/>
      <c r="AD159" s="15"/>
      <c r="AE159" s="65"/>
      <c r="AF159" s="127"/>
      <c r="AG159" s="39"/>
      <c r="AH159" s="52"/>
      <c r="AJ159" s="17"/>
      <c r="AK159" s="17"/>
      <c r="AL159" s="17"/>
      <c r="AM159" s="17"/>
      <c r="AO159" s="31" t="s">
        <v>56</v>
      </c>
    </row>
    <row r="160" spans="2:41" s="3" customFormat="1" ht="9.9499999999999993" customHeight="1" x14ac:dyDescent="0.2">
      <c r="P160" s="75"/>
      <c r="Q160" s="91"/>
      <c r="R160" s="6"/>
      <c r="S160" s="39"/>
      <c r="T160" s="6"/>
      <c r="U160" s="5"/>
      <c r="V160" s="52"/>
      <c r="W160" s="56"/>
      <c r="X160" s="15"/>
      <c r="Y160" s="52"/>
      <c r="Z160" s="39"/>
      <c r="AA160" s="39"/>
      <c r="AB160" s="55"/>
      <c r="AC160" s="17"/>
      <c r="AD160" s="15"/>
      <c r="AE160" s="65"/>
      <c r="AF160" s="127"/>
      <c r="AG160" s="39"/>
      <c r="AH160" s="52"/>
      <c r="AJ160" s="17"/>
      <c r="AK160" s="17"/>
      <c r="AL160" s="17"/>
      <c r="AM160" s="17"/>
      <c r="AO160" s="31" t="s">
        <v>56</v>
      </c>
    </row>
    <row r="161" spans="1:42" s="3" customFormat="1" ht="9.9499999999999993" customHeight="1" x14ac:dyDescent="0.2">
      <c r="P161" s="75"/>
      <c r="Q161" s="91"/>
      <c r="R161" s="6"/>
      <c r="S161" s="39"/>
      <c r="T161" s="6"/>
      <c r="U161" s="5"/>
      <c r="V161" s="52"/>
      <c r="W161" s="56"/>
      <c r="X161" s="15"/>
      <c r="Y161" s="52"/>
      <c r="Z161" s="39"/>
      <c r="AA161" s="39"/>
      <c r="AB161" s="55"/>
      <c r="AC161" s="17"/>
      <c r="AD161" s="15"/>
      <c r="AE161" s="65"/>
      <c r="AF161" s="127"/>
      <c r="AG161" s="39"/>
      <c r="AH161" s="52"/>
      <c r="AJ161" s="17"/>
      <c r="AK161" s="17"/>
      <c r="AL161" s="17"/>
      <c r="AM161" s="17"/>
      <c r="AO161" s="31" t="s">
        <v>56</v>
      </c>
    </row>
    <row r="162" spans="1:42" s="3" customFormat="1" ht="9.9499999999999993" customHeight="1" x14ac:dyDescent="0.2">
      <c r="P162" s="75"/>
      <c r="Q162" s="91"/>
      <c r="R162" s="6"/>
      <c r="S162" s="39"/>
      <c r="T162" s="6"/>
      <c r="U162" s="5"/>
      <c r="V162" s="52"/>
      <c r="W162" s="56"/>
      <c r="X162" s="15"/>
      <c r="Y162" s="52"/>
      <c r="Z162" s="39"/>
      <c r="AA162" s="39"/>
      <c r="AB162" s="55"/>
      <c r="AC162" s="17"/>
      <c r="AD162" s="15"/>
      <c r="AE162" s="65"/>
      <c r="AF162" s="127"/>
      <c r="AG162" s="39"/>
      <c r="AH162" s="52"/>
      <c r="AJ162" s="17"/>
      <c r="AK162" s="17"/>
      <c r="AL162" s="17"/>
      <c r="AM162" s="17"/>
      <c r="AO162" s="31" t="s">
        <v>56</v>
      </c>
    </row>
    <row r="163" spans="1:42" s="3" customFormat="1" ht="9.9499999999999993" customHeight="1" x14ac:dyDescent="0.2">
      <c r="P163" s="75"/>
      <c r="Q163" s="91"/>
      <c r="R163" s="6"/>
      <c r="S163" s="39"/>
      <c r="T163" s="6"/>
      <c r="U163" s="5"/>
      <c r="V163" s="52"/>
      <c r="W163" s="56"/>
      <c r="X163" s="15"/>
      <c r="Y163" s="52"/>
      <c r="Z163" s="39"/>
      <c r="AA163" s="39"/>
      <c r="AB163" s="55"/>
      <c r="AC163" s="17"/>
      <c r="AD163" s="15"/>
      <c r="AE163" s="65"/>
      <c r="AF163" s="127"/>
      <c r="AG163" s="39"/>
      <c r="AH163" s="52"/>
      <c r="AJ163" s="17"/>
      <c r="AK163" s="17"/>
      <c r="AL163" s="17"/>
      <c r="AM163" s="17"/>
      <c r="AO163" s="31" t="s">
        <v>56</v>
      </c>
    </row>
    <row r="164" spans="1:42" s="3" customFormat="1" ht="9.9499999999999993" customHeight="1" x14ac:dyDescent="0.2">
      <c r="P164" s="75"/>
      <c r="Q164" s="91"/>
      <c r="R164" s="6"/>
      <c r="S164" s="39"/>
      <c r="T164" s="6"/>
      <c r="U164" s="5"/>
      <c r="V164" s="52"/>
      <c r="W164" s="56"/>
      <c r="X164" s="15"/>
      <c r="Y164" s="52"/>
      <c r="Z164" s="39"/>
      <c r="AA164" s="39"/>
      <c r="AB164" s="55"/>
      <c r="AC164" s="17"/>
      <c r="AD164" s="15"/>
      <c r="AE164" s="65"/>
      <c r="AF164" s="127"/>
      <c r="AG164" s="39"/>
      <c r="AH164" s="52"/>
      <c r="AJ164" s="17"/>
      <c r="AK164" s="17"/>
      <c r="AL164" s="17"/>
      <c r="AM164" s="17"/>
      <c r="AO164" s="31" t="s">
        <v>56</v>
      </c>
    </row>
    <row r="165" spans="1:42" s="3" customFormat="1" ht="9.9499999999999993" customHeight="1" x14ac:dyDescent="0.2">
      <c r="P165" s="75"/>
      <c r="Q165" s="91"/>
      <c r="R165" s="6"/>
      <c r="S165" s="39"/>
      <c r="T165" s="6"/>
      <c r="U165" s="5"/>
      <c r="V165" s="52"/>
      <c r="W165" s="56"/>
      <c r="X165" s="15"/>
      <c r="Y165" s="52"/>
      <c r="Z165" s="39"/>
      <c r="AA165" s="39"/>
      <c r="AB165" s="55"/>
      <c r="AC165" s="17"/>
      <c r="AD165" s="15"/>
      <c r="AE165" s="65"/>
      <c r="AF165" s="127"/>
      <c r="AG165" s="39"/>
      <c r="AH165" s="52"/>
      <c r="AJ165" s="17"/>
      <c r="AK165" s="17"/>
      <c r="AL165" s="17"/>
      <c r="AM165" s="17"/>
      <c r="AO165" s="31" t="s">
        <v>56</v>
      </c>
    </row>
    <row r="166" spans="1:42" s="3" customFormat="1" ht="9.9499999999999993" customHeight="1" x14ac:dyDescent="0.2">
      <c r="P166" s="75"/>
      <c r="Q166" s="91"/>
      <c r="R166" s="6"/>
      <c r="S166" s="39"/>
      <c r="T166" s="6"/>
      <c r="U166" s="5"/>
      <c r="V166" s="52"/>
      <c r="W166" s="56"/>
      <c r="X166" s="15"/>
      <c r="Y166" s="52"/>
      <c r="Z166" s="39"/>
      <c r="AA166" s="39"/>
      <c r="AB166" s="55"/>
      <c r="AC166" s="17"/>
      <c r="AD166" s="15"/>
      <c r="AE166" s="65"/>
      <c r="AF166" s="127"/>
      <c r="AG166" s="39"/>
      <c r="AH166" s="52"/>
      <c r="AJ166" s="17"/>
      <c r="AK166" s="17"/>
      <c r="AL166" s="17"/>
      <c r="AM166" s="17"/>
      <c r="AO166" s="31" t="s">
        <v>56</v>
      </c>
    </row>
    <row r="167" spans="1:42" s="3" customFormat="1" ht="9.9499999999999993" customHeight="1" x14ac:dyDescent="0.2">
      <c r="P167" s="75"/>
      <c r="Q167" s="91"/>
      <c r="R167" s="6"/>
      <c r="S167" s="39"/>
      <c r="T167" s="6"/>
      <c r="U167" s="5"/>
      <c r="V167" s="52"/>
      <c r="W167" s="56"/>
      <c r="X167" s="15"/>
      <c r="Y167" s="52"/>
      <c r="Z167" s="39"/>
      <c r="AA167" s="39"/>
      <c r="AB167" s="55"/>
      <c r="AC167" s="17"/>
      <c r="AD167" s="15"/>
      <c r="AE167" s="65"/>
      <c r="AF167" s="127"/>
      <c r="AG167" s="39"/>
      <c r="AH167" s="52"/>
      <c r="AJ167" s="17"/>
      <c r="AK167" s="17"/>
      <c r="AL167" s="17"/>
      <c r="AM167" s="17"/>
      <c r="AO167" s="31" t="s">
        <v>56</v>
      </c>
    </row>
    <row r="168" spans="1:42" s="3" customFormat="1" ht="9.9499999999999993" customHeight="1" x14ac:dyDescent="0.2">
      <c r="P168" s="75"/>
      <c r="Q168" s="91"/>
      <c r="R168" s="6"/>
      <c r="S168" s="39"/>
      <c r="T168" s="6"/>
      <c r="U168" s="5"/>
      <c r="V168" s="52"/>
      <c r="W168" s="56"/>
      <c r="X168" s="15"/>
      <c r="Y168" s="52"/>
      <c r="Z168" s="39"/>
      <c r="AA168" s="39"/>
      <c r="AB168" s="55"/>
      <c r="AC168" s="17"/>
      <c r="AD168" s="15"/>
      <c r="AE168" s="65"/>
      <c r="AF168" s="127"/>
      <c r="AG168" s="39"/>
      <c r="AH168" s="52"/>
      <c r="AJ168" s="17"/>
      <c r="AK168" s="17"/>
      <c r="AL168" s="17"/>
      <c r="AM168" s="17"/>
      <c r="AO168" s="31" t="s">
        <v>56</v>
      </c>
    </row>
    <row r="169" spans="1:42" s="3" customFormat="1" ht="9.9499999999999993" customHeight="1" x14ac:dyDescent="0.2">
      <c r="P169" s="75"/>
      <c r="Q169" s="91"/>
      <c r="R169" s="6"/>
      <c r="S169" s="39"/>
      <c r="T169" s="6"/>
      <c r="U169" s="5"/>
      <c r="V169" s="52"/>
      <c r="W169" s="56"/>
      <c r="X169" s="15"/>
      <c r="Y169" s="52"/>
      <c r="Z169" s="39"/>
      <c r="AA169" s="39"/>
      <c r="AB169" s="55"/>
      <c r="AC169" s="17"/>
      <c r="AD169" s="15"/>
      <c r="AE169" s="65"/>
      <c r="AF169" s="127"/>
      <c r="AG169" s="39"/>
      <c r="AH169" s="52"/>
      <c r="AJ169" s="17"/>
      <c r="AK169" s="17"/>
      <c r="AL169" s="17"/>
      <c r="AM169" s="17"/>
      <c r="AO169" s="31" t="s">
        <v>56</v>
      </c>
    </row>
    <row r="170" spans="1:42" s="3" customFormat="1" ht="3.95" customHeight="1" x14ac:dyDescent="0.2">
      <c r="P170" s="75"/>
      <c r="Q170" s="91"/>
      <c r="R170" s="6"/>
      <c r="S170" s="39"/>
      <c r="T170" s="6"/>
      <c r="U170" s="5"/>
      <c r="V170" s="52"/>
      <c r="W170" s="56"/>
      <c r="X170" s="15"/>
      <c r="Y170" s="52"/>
      <c r="Z170" s="39"/>
      <c r="AA170" s="39"/>
      <c r="AB170" s="55"/>
      <c r="AC170" s="17"/>
      <c r="AD170" s="15"/>
      <c r="AE170" s="65"/>
      <c r="AF170" s="127"/>
      <c r="AG170" s="39"/>
      <c r="AH170" s="52"/>
      <c r="AJ170" s="17"/>
      <c r="AK170" s="17"/>
      <c r="AL170" s="17"/>
      <c r="AM170" s="17"/>
      <c r="AO170" s="31" t="s">
        <v>56</v>
      </c>
    </row>
    <row r="171" spans="1:42" s="144" customFormat="1" ht="12.75" customHeight="1" x14ac:dyDescent="0.2">
      <c r="C171" s="203" t="s">
        <v>257</v>
      </c>
      <c r="D171" s="203"/>
      <c r="E171" s="203"/>
      <c r="F171" s="203"/>
      <c r="G171" s="203"/>
      <c r="H171" s="203"/>
      <c r="I171" s="203"/>
      <c r="J171" s="203"/>
      <c r="K171" s="203"/>
      <c r="L171" s="203"/>
      <c r="M171" s="203"/>
      <c r="N171" s="203"/>
      <c r="O171" s="203"/>
      <c r="P171" s="203"/>
      <c r="Q171" s="203"/>
      <c r="R171" s="203"/>
      <c r="S171" s="203"/>
      <c r="T171" s="203"/>
      <c r="U171" s="145"/>
      <c r="V171" s="146"/>
      <c r="W171" s="149"/>
      <c r="X171" s="147"/>
      <c r="Y171" s="146"/>
      <c r="Z171" s="147"/>
      <c r="AA171" s="147"/>
      <c r="AB171" s="148"/>
      <c r="AC171" s="147"/>
      <c r="AD171" s="148"/>
      <c r="AE171" s="150"/>
      <c r="AF171" s="150"/>
      <c r="AG171" s="147"/>
      <c r="AH171" s="146"/>
      <c r="AI171" s="147"/>
      <c r="AJ171" s="147"/>
      <c r="AK171" s="147"/>
      <c r="AL171" s="147"/>
      <c r="AM171" s="147"/>
      <c r="AO171" s="31" t="s">
        <v>56</v>
      </c>
    </row>
    <row r="172" spans="1:42" s="3" customFormat="1" ht="3.95" customHeight="1" x14ac:dyDescent="0.2">
      <c r="C172" s="151"/>
      <c r="D172" s="152"/>
      <c r="E172" s="30"/>
      <c r="F172" s="75"/>
      <c r="G172" s="30"/>
      <c r="H172" s="30"/>
      <c r="I172" s="30"/>
      <c r="J172" s="30"/>
      <c r="K172" s="30"/>
      <c r="L172" s="30"/>
      <c r="M172" s="30"/>
      <c r="N172" s="30"/>
      <c r="O172" s="30"/>
      <c r="P172" s="75"/>
      <c r="Q172" s="91"/>
      <c r="R172" s="29"/>
      <c r="S172" s="153"/>
      <c r="T172" s="154"/>
      <c r="U172" s="37"/>
      <c r="V172" s="52"/>
      <c r="W172" s="56"/>
      <c r="X172" s="39"/>
      <c r="Y172" s="52"/>
      <c r="Z172" s="39"/>
      <c r="AA172" s="39"/>
      <c r="AB172" s="60"/>
      <c r="AC172" s="39"/>
      <c r="AD172" s="60"/>
      <c r="AE172" s="76"/>
      <c r="AF172" s="76"/>
      <c r="AG172" s="39"/>
      <c r="AH172" s="52"/>
      <c r="AI172" s="39"/>
      <c r="AJ172" s="39"/>
      <c r="AK172" s="39"/>
      <c r="AL172" s="39"/>
      <c r="AM172" s="39"/>
    </row>
    <row r="173" spans="1:42" s="3" customFormat="1" ht="35.1" customHeight="1" x14ac:dyDescent="0.2">
      <c r="C173" s="203" t="s">
        <v>27</v>
      </c>
      <c r="D173" s="203"/>
      <c r="E173" s="203"/>
      <c r="F173" s="203"/>
      <c r="G173" s="203"/>
      <c r="H173" s="203"/>
      <c r="I173" s="203"/>
      <c r="J173" s="203"/>
      <c r="K173" s="203"/>
      <c r="L173" s="203"/>
      <c r="M173" s="203"/>
      <c r="N173" s="203"/>
      <c r="O173" s="203"/>
      <c r="P173" s="203"/>
      <c r="Q173" s="203"/>
      <c r="R173" s="203"/>
      <c r="S173" s="203"/>
      <c r="T173" s="203"/>
      <c r="U173" s="37"/>
      <c r="V173" s="52"/>
      <c r="W173" s="56"/>
      <c r="X173" s="39"/>
      <c r="Y173" s="52"/>
      <c r="Z173" s="39"/>
      <c r="AA173" s="39"/>
      <c r="AB173" s="60"/>
      <c r="AC173" s="39"/>
      <c r="AD173" s="60"/>
      <c r="AE173" s="76"/>
      <c r="AF173" s="76"/>
      <c r="AG173" s="39"/>
      <c r="AH173" s="52"/>
      <c r="AI173" s="39"/>
      <c r="AJ173" s="39"/>
      <c r="AK173" s="39"/>
      <c r="AL173" s="39"/>
      <c r="AM173" s="39"/>
    </row>
    <row r="174" spans="1:42" s="3" customFormat="1" ht="3.95" customHeight="1" x14ac:dyDescent="0.2">
      <c r="C174" s="151"/>
      <c r="D174" s="152"/>
      <c r="E174" s="30"/>
      <c r="F174" s="75"/>
      <c r="G174" s="30"/>
      <c r="H174" s="30"/>
      <c r="I174" s="30"/>
      <c r="J174" s="30"/>
      <c r="K174" s="30"/>
      <c r="L174" s="30"/>
      <c r="M174" s="30"/>
      <c r="N174" s="30"/>
      <c r="O174" s="30"/>
      <c r="P174" s="75"/>
      <c r="Q174" s="91"/>
      <c r="R174" s="29"/>
      <c r="S174" s="153"/>
      <c r="T174" s="154"/>
      <c r="U174" s="37"/>
      <c r="V174" s="52"/>
      <c r="W174" s="56"/>
      <c r="X174" s="39"/>
      <c r="Y174" s="52"/>
      <c r="Z174" s="39"/>
      <c r="AA174" s="39"/>
      <c r="AB174" s="60"/>
      <c r="AC174" s="39"/>
      <c r="AD174" s="60"/>
      <c r="AE174" s="76"/>
      <c r="AF174" s="76"/>
      <c r="AG174" s="39"/>
      <c r="AH174" s="52"/>
      <c r="AI174" s="39"/>
      <c r="AJ174" s="39"/>
      <c r="AK174" s="39"/>
      <c r="AL174" s="39"/>
      <c r="AM174" s="39"/>
    </row>
    <row r="175" spans="1:42" x14ac:dyDescent="0.2">
      <c r="A175" s="102" t="s">
        <v>56</v>
      </c>
      <c r="B175" s="102" t="s">
        <v>56</v>
      </c>
      <c r="C175" s="102" t="s">
        <v>56</v>
      </c>
      <c r="D175" s="102" t="s">
        <v>56</v>
      </c>
      <c r="E175" s="102" t="s">
        <v>56</v>
      </c>
      <c r="F175" s="102" t="s">
        <v>56</v>
      </c>
      <c r="G175" s="102" t="s">
        <v>56</v>
      </c>
      <c r="H175" s="102" t="s">
        <v>56</v>
      </c>
      <c r="I175" s="102" t="s">
        <v>56</v>
      </c>
      <c r="J175" s="102" t="s">
        <v>56</v>
      </c>
      <c r="K175" s="102" t="s">
        <v>56</v>
      </c>
      <c r="L175" s="102" t="s">
        <v>56</v>
      </c>
      <c r="M175" s="102" t="s">
        <v>56</v>
      </c>
      <c r="N175" s="102" t="s">
        <v>56</v>
      </c>
      <c r="O175" s="102" t="s">
        <v>56</v>
      </c>
      <c r="P175" s="102" t="s">
        <v>56</v>
      </c>
      <c r="Q175" s="102" t="s">
        <v>56</v>
      </c>
      <c r="R175" s="102" t="s">
        <v>56</v>
      </c>
      <c r="S175" s="102" t="s">
        <v>56</v>
      </c>
      <c r="T175" s="102" t="s">
        <v>56</v>
      </c>
      <c r="U175" s="102" t="s">
        <v>56</v>
      </c>
      <c r="V175" s="102" t="s">
        <v>56</v>
      </c>
      <c r="W175" s="102" t="s">
        <v>56</v>
      </c>
      <c r="X175" s="102" t="s">
        <v>56</v>
      </c>
      <c r="Y175" s="102" t="s">
        <v>56</v>
      </c>
      <c r="Z175" s="102" t="s">
        <v>56</v>
      </c>
      <c r="AA175" s="102" t="s">
        <v>56</v>
      </c>
      <c r="AB175" s="102" t="s">
        <v>56</v>
      </c>
      <c r="AC175" s="102" t="s">
        <v>56</v>
      </c>
      <c r="AD175" s="102" t="s">
        <v>56</v>
      </c>
      <c r="AE175" s="102" t="s">
        <v>56</v>
      </c>
      <c r="AF175" s="102" t="s">
        <v>56</v>
      </c>
      <c r="AG175" s="102" t="s">
        <v>56</v>
      </c>
      <c r="AH175" s="102" t="s">
        <v>56</v>
      </c>
      <c r="AI175" s="102" t="s">
        <v>56</v>
      </c>
      <c r="AJ175" s="102" t="s">
        <v>56</v>
      </c>
      <c r="AK175" s="102" t="s">
        <v>56</v>
      </c>
      <c r="AL175" s="102" t="s">
        <v>56</v>
      </c>
      <c r="AM175" s="102" t="s">
        <v>56</v>
      </c>
      <c r="AN175" s="102" t="s">
        <v>56</v>
      </c>
      <c r="AO175" s="102" t="s">
        <v>56</v>
      </c>
      <c r="AP175" s="3"/>
    </row>
    <row r="176" spans="1:42" x14ac:dyDescent="0.2">
      <c r="AP176" s="3"/>
    </row>
    <row r="177" spans="4:42" x14ac:dyDescent="0.2">
      <c r="D177" s="205" t="s">
        <v>57</v>
      </c>
      <c r="E177" s="206"/>
      <c r="AP177" s="3"/>
    </row>
    <row r="178" spans="4:42" x14ac:dyDescent="0.2">
      <c r="D178" s="123">
        <v>-0.04</v>
      </c>
      <c r="E178" s="123">
        <v>0.01</v>
      </c>
      <c r="AP178" s="3"/>
    </row>
    <row r="179" spans="4:42" x14ac:dyDescent="0.2">
      <c r="D179" s="123">
        <v>-0.03</v>
      </c>
      <c r="E179" s="123">
        <v>0.02</v>
      </c>
      <c r="AP179" s="3"/>
    </row>
    <row r="180" spans="4:42" x14ac:dyDescent="0.2">
      <c r="D180" s="123">
        <v>-0.02</v>
      </c>
      <c r="E180" s="123">
        <v>0.03</v>
      </c>
      <c r="AP180" s="3"/>
    </row>
    <row r="181" spans="4:42" x14ac:dyDescent="0.2">
      <c r="D181" s="123">
        <v>-0.01</v>
      </c>
      <c r="E181" s="123">
        <v>-0.01</v>
      </c>
      <c r="AP181" s="3"/>
    </row>
    <row r="182" spans="4:42" x14ac:dyDescent="0.2">
      <c r="D182" s="123">
        <v>0</v>
      </c>
      <c r="E182" s="123">
        <v>0</v>
      </c>
      <c r="AP182" s="3"/>
    </row>
    <row r="183" spans="4:42" x14ac:dyDescent="0.2">
      <c r="D183" s="123">
        <v>0.01</v>
      </c>
      <c r="E183" s="123">
        <v>1.0000000000005116E-2</v>
      </c>
      <c r="AP183" s="3"/>
    </row>
    <row r="184" spans="4:42" x14ac:dyDescent="0.2">
      <c r="D184" s="123">
        <v>0.02</v>
      </c>
      <c r="E184" s="123">
        <v>2.0000000000003126E-2</v>
      </c>
      <c r="AP184" s="3"/>
    </row>
    <row r="185" spans="4:42" x14ac:dyDescent="0.2">
      <c r="D185" s="123">
        <v>0.03</v>
      </c>
      <c r="E185" s="123">
        <v>3.0000000000001137E-2</v>
      </c>
      <c r="AP185" s="3"/>
    </row>
    <row r="186" spans="4:42" x14ac:dyDescent="0.2">
      <c r="D186" s="123">
        <v>0.04</v>
      </c>
      <c r="E186" s="123">
        <v>-0.01</v>
      </c>
      <c r="AP186" s="3"/>
    </row>
    <row r="187" spans="4:42" x14ac:dyDescent="0.2">
      <c r="D187" s="123">
        <v>0.05</v>
      </c>
      <c r="E187" s="123">
        <v>0</v>
      </c>
      <c r="AP187" s="3"/>
    </row>
    <row r="188" spans="4:42" x14ac:dyDescent="0.2">
      <c r="AP188" s="3"/>
    </row>
    <row r="189" spans="4:42" x14ac:dyDescent="0.2">
      <c r="AP189" s="3"/>
    </row>
    <row r="190" spans="4:42" x14ac:dyDescent="0.2">
      <c r="P190" s="2"/>
      <c r="Q190" s="2"/>
      <c r="S190" s="2"/>
      <c r="U190" s="2"/>
      <c r="V190" s="2"/>
      <c r="AP190" s="3"/>
    </row>
    <row r="191" spans="4:42" x14ac:dyDescent="0.2">
      <c r="P191" s="2"/>
      <c r="Q191" s="2"/>
      <c r="S191" s="2"/>
      <c r="U191" s="2"/>
      <c r="V191" s="2"/>
      <c r="AP191" s="3"/>
    </row>
    <row r="192" spans="4:42" x14ac:dyDescent="0.2">
      <c r="P192" s="2"/>
      <c r="Q192" s="2"/>
      <c r="S192" s="2"/>
      <c r="U192" s="2"/>
      <c r="V192" s="2"/>
      <c r="AP192" s="3"/>
    </row>
    <row r="193" spans="16:42" x14ac:dyDescent="0.2">
      <c r="P193" s="2"/>
      <c r="Q193" s="2"/>
      <c r="S193" s="2"/>
      <c r="U193" s="2"/>
      <c r="V193" s="2"/>
      <c r="AP193" s="3"/>
    </row>
    <row r="194" spans="16:42" x14ac:dyDescent="0.2">
      <c r="P194" s="2"/>
      <c r="Q194" s="2"/>
      <c r="S194" s="2"/>
      <c r="U194" s="2"/>
      <c r="V194" s="2"/>
      <c r="AP194" s="3"/>
    </row>
    <row r="195" spans="16:42" x14ac:dyDescent="0.2">
      <c r="P195" s="2"/>
      <c r="Q195" s="2"/>
      <c r="S195" s="2"/>
      <c r="U195" s="2"/>
      <c r="V195" s="2"/>
      <c r="AP195" s="3"/>
    </row>
    <row r="196" spans="16:42" x14ac:dyDescent="0.2">
      <c r="P196" s="2"/>
      <c r="Q196" s="2"/>
      <c r="S196" s="2"/>
      <c r="U196" s="2"/>
      <c r="V196" s="2"/>
      <c r="AP196" s="3"/>
    </row>
    <row r="197" spans="16:42" x14ac:dyDescent="0.2">
      <c r="P197" s="2"/>
      <c r="Q197" s="2"/>
      <c r="S197" s="2"/>
      <c r="U197" s="2"/>
      <c r="V197" s="2"/>
      <c r="AP197" s="3"/>
    </row>
    <row r="198" spans="16:42" x14ac:dyDescent="0.2">
      <c r="P198" s="2"/>
      <c r="Q198" s="2"/>
      <c r="S198" s="2"/>
      <c r="U198" s="2"/>
      <c r="V198" s="2"/>
      <c r="AP198" s="3"/>
    </row>
    <row r="199" spans="16:42" x14ac:dyDescent="0.2">
      <c r="P199" s="2"/>
      <c r="Q199" s="2"/>
      <c r="S199" s="2"/>
      <c r="U199" s="2"/>
      <c r="V199" s="2"/>
      <c r="AP199" s="3"/>
    </row>
    <row r="200" spans="16:42" x14ac:dyDescent="0.2">
      <c r="P200" s="2"/>
      <c r="Q200" s="2"/>
      <c r="S200" s="2"/>
      <c r="U200" s="2"/>
      <c r="V200" s="2"/>
      <c r="AP200" s="3"/>
    </row>
    <row r="201" spans="16:42" x14ac:dyDescent="0.2">
      <c r="P201" s="2"/>
      <c r="Q201" s="2"/>
      <c r="S201" s="2"/>
      <c r="U201" s="2"/>
      <c r="V201" s="2"/>
      <c r="AP201" s="3"/>
    </row>
    <row r="202" spans="16:42" x14ac:dyDescent="0.2">
      <c r="P202" s="2"/>
      <c r="Q202" s="2"/>
      <c r="S202" s="2"/>
      <c r="U202" s="2"/>
      <c r="V202" s="2"/>
      <c r="AP202" s="3"/>
    </row>
    <row r="203" spans="16:42" x14ac:dyDescent="0.2">
      <c r="P203" s="2"/>
      <c r="Q203" s="2"/>
      <c r="S203" s="2"/>
      <c r="U203" s="2"/>
      <c r="V203" s="2"/>
      <c r="AP203" s="3"/>
    </row>
    <row r="204" spans="16:42" x14ac:dyDescent="0.2">
      <c r="P204" s="2"/>
      <c r="Q204" s="2"/>
      <c r="S204" s="2"/>
      <c r="U204" s="2"/>
      <c r="V204" s="2"/>
      <c r="AP204" s="3"/>
    </row>
    <row r="205" spans="16:42" x14ac:dyDescent="0.2">
      <c r="P205" s="2"/>
      <c r="Q205" s="2"/>
      <c r="S205" s="2"/>
      <c r="U205" s="2"/>
      <c r="V205" s="2"/>
      <c r="AP205" s="3"/>
    </row>
    <row r="206" spans="16:42" x14ac:dyDescent="0.2">
      <c r="P206" s="2"/>
      <c r="Q206" s="2"/>
      <c r="S206" s="2"/>
      <c r="U206" s="2"/>
      <c r="V206" s="2"/>
      <c r="AP206" s="3"/>
    </row>
    <row r="207" spans="16:42" x14ac:dyDescent="0.2">
      <c r="P207" s="2"/>
      <c r="Q207" s="2"/>
      <c r="S207" s="2"/>
      <c r="U207" s="2"/>
      <c r="V207" s="2"/>
      <c r="AP207" s="3"/>
    </row>
    <row r="208" spans="16:42" x14ac:dyDescent="0.2">
      <c r="P208" s="2"/>
      <c r="Q208" s="2"/>
      <c r="S208" s="2"/>
      <c r="U208" s="2"/>
      <c r="V208" s="2"/>
      <c r="AP208" s="3"/>
    </row>
    <row r="209" spans="16:42" x14ac:dyDescent="0.2">
      <c r="P209" s="2"/>
      <c r="Q209" s="2"/>
      <c r="S209" s="2"/>
      <c r="U209" s="2"/>
      <c r="V209" s="2"/>
      <c r="AP209" s="3"/>
    </row>
    <row r="210" spans="16:42" x14ac:dyDescent="0.2">
      <c r="P210" s="2"/>
      <c r="Q210" s="2"/>
      <c r="S210" s="2"/>
      <c r="U210" s="2"/>
      <c r="V210" s="2"/>
      <c r="AP210" s="3"/>
    </row>
    <row r="211" spans="16:42" x14ac:dyDescent="0.2">
      <c r="P211" s="2"/>
      <c r="Q211" s="2"/>
      <c r="S211" s="2"/>
      <c r="U211" s="2"/>
      <c r="V211" s="2"/>
      <c r="AP211" s="3"/>
    </row>
    <row r="212" spans="16:42" x14ac:dyDescent="0.2">
      <c r="P212" s="2"/>
      <c r="Q212" s="2"/>
      <c r="S212" s="2"/>
      <c r="U212" s="2"/>
      <c r="V212" s="2"/>
      <c r="AP212" s="3"/>
    </row>
    <row r="213" spans="16:42" x14ac:dyDescent="0.2">
      <c r="P213" s="2"/>
      <c r="Q213" s="2"/>
      <c r="S213" s="2"/>
      <c r="U213" s="2"/>
      <c r="V213" s="2"/>
      <c r="AP213" s="3"/>
    </row>
    <row r="214" spans="16:42" x14ac:dyDescent="0.2">
      <c r="P214" s="2"/>
      <c r="Q214" s="2"/>
      <c r="S214" s="2"/>
      <c r="U214" s="2"/>
      <c r="V214" s="2"/>
      <c r="AP214" s="3"/>
    </row>
    <row r="215" spans="16:42" x14ac:dyDescent="0.2">
      <c r="P215" s="2"/>
      <c r="Q215" s="2"/>
      <c r="S215" s="2"/>
      <c r="U215" s="2"/>
      <c r="V215" s="2"/>
      <c r="AP215" s="3"/>
    </row>
    <row r="216" spans="16:42" x14ac:dyDescent="0.2">
      <c r="P216" s="2"/>
      <c r="Q216" s="2"/>
      <c r="S216" s="2"/>
      <c r="U216" s="2"/>
      <c r="V216" s="2"/>
      <c r="AP216" s="3"/>
    </row>
    <row r="217" spans="16:42" x14ac:dyDescent="0.2">
      <c r="P217" s="2"/>
      <c r="Q217" s="2"/>
      <c r="S217" s="2"/>
      <c r="U217" s="2"/>
      <c r="V217" s="2"/>
      <c r="AP217" s="3"/>
    </row>
    <row r="218" spans="16:42" x14ac:dyDescent="0.2">
      <c r="P218" s="2"/>
      <c r="Q218" s="2"/>
      <c r="S218" s="2"/>
      <c r="U218" s="2"/>
      <c r="V218" s="2"/>
      <c r="AP218" s="3"/>
    </row>
    <row r="219" spans="16:42" x14ac:dyDescent="0.2">
      <c r="P219" s="2"/>
      <c r="Q219" s="2"/>
      <c r="S219" s="2"/>
      <c r="U219" s="2"/>
      <c r="V219" s="2"/>
      <c r="AP219" s="3"/>
    </row>
    <row r="220" spans="16:42" x14ac:dyDescent="0.2">
      <c r="P220" s="2"/>
      <c r="Q220" s="2"/>
      <c r="S220" s="2"/>
      <c r="U220" s="2"/>
      <c r="V220" s="2"/>
    </row>
    <row r="221" spans="16:42" x14ac:dyDescent="0.2">
      <c r="P221" s="2"/>
      <c r="Q221" s="2"/>
      <c r="S221" s="2"/>
      <c r="U221" s="2"/>
      <c r="V221" s="2"/>
    </row>
    <row r="222" spans="16:42" x14ac:dyDescent="0.2">
      <c r="P222" s="2"/>
      <c r="Q222" s="2"/>
      <c r="S222" s="2"/>
      <c r="U222" s="2"/>
      <c r="V222" s="2"/>
      <c r="W222" s="2"/>
      <c r="X222" s="2"/>
      <c r="Y222" s="2"/>
      <c r="Z222" s="2"/>
      <c r="AA222" s="2"/>
      <c r="AB222" s="2"/>
      <c r="AC222" s="2"/>
      <c r="AD222" s="2"/>
      <c r="AE222" s="2"/>
      <c r="AF222" s="2"/>
      <c r="AG222" s="2"/>
      <c r="AH222" s="2"/>
      <c r="AI222" s="2"/>
      <c r="AJ222" s="2"/>
      <c r="AK222" s="2"/>
      <c r="AL222" s="2"/>
      <c r="AM222" s="2"/>
    </row>
    <row r="223" spans="16:42" x14ac:dyDescent="0.2">
      <c r="P223" s="2"/>
      <c r="Q223" s="2"/>
      <c r="S223" s="2"/>
      <c r="U223" s="2"/>
      <c r="V223" s="2"/>
      <c r="W223" s="2"/>
      <c r="X223" s="2"/>
      <c r="Y223" s="2"/>
      <c r="Z223" s="2"/>
      <c r="AA223" s="2"/>
      <c r="AB223" s="2"/>
      <c r="AC223" s="2"/>
      <c r="AD223" s="2"/>
      <c r="AE223" s="2"/>
      <c r="AF223" s="2"/>
      <c r="AG223" s="2"/>
      <c r="AH223" s="2"/>
      <c r="AI223" s="2"/>
      <c r="AJ223" s="2"/>
      <c r="AK223" s="2"/>
      <c r="AL223" s="2"/>
      <c r="AM223" s="2"/>
    </row>
    <row r="224" spans="16:42" x14ac:dyDescent="0.2">
      <c r="P224" s="2"/>
      <c r="Q224" s="2"/>
      <c r="S224" s="2"/>
      <c r="U224" s="2"/>
      <c r="V224" s="2"/>
      <c r="W224" s="2"/>
      <c r="X224" s="2"/>
      <c r="Y224" s="2"/>
      <c r="Z224" s="2"/>
      <c r="AA224" s="2"/>
      <c r="AB224" s="2"/>
      <c r="AC224" s="2"/>
      <c r="AD224" s="2"/>
      <c r="AE224" s="2"/>
      <c r="AF224" s="2"/>
      <c r="AG224" s="2"/>
      <c r="AH224" s="2"/>
      <c r="AI224" s="2"/>
      <c r="AJ224" s="2"/>
      <c r="AK224" s="2"/>
      <c r="AL224" s="2"/>
      <c r="AM224" s="2"/>
    </row>
    <row r="225" spans="16:39" x14ac:dyDescent="0.2">
      <c r="P225" s="2"/>
      <c r="Q225" s="2"/>
      <c r="S225" s="2"/>
      <c r="U225" s="2"/>
      <c r="V225" s="2"/>
      <c r="W225" s="2"/>
      <c r="X225" s="2"/>
      <c r="Y225" s="2"/>
      <c r="Z225" s="2"/>
      <c r="AA225" s="2"/>
      <c r="AB225" s="2"/>
      <c r="AC225" s="2"/>
      <c r="AD225" s="2"/>
      <c r="AE225" s="2"/>
      <c r="AF225" s="2"/>
      <c r="AG225" s="2"/>
      <c r="AH225" s="2"/>
      <c r="AI225" s="2"/>
      <c r="AJ225" s="2"/>
      <c r="AK225" s="2"/>
      <c r="AL225" s="2"/>
      <c r="AM225" s="2"/>
    </row>
    <row r="226" spans="16:39" x14ac:dyDescent="0.2">
      <c r="P226" s="2"/>
      <c r="Q226" s="2"/>
      <c r="S226" s="2"/>
      <c r="U226" s="2"/>
      <c r="V226" s="2"/>
      <c r="W226" s="2"/>
      <c r="X226" s="2"/>
      <c r="Y226" s="2"/>
      <c r="Z226" s="2"/>
      <c r="AA226" s="2"/>
      <c r="AB226" s="2"/>
      <c r="AC226" s="2"/>
      <c r="AD226" s="2"/>
      <c r="AE226" s="2"/>
      <c r="AF226" s="2"/>
      <c r="AG226" s="2"/>
      <c r="AH226" s="2"/>
      <c r="AI226" s="2"/>
      <c r="AJ226" s="2"/>
      <c r="AK226" s="2"/>
      <c r="AL226" s="2"/>
      <c r="AM226" s="2"/>
    </row>
    <row r="227" spans="16:39" x14ac:dyDescent="0.2">
      <c r="P227" s="2"/>
      <c r="Q227" s="2"/>
      <c r="S227" s="2"/>
      <c r="U227" s="2"/>
      <c r="V227" s="2"/>
      <c r="W227" s="2"/>
      <c r="X227" s="2"/>
      <c r="Y227" s="2"/>
      <c r="Z227" s="2"/>
      <c r="AA227" s="2"/>
      <c r="AB227" s="2"/>
      <c r="AC227" s="2"/>
      <c r="AD227" s="2"/>
      <c r="AE227" s="2"/>
      <c r="AF227" s="2"/>
      <c r="AG227" s="2"/>
      <c r="AH227" s="2"/>
      <c r="AI227" s="2"/>
      <c r="AJ227" s="2"/>
      <c r="AK227" s="2"/>
      <c r="AL227" s="2"/>
      <c r="AM227" s="2"/>
    </row>
    <row r="228" spans="16:39" x14ac:dyDescent="0.2">
      <c r="P228" s="2"/>
      <c r="Q228" s="2"/>
      <c r="S228" s="2"/>
      <c r="U228" s="2"/>
      <c r="V228" s="2"/>
      <c r="W228" s="2"/>
      <c r="X228" s="2"/>
      <c r="Y228" s="2"/>
      <c r="Z228" s="2"/>
      <c r="AA228" s="2"/>
      <c r="AB228" s="2"/>
      <c r="AC228" s="2"/>
      <c r="AD228" s="2"/>
      <c r="AE228" s="2"/>
      <c r="AF228" s="2"/>
      <c r="AG228" s="2"/>
      <c r="AH228" s="2"/>
      <c r="AI228" s="2"/>
      <c r="AJ228" s="2"/>
      <c r="AK228" s="2"/>
      <c r="AL228" s="2"/>
      <c r="AM228" s="2"/>
    </row>
    <row r="229" spans="16:39" x14ac:dyDescent="0.2">
      <c r="P229" s="2"/>
      <c r="Q229" s="2"/>
      <c r="S229" s="2"/>
      <c r="U229" s="2"/>
      <c r="V229" s="2"/>
      <c r="W229" s="2"/>
      <c r="X229" s="2"/>
      <c r="Y229" s="2"/>
      <c r="Z229" s="2"/>
      <c r="AA229" s="2"/>
      <c r="AB229" s="2"/>
      <c r="AC229" s="2"/>
      <c r="AD229" s="2"/>
      <c r="AE229" s="2"/>
      <c r="AF229" s="2"/>
      <c r="AG229" s="2"/>
      <c r="AH229" s="2"/>
      <c r="AI229" s="2"/>
      <c r="AJ229" s="2"/>
      <c r="AK229" s="2"/>
      <c r="AL229" s="2"/>
      <c r="AM229" s="2"/>
    </row>
    <row r="230" spans="16:39" x14ac:dyDescent="0.2">
      <c r="P230" s="2"/>
      <c r="Q230" s="2"/>
      <c r="S230" s="2"/>
      <c r="U230" s="2"/>
      <c r="V230" s="2"/>
      <c r="W230" s="2"/>
      <c r="X230" s="2"/>
      <c r="Y230" s="2"/>
      <c r="Z230" s="2"/>
      <c r="AA230" s="2"/>
      <c r="AB230" s="2"/>
      <c r="AC230" s="2"/>
      <c r="AD230" s="2"/>
      <c r="AE230" s="2"/>
      <c r="AF230" s="2"/>
      <c r="AG230" s="2"/>
      <c r="AH230" s="2"/>
      <c r="AI230" s="2"/>
      <c r="AJ230" s="2"/>
      <c r="AK230" s="2"/>
      <c r="AL230" s="2"/>
      <c r="AM230" s="2"/>
    </row>
    <row r="231" spans="16:39" x14ac:dyDescent="0.2">
      <c r="P231" s="2"/>
      <c r="Q231" s="2"/>
      <c r="S231" s="2"/>
      <c r="U231" s="2"/>
      <c r="V231" s="2"/>
      <c r="W231" s="2"/>
      <c r="X231" s="2"/>
      <c r="Y231" s="2"/>
      <c r="Z231" s="2"/>
      <c r="AA231" s="2"/>
      <c r="AB231" s="2"/>
      <c r="AC231" s="2"/>
      <c r="AD231" s="2"/>
      <c r="AE231" s="2"/>
      <c r="AF231" s="2"/>
      <c r="AG231" s="2"/>
      <c r="AH231" s="2"/>
      <c r="AI231" s="2"/>
      <c r="AJ231" s="2"/>
      <c r="AK231" s="2"/>
      <c r="AL231" s="2"/>
      <c r="AM231" s="2"/>
    </row>
    <row r="232" spans="16:39" x14ac:dyDescent="0.2">
      <c r="P232" s="2"/>
      <c r="Q232" s="2"/>
      <c r="S232" s="2"/>
      <c r="U232" s="2"/>
      <c r="V232" s="2"/>
      <c r="W232" s="2"/>
      <c r="X232" s="2"/>
      <c r="Y232" s="2"/>
      <c r="Z232" s="2"/>
      <c r="AA232" s="2"/>
      <c r="AB232" s="2"/>
      <c r="AC232" s="2"/>
      <c r="AD232" s="2"/>
      <c r="AE232" s="2"/>
      <c r="AF232" s="2"/>
      <c r="AG232" s="2"/>
      <c r="AH232" s="2"/>
      <c r="AI232" s="2"/>
      <c r="AJ232" s="2"/>
      <c r="AK232" s="2"/>
      <c r="AL232" s="2"/>
      <c r="AM232" s="2"/>
    </row>
    <row r="233" spans="16:39" x14ac:dyDescent="0.2">
      <c r="P233" s="2"/>
      <c r="Q233" s="2"/>
      <c r="S233" s="2"/>
      <c r="U233" s="2"/>
      <c r="V233" s="2"/>
      <c r="W233" s="2"/>
      <c r="X233" s="2"/>
      <c r="Y233" s="2"/>
      <c r="Z233" s="2"/>
      <c r="AA233" s="2"/>
      <c r="AB233" s="2"/>
      <c r="AC233" s="2"/>
      <c r="AD233" s="2"/>
      <c r="AE233" s="2"/>
      <c r="AF233" s="2"/>
      <c r="AG233" s="2"/>
      <c r="AH233" s="2"/>
      <c r="AI233" s="2"/>
      <c r="AJ233" s="2"/>
      <c r="AK233" s="2"/>
      <c r="AL233" s="2"/>
      <c r="AM233" s="2"/>
    </row>
    <row r="234" spans="16:39" x14ac:dyDescent="0.2">
      <c r="P234" s="2"/>
      <c r="Q234" s="2"/>
      <c r="S234" s="2"/>
      <c r="U234" s="2"/>
      <c r="V234" s="2"/>
      <c r="W234" s="2"/>
      <c r="X234" s="2"/>
      <c r="Y234" s="2"/>
      <c r="Z234" s="2"/>
      <c r="AA234" s="2"/>
      <c r="AB234" s="2"/>
      <c r="AC234" s="2"/>
      <c r="AD234" s="2"/>
      <c r="AE234" s="2"/>
      <c r="AF234" s="2"/>
      <c r="AG234" s="2"/>
      <c r="AH234" s="2"/>
      <c r="AI234" s="2"/>
      <c r="AJ234" s="2"/>
      <c r="AK234" s="2"/>
      <c r="AL234" s="2"/>
      <c r="AM234" s="2"/>
    </row>
    <row r="235" spans="16:39" x14ac:dyDescent="0.2">
      <c r="P235" s="2"/>
      <c r="Q235" s="2"/>
      <c r="S235" s="2"/>
      <c r="U235" s="2"/>
      <c r="V235" s="2"/>
      <c r="W235" s="2"/>
      <c r="X235" s="2"/>
      <c r="Y235" s="2"/>
      <c r="Z235" s="2"/>
      <c r="AA235" s="2"/>
      <c r="AB235" s="2"/>
      <c r="AC235" s="2"/>
      <c r="AD235" s="2"/>
      <c r="AE235" s="2"/>
      <c r="AF235" s="2"/>
      <c r="AG235" s="2"/>
      <c r="AH235" s="2"/>
      <c r="AI235" s="2"/>
      <c r="AJ235" s="2"/>
      <c r="AK235" s="2"/>
      <c r="AL235" s="2"/>
      <c r="AM235" s="2"/>
    </row>
    <row r="236" spans="16:39" x14ac:dyDescent="0.2">
      <c r="P236" s="2"/>
      <c r="Q236" s="2"/>
      <c r="S236" s="2"/>
      <c r="U236" s="2"/>
      <c r="V236" s="2"/>
      <c r="W236" s="2"/>
      <c r="X236" s="2"/>
      <c r="Y236" s="2"/>
      <c r="Z236" s="2"/>
      <c r="AA236" s="2"/>
      <c r="AB236" s="2"/>
      <c r="AC236" s="2"/>
      <c r="AD236" s="2"/>
      <c r="AE236" s="2"/>
      <c r="AF236" s="2"/>
      <c r="AG236" s="2"/>
      <c r="AH236" s="2"/>
      <c r="AI236" s="2"/>
      <c r="AJ236" s="2"/>
      <c r="AK236" s="2"/>
      <c r="AL236" s="2"/>
      <c r="AM236" s="2"/>
    </row>
    <row r="237" spans="16:39" x14ac:dyDescent="0.2">
      <c r="P237" s="2"/>
      <c r="Q237" s="2"/>
      <c r="S237" s="2"/>
      <c r="U237" s="2"/>
      <c r="V237" s="2"/>
      <c r="W237" s="2"/>
      <c r="X237" s="2"/>
      <c r="Y237" s="2"/>
      <c r="Z237" s="2"/>
      <c r="AA237" s="2"/>
      <c r="AB237" s="2"/>
      <c r="AC237" s="2"/>
      <c r="AD237" s="2"/>
      <c r="AE237" s="2"/>
      <c r="AF237" s="2"/>
      <c r="AG237" s="2"/>
      <c r="AH237" s="2"/>
      <c r="AI237" s="2"/>
      <c r="AJ237" s="2"/>
      <c r="AK237" s="2"/>
      <c r="AL237" s="2"/>
      <c r="AM237" s="2"/>
    </row>
    <row r="238" spans="16:39" x14ac:dyDescent="0.2">
      <c r="P238" s="2"/>
      <c r="Q238" s="2"/>
      <c r="S238" s="2"/>
      <c r="U238" s="2"/>
      <c r="V238" s="2"/>
      <c r="W238" s="2"/>
      <c r="X238" s="2"/>
      <c r="Y238" s="2"/>
      <c r="Z238" s="2"/>
      <c r="AA238" s="2"/>
      <c r="AB238" s="2"/>
      <c r="AC238" s="2"/>
      <c r="AD238" s="2"/>
      <c r="AE238" s="2"/>
      <c r="AF238" s="2"/>
      <c r="AG238" s="2"/>
      <c r="AH238" s="2"/>
      <c r="AI238" s="2"/>
      <c r="AJ238" s="2"/>
      <c r="AK238" s="2"/>
      <c r="AL238" s="2"/>
      <c r="AM238" s="2"/>
    </row>
    <row r="239" spans="16:39" x14ac:dyDescent="0.2">
      <c r="P239" s="2"/>
      <c r="Q239" s="2"/>
      <c r="S239" s="2"/>
      <c r="U239" s="2"/>
      <c r="V239" s="2"/>
      <c r="W239" s="2"/>
      <c r="X239" s="2"/>
      <c r="Y239" s="2"/>
      <c r="Z239" s="2"/>
      <c r="AA239" s="2"/>
      <c r="AB239" s="2"/>
      <c r="AC239" s="2"/>
      <c r="AD239" s="2"/>
      <c r="AE239" s="2"/>
      <c r="AF239" s="2"/>
      <c r="AG239" s="2"/>
      <c r="AH239" s="2"/>
      <c r="AI239" s="2"/>
      <c r="AJ239" s="2"/>
      <c r="AK239" s="2"/>
      <c r="AL239" s="2"/>
      <c r="AM239" s="2"/>
    </row>
    <row r="240" spans="16:39" x14ac:dyDescent="0.2">
      <c r="P240" s="2"/>
      <c r="Q240" s="2"/>
      <c r="S240" s="2"/>
      <c r="U240" s="2"/>
      <c r="V240" s="2"/>
      <c r="W240" s="2"/>
      <c r="X240" s="2"/>
      <c r="Y240" s="2"/>
      <c r="Z240" s="2"/>
      <c r="AA240" s="2"/>
      <c r="AB240" s="2"/>
      <c r="AC240" s="2"/>
      <c r="AD240" s="2"/>
      <c r="AE240" s="2"/>
      <c r="AF240" s="2"/>
      <c r="AG240" s="2"/>
      <c r="AH240" s="2"/>
      <c r="AI240" s="2"/>
      <c r="AJ240" s="2"/>
      <c r="AK240" s="2"/>
      <c r="AL240" s="2"/>
      <c r="AM240" s="2"/>
    </row>
    <row r="241" spans="16:39" x14ac:dyDescent="0.2">
      <c r="P241" s="2"/>
      <c r="Q241" s="2"/>
      <c r="S241" s="2"/>
      <c r="U241" s="2"/>
      <c r="V241" s="2"/>
      <c r="W241" s="2"/>
      <c r="X241" s="2"/>
      <c r="Y241" s="2"/>
      <c r="Z241" s="2"/>
      <c r="AA241" s="2"/>
      <c r="AB241" s="2"/>
      <c r="AC241" s="2"/>
      <c r="AD241" s="2"/>
      <c r="AE241" s="2"/>
      <c r="AF241" s="2"/>
      <c r="AG241" s="2"/>
      <c r="AH241" s="2"/>
      <c r="AI241" s="2"/>
      <c r="AJ241" s="2"/>
      <c r="AK241" s="2"/>
      <c r="AL241" s="2"/>
      <c r="AM241" s="2"/>
    </row>
    <row r="242" spans="16:39" x14ac:dyDescent="0.2">
      <c r="P242" s="2"/>
      <c r="Q242" s="2"/>
      <c r="S242" s="2"/>
      <c r="U242" s="2"/>
      <c r="V242" s="2"/>
      <c r="W242" s="2"/>
      <c r="X242" s="2"/>
      <c r="Y242" s="2"/>
      <c r="Z242" s="2"/>
      <c r="AA242" s="2"/>
      <c r="AB242" s="2"/>
      <c r="AC242" s="2"/>
      <c r="AD242" s="2"/>
      <c r="AE242" s="2"/>
      <c r="AF242" s="2"/>
      <c r="AG242" s="2"/>
      <c r="AH242" s="2"/>
      <c r="AI242" s="2"/>
      <c r="AJ242" s="2"/>
      <c r="AK242" s="2"/>
      <c r="AL242" s="2"/>
      <c r="AM242" s="2"/>
    </row>
    <row r="243" spans="16:39" x14ac:dyDescent="0.2">
      <c r="P243" s="2"/>
      <c r="Q243" s="2"/>
      <c r="S243" s="2"/>
      <c r="U243" s="2"/>
      <c r="V243" s="2"/>
      <c r="W243" s="2"/>
      <c r="X243" s="2"/>
      <c r="Y243" s="2"/>
      <c r="Z243" s="2"/>
      <c r="AA243" s="2"/>
      <c r="AB243" s="2"/>
      <c r="AC243" s="2"/>
      <c r="AD243" s="2"/>
      <c r="AE243" s="2"/>
      <c r="AF243" s="2"/>
      <c r="AG243" s="2"/>
      <c r="AH243" s="2"/>
      <c r="AI243" s="2"/>
      <c r="AJ243" s="2"/>
      <c r="AK243" s="2"/>
      <c r="AL243" s="2"/>
      <c r="AM243" s="2"/>
    </row>
    <row r="244" spans="16:39" x14ac:dyDescent="0.2">
      <c r="P244" s="2"/>
      <c r="Q244" s="2"/>
      <c r="S244" s="2"/>
      <c r="U244" s="2"/>
      <c r="V244" s="2"/>
      <c r="W244" s="2"/>
      <c r="X244" s="2"/>
      <c r="Y244" s="2"/>
      <c r="Z244" s="2"/>
      <c r="AA244" s="2"/>
      <c r="AB244" s="2"/>
      <c r="AC244" s="2"/>
      <c r="AD244" s="2"/>
      <c r="AE244" s="2"/>
      <c r="AF244" s="2"/>
      <c r="AG244" s="2"/>
      <c r="AH244" s="2"/>
      <c r="AI244" s="2"/>
      <c r="AJ244" s="2"/>
      <c r="AK244" s="2"/>
      <c r="AL244" s="2"/>
      <c r="AM244" s="2"/>
    </row>
    <row r="245" spans="16:39" x14ac:dyDescent="0.2">
      <c r="P245" s="2"/>
      <c r="Q245" s="2"/>
      <c r="S245" s="2"/>
      <c r="U245" s="2"/>
      <c r="V245" s="2"/>
      <c r="W245" s="2"/>
      <c r="X245" s="2"/>
      <c r="Y245" s="2"/>
      <c r="Z245" s="2"/>
      <c r="AA245" s="2"/>
      <c r="AB245" s="2"/>
      <c r="AC245" s="2"/>
      <c r="AD245" s="2"/>
      <c r="AE245" s="2"/>
      <c r="AF245" s="2"/>
      <c r="AG245" s="2"/>
      <c r="AH245" s="2"/>
      <c r="AI245" s="2"/>
      <c r="AJ245" s="2"/>
      <c r="AK245" s="2"/>
      <c r="AL245" s="2"/>
      <c r="AM245" s="2"/>
    </row>
    <row r="246" spans="16:39" x14ac:dyDescent="0.2">
      <c r="P246" s="2"/>
      <c r="Q246" s="2"/>
      <c r="S246" s="2"/>
      <c r="U246" s="2"/>
      <c r="V246" s="2"/>
      <c r="W246" s="2"/>
      <c r="X246" s="2"/>
      <c r="Y246" s="2"/>
      <c r="Z246" s="2"/>
      <c r="AA246" s="2"/>
      <c r="AB246" s="2"/>
      <c r="AC246" s="2"/>
      <c r="AD246" s="2"/>
      <c r="AE246" s="2"/>
      <c r="AF246" s="2"/>
      <c r="AG246" s="2"/>
      <c r="AH246" s="2"/>
      <c r="AI246" s="2"/>
      <c r="AJ246" s="2"/>
      <c r="AK246" s="2"/>
      <c r="AL246" s="2"/>
      <c r="AM246" s="2"/>
    </row>
    <row r="247" spans="16:39" x14ac:dyDescent="0.2">
      <c r="P247" s="2"/>
      <c r="Q247" s="2"/>
      <c r="S247" s="2"/>
      <c r="U247" s="2"/>
      <c r="V247" s="2"/>
      <c r="W247" s="2"/>
      <c r="X247" s="2"/>
      <c r="Y247" s="2"/>
      <c r="Z247" s="2"/>
      <c r="AA247" s="2"/>
      <c r="AB247" s="2"/>
      <c r="AC247" s="2"/>
      <c r="AD247" s="2"/>
      <c r="AE247" s="2"/>
      <c r="AF247" s="2"/>
      <c r="AG247" s="2"/>
      <c r="AH247" s="2"/>
      <c r="AI247" s="2"/>
      <c r="AJ247" s="2"/>
      <c r="AK247" s="2"/>
      <c r="AL247" s="2"/>
      <c r="AM247" s="2"/>
    </row>
    <row r="248" spans="16:39" x14ac:dyDescent="0.2">
      <c r="P248" s="2"/>
      <c r="Q248" s="2"/>
      <c r="S248" s="2"/>
      <c r="U248" s="2"/>
      <c r="V248" s="2"/>
      <c r="W248" s="2"/>
      <c r="X248" s="2"/>
      <c r="Y248" s="2"/>
      <c r="Z248" s="2"/>
      <c r="AA248" s="2"/>
      <c r="AB248" s="2"/>
      <c r="AC248" s="2"/>
      <c r="AD248" s="2"/>
      <c r="AE248" s="2"/>
      <c r="AF248" s="2"/>
      <c r="AG248" s="2"/>
      <c r="AH248" s="2"/>
      <c r="AI248" s="2"/>
      <c r="AJ248" s="2"/>
      <c r="AK248" s="2"/>
      <c r="AL248" s="2"/>
      <c r="AM248" s="2"/>
    </row>
    <row r="249" spans="16:39" x14ac:dyDescent="0.2">
      <c r="P249" s="2"/>
      <c r="Q249" s="2"/>
      <c r="S249" s="2"/>
      <c r="U249" s="2"/>
      <c r="V249" s="2"/>
      <c r="W249" s="2"/>
      <c r="X249" s="2"/>
      <c r="Y249" s="2"/>
      <c r="Z249" s="2"/>
      <c r="AA249" s="2"/>
      <c r="AB249" s="2"/>
      <c r="AC249" s="2"/>
      <c r="AD249" s="2"/>
      <c r="AE249" s="2"/>
      <c r="AF249" s="2"/>
      <c r="AG249" s="2"/>
      <c r="AH249" s="2"/>
      <c r="AI249" s="2"/>
      <c r="AJ249" s="2"/>
      <c r="AK249" s="2"/>
      <c r="AL249" s="2"/>
      <c r="AM249" s="2"/>
    </row>
    <row r="250" spans="16:39" x14ac:dyDescent="0.2">
      <c r="P250" s="2"/>
      <c r="Q250" s="2"/>
      <c r="S250" s="2"/>
      <c r="U250" s="2"/>
      <c r="V250" s="2"/>
      <c r="W250" s="2"/>
      <c r="X250" s="2"/>
      <c r="Y250" s="2"/>
      <c r="Z250" s="2"/>
      <c r="AA250" s="2"/>
      <c r="AB250" s="2"/>
      <c r="AC250" s="2"/>
      <c r="AD250" s="2"/>
      <c r="AE250" s="2"/>
      <c r="AF250" s="2"/>
      <c r="AG250" s="2"/>
      <c r="AH250" s="2"/>
      <c r="AI250" s="2"/>
      <c r="AJ250" s="2"/>
      <c r="AK250" s="2"/>
      <c r="AL250" s="2"/>
      <c r="AM250" s="2"/>
    </row>
    <row r="251" spans="16:39" x14ac:dyDescent="0.2">
      <c r="P251" s="2"/>
      <c r="Q251" s="2"/>
      <c r="S251" s="2"/>
      <c r="U251" s="2"/>
      <c r="V251" s="2"/>
      <c r="W251" s="2"/>
      <c r="X251" s="2"/>
      <c r="Y251" s="2"/>
      <c r="Z251" s="2"/>
      <c r="AA251" s="2"/>
      <c r="AB251" s="2"/>
      <c r="AC251" s="2"/>
      <c r="AD251" s="2"/>
      <c r="AE251" s="2"/>
      <c r="AF251" s="2"/>
      <c r="AG251" s="2"/>
      <c r="AH251" s="2"/>
      <c r="AI251" s="2"/>
      <c r="AJ251" s="2"/>
      <c r="AK251" s="2"/>
      <c r="AL251" s="2"/>
      <c r="AM251" s="2"/>
    </row>
    <row r="252" spans="16:39" x14ac:dyDescent="0.2">
      <c r="P252" s="2"/>
      <c r="Q252" s="2"/>
      <c r="S252" s="2"/>
      <c r="U252" s="2"/>
      <c r="V252" s="2"/>
      <c r="W252" s="2"/>
      <c r="X252" s="2"/>
      <c r="Y252" s="2"/>
      <c r="Z252" s="2"/>
      <c r="AA252" s="2"/>
      <c r="AB252" s="2"/>
      <c r="AC252" s="2"/>
      <c r="AD252" s="2"/>
      <c r="AE252" s="2"/>
      <c r="AF252" s="2"/>
      <c r="AG252" s="2"/>
      <c r="AH252" s="2"/>
      <c r="AI252" s="2"/>
      <c r="AJ252" s="2"/>
      <c r="AK252" s="2"/>
      <c r="AL252" s="2"/>
      <c r="AM252" s="2"/>
    </row>
    <row r="253" spans="16:39" x14ac:dyDescent="0.2">
      <c r="P253" s="2"/>
      <c r="Q253" s="2"/>
      <c r="S253" s="2"/>
      <c r="U253" s="2"/>
      <c r="V253" s="2"/>
      <c r="W253" s="2"/>
      <c r="X253" s="2"/>
      <c r="Y253" s="2"/>
      <c r="Z253" s="2"/>
      <c r="AA253" s="2"/>
      <c r="AB253" s="2"/>
      <c r="AC253" s="2"/>
      <c r="AD253" s="2"/>
      <c r="AE253" s="2"/>
      <c r="AF253" s="2"/>
      <c r="AG253" s="2"/>
      <c r="AH253" s="2"/>
      <c r="AI253" s="2"/>
      <c r="AJ253" s="2"/>
      <c r="AK253" s="2"/>
      <c r="AL253" s="2"/>
      <c r="AM253" s="2"/>
    </row>
    <row r="254" spans="16:39" x14ac:dyDescent="0.2">
      <c r="P254" s="2"/>
      <c r="Q254" s="2"/>
      <c r="S254" s="2"/>
      <c r="U254" s="2"/>
      <c r="V254" s="2"/>
      <c r="W254" s="2"/>
      <c r="X254" s="2"/>
      <c r="Y254" s="2"/>
      <c r="Z254" s="2"/>
      <c r="AA254" s="2"/>
      <c r="AB254" s="2"/>
      <c r="AC254" s="2"/>
      <c r="AD254" s="2"/>
      <c r="AE254" s="2"/>
      <c r="AF254" s="2"/>
      <c r="AG254" s="2"/>
      <c r="AH254" s="2"/>
      <c r="AI254" s="2"/>
      <c r="AJ254" s="2"/>
      <c r="AK254" s="2"/>
      <c r="AL254" s="2"/>
      <c r="AM254" s="2"/>
    </row>
    <row r="255" spans="16:39" x14ac:dyDescent="0.2">
      <c r="P255" s="2"/>
      <c r="Q255" s="2"/>
      <c r="S255" s="2"/>
      <c r="U255" s="2"/>
      <c r="V255" s="2"/>
      <c r="W255" s="2"/>
      <c r="X255" s="2"/>
      <c r="Y255" s="2"/>
      <c r="Z255" s="2"/>
      <c r="AA255" s="2"/>
      <c r="AB255" s="2"/>
      <c r="AC255" s="2"/>
      <c r="AD255" s="2"/>
      <c r="AE255" s="2"/>
      <c r="AF255" s="2"/>
      <c r="AG255" s="2"/>
      <c r="AH255" s="2"/>
      <c r="AI255" s="2"/>
      <c r="AJ255" s="2"/>
      <c r="AK255" s="2"/>
      <c r="AL255" s="2"/>
      <c r="AM255" s="2"/>
    </row>
    <row r="256" spans="16:39" x14ac:dyDescent="0.2">
      <c r="P256" s="2"/>
      <c r="Q256" s="2"/>
      <c r="S256" s="2"/>
      <c r="U256" s="2"/>
      <c r="V256" s="2"/>
      <c r="W256" s="2"/>
      <c r="X256" s="2"/>
      <c r="Y256" s="2"/>
      <c r="Z256" s="2"/>
      <c r="AA256" s="2"/>
      <c r="AB256" s="2"/>
      <c r="AC256" s="2"/>
      <c r="AD256" s="2"/>
      <c r="AE256" s="2"/>
      <c r="AF256" s="2"/>
      <c r="AG256" s="2"/>
      <c r="AH256" s="2"/>
      <c r="AI256" s="2"/>
      <c r="AJ256" s="2"/>
      <c r="AK256" s="2"/>
      <c r="AL256" s="2"/>
      <c r="AM256" s="2"/>
    </row>
    <row r="257" spans="16:39" x14ac:dyDescent="0.2">
      <c r="P257" s="2"/>
      <c r="Q257" s="2"/>
      <c r="S257" s="2"/>
      <c r="U257" s="2"/>
      <c r="V257" s="2"/>
      <c r="W257" s="2"/>
      <c r="X257" s="2"/>
      <c r="Y257" s="2"/>
      <c r="Z257" s="2"/>
      <c r="AA257" s="2"/>
      <c r="AB257" s="2"/>
      <c r="AC257" s="2"/>
      <c r="AD257" s="2"/>
      <c r="AE257" s="2"/>
      <c r="AF257" s="2"/>
      <c r="AG257" s="2"/>
      <c r="AH257" s="2"/>
      <c r="AI257" s="2"/>
      <c r="AJ257" s="2"/>
      <c r="AK257" s="2"/>
      <c r="AL257" s="2"/>
      <c r="AM257" s="2"/>
    </row>
    <row r="258" spans="16:39" x14ac:dyDescent="0.2">
      <c r="P258" s="2"/>
      <c r="Q258" s="2"/>
      <c r="S258" s="2"/>
      <c r="U258" s="2"/>
      <c r="V258" s="2"/>
      <c r="W258" s="2"/>
      <c r="X258" s="2"/>
      <c r="Y258" s="2"/>
      <c r="Z258" s="2"/>
      <c r="AA258" s="2"/>
      <c r="AB258" s="2"/>
      <c r="AC258" s="2"/>
      <c r="AD258" s="2"/>
      <c r="AE258" s="2"/>
      <c r="AF258" s="2"/>
      <c r="AG258" s="2"/>
      <c r="AH258" s="2"/>
      <c r="AI258" s="2"/>
      <c r="AJ258" s="2"/>
      <c r="AK258" s="2"/>
      <c r="AL258" s="2"/>
      <c r="AM258" s="2"/>
    </row>
    <row r="259" spans="16:39" x14ac:dyDescent="0.2">
      <c r="P259" s="2"/>
      <c r="Q259" s="2"/>
      <c r="S259" s="2"/>
      <c r="U259" s="2"/>
      <c r="V259" s="2"/>
      <c r="W259" s="2"/>
      <c r="X259" s="2"/>
      <c r="Y259" s="2"/>
      <c r="Z259" s="2"/>
      <c r="AA259" s="2"/>
      <c r="AB259" s="2"/>
      <c r="AC259" s="2"/>
      <c r="AD259" s="2"/>
      <c r="AE259" s="2"/>
      <c r="AF259" s="2"/>
      <c r="AG259" s="2"/>
      <c r="AH259" s="2"/>
      <c r="AI259" s="2"/>
      <c r="AJ259" s="2"/>
      <c r="AK259" s="2"/>
      <c r="AL259" s="2"/>
      <c r="AM259" s="2"/>
    </row>
    <row r="260" spans="16:39" x14ac:dyDescent="0.2">
      <c r="P260" s="2"/>
      <c r="Q260" s="2"/>
      <c r="S260" s="2"/>
      <c r="U260" s="2"/>
      <c r="V260" s="2"/>
      <c r="W260" s="2"/>
      <c r="X260" s="2"/>
      <c r="Y260" s="2"/>
      <c r="Z260" s="2"/>
      <c r="AA260" s="2"/>
      <c r="AB260" s="2"/>
      <c r="AC260" s="2"/>
      <c r="AD260" s="2"/>
      <c r="AE260" s="2"/>
      <c r="AF260" s="2"/>
      <c r="AG260" s="2"/>
      <c r="AH260" s="2"/>
      <c r="AI260" s="2"/>
      <c r="AJ260" s="2"/>
      <c r="AK260" s="2"/>
      <c r="AL260" s="2"/>
      <c r="AM260" s="2"/>
    </row>
    <row r="261" spans="16:39" x14ac:dyDescent="0.2">
      <c r="P261" s="2"/>
      <c r="Q261" s="2"/>
      <c r="S261" s="2"/>
      <c r="U261" s="2"/>
      <c r="V261" s="2"/>
      <c r="W261" s="2"/>
      <c r="X261" s="2"/>
      <c r="Y261" s="2"/>
      <c r="Z261" s="2"/>
      <c r="AA261" s="2"/>
      <c r="AB261" s="2"/>
      <c r="AC261" s="2"/>
      <c r="AD261" s="2"/>
      <c r="AE261" s="2"/>
      <c r="AF261" s="2"/>
      <c r="AG261" s="2"/>
      <c r="AH261" s="2"/>
      <c r="AI261" s="2"/>
      <c r="AJ261" s="2"/>
      <c r="AK261" s="2"/>
      <c r="AL261" s="2"/>
      <c r="AM261" s="2"/>
    </row>
    <row r="262" spans="16:39" x14ac:dyDescent="0.2">
      <c r="P262" s="2"/>
      <c r="Q262" s="2"/>
      <c r="S262" s="2"/>
      <c r="U262" s="2"/>
      <c r="V262" s="2"/>
      <c r="W262" s="2"/>
      <c r="X262" s="2"/>
      <c r="Y262" s="2"/>
      <c r="Z262" s="2"/>
      <c r="AA262" s="2"/>
      <c r="AB262" s="2"/>
      <c r="AC262" s="2"/>
      <c r="AD262" s="2"/>
      <c r="AE262" s="2"/>
      <c r="AF262" s="2"/>
      <c r="AG262" s="2"/>
      <c r="AH262" s="2"/>
      <c r="AI262" s="2"/>
      <c r="AJ262" s="2"/>
      <c r="AK262" s="2"/>
      <c r="AL262" s="2"/>
      <c r="AM262" s="2"/>
    </row>
    <row r="263" spans="16:39" x14ac:dyDescent="0.2">
      <c r="P263" s="2"/>
      <c r="Q263" s="2"/>
      <c r="S263" s="2"/>
      <c r="U263" s="2"/>
      <c r="V263" s="2"/>
      <c r="W263" s="2"/>
      <c r="X263" s="2"/>
      <c r="Y263" s="2"/>
      <c r="Z263" s="2"/>
      <c r="AA263" s="2"/>
      <c r="AB263" s="2"/>
      <c r="AC263" s="2"/>
      <c r="AD263" s="2"/>
      <c r="AE263" s="2"/>
      <c r="AF263" s="2"/>
      <c r="AG263" s="2"/>
      <c r="AH263" s="2"/>
      <c r="AI263" s="2"/>
      <c r="AJ263" s="2"/>
      <c r="AK263" s="2"/>
      <c r="AL263" s="2"/>
      <c r="AM263" s="2"/>
    </row>
    <row r="264" spans="16:39" x14ac:dyDescent="0.2">
      <c r="P264" s="2"/>
      <c r="Q264" s="2"/>
      <c r="S264" s="2"/>
      <c r="U264" s="2"/>
      <c r="V264" s="2"/>
      <c r="W264" s="2"/>
      <c r="X264" s="2"/>
      <c r="Y264" s="2"/>
      <c r="Z264" s="2"/>
      <c r="AA264" s="2"/>
      <c r="AB264" s="2"/>
      <c r="AC264" s="2"/>
      <c r="AD264" s="2"/>
      <c r="AE264" s="2"/>
      <c r="AF264" s="2"/>
      <c r="AG264" s="2"/>
      <c r="AH264" s="2"/>
      <c r="AI264" s="2"/>
      <c r="AJ264" s="2"/>
      <c r="AK264" s="2"/>
      <c r="AL264" s="2"/>
      <c r="AM264" s="2"/>
    </row>
    <row r="265" spans="16:39" x14ac:dyDescent="0.2">
      <c r="P265" s="2"/>
      <c r="Q265" s="2"/>
      <c r="S265" s="2"/>
      <c r="U265" s="2"/>
      <c r="V265" s="2"/>
      <c r="W265" s="2"/>
      <c r="X265" s="2"/>
      <c r="Y265" s="2"/>
      <c r="Z265" s="2"/>
      <c r="AA265" s="2"/>
      <c r="AB265" s="2"/>
      <c r="AC265" s="2"/>
      <c r="AD265" s="2"/>
      <c r="AE265" s="2"/>
      <c r="AF265" s="2"/>
      <c r="AG265" s="2"/>
      <c r="AH265" s="2"/>
      <c r="AI265" s="2"/>
      <c r="AJ265" s="2"/>
      <c r="AK265" s="2"/>
      <c r="AL265" s="2"/>
      <c r="AM265" s="2"/>
    </row>
    <row r="266" spans="16:39" x14ac:dyDescent="0.2">
      <c r="P266" s="2"/>
      <c r="Q266" s="2"/>
      <c r="S266" s="2"/>
      <c r="U266" s="2"/>
      <c r="V266" s="2"/>
      <c r="W266" s="2"/>
      <c r="X266" s="2"/>
      <c r="Y266" s="2"/>
      <c r="Z266" s="2"/>
      <c r="AA266" s="2"/>
      <c r="AB266" s="2"/>
      <c r="AC266" s="2"/>
      <c r="AD266" s="2"/>
      <c r="AE266" s="2"/>
      <c r="AF266" s="2"/>
      <c r="AG266" s="2"/>
      <c r="AH266" s="2"/>
      <c r="AI266" s="2"/>
      <c r="AJ266" s="2"/>
      <c r="AK266" s="2"/>
      <c r="AL266" s="2"/>
      <c r="AM266" s="2"/>
    </row>
    <row r="267" spans="16:39" x14ac:dyDescent="0.2">
      <c r="P267" s="2"/>
      <c r="Q267" s="2"/>
      <c r="S267" s="2"/>
      <c r="U267" s="2"/>
      <c r="V267" s="2"/>
      <c r="W267" s="2"/>
      <c r="X267" s="2"/>
      <c r="Y267" s="2"/>
      <c r="Z267" s="2"/>
      <c r="AA267" s="2"/>
      <c r="AB267" s="2"/>
      <c r="AC267" s="2"/>
      <c r="AD267" s="2"/>
      <c r="AE267" s="2"/>
      <c r="AF267" s="2"/>
      <c r="AG267" s="2"/>
      <c r="AH267" s="2"/>
      <c r="AI267" s="2"/>
      <c r="AJ267" s="2"/>
      <c r="AK267" s="2"/>
      <c r="AL267" s="2"/>
      <c r="AM267" s="2"/>
    </row>
    <row r="268" spans="16:39" x14ac:dyDescent="0.2">
      <c r="P268" s="2"/>
      <c r="Q268" s="2"/>
      <c r="S268" s="2"/>
      <c r="U268" s="2"/>
      <c r="V268" s="2"/>
      <c r="W268" s="2"/>
      <c r="X268" s="2"/>
      <c r="Y268" s="2"/>
      <c r="Z268" s="2"/>
      <c r="AA268" s="2"/>
      <c r="AB268" s="2"/>
      <c r="AC268" s="2"/>
      <c r="AD268" s="2"/>
      <c r="AE268" s="2"/>
      <c r="AF268" s="2"/>
      <c r="AG268" s="2"/>
      <c r="AH268" s="2"/>
      <c r="AI268" s="2"/>
      <c r="AJ268" s="2"/>
      <c r="AK268" s="2"/>
      <c r="AL268" s="2"/>
      <c r="AM268" s="2"/>
    </row>
    <row r="269" spans="16:39" x14ac:dyDescent="0.2">
      <c r="P269" s="2"/>
      <c r="Q269" s="2"/>
      <c r="S269" s="2"/>
      <c r="U269" s="2"/>
      <c r="V269" s="2"/>
      <c r="W269" s="2"/>
      <c r="X269" s="2"/>
      <c r="Y269" s="2"/>
      <c r="Z269" s="2"/>
      <c r="AA269" s="2"/>
      <c r="AB269" s="2"/>
      <c r="AC269" s="2"/>
      <c r="AD269" s="2"/>
      <c r="AE269" s="2"/>
      <c r="AF269" s="2"/>
      <c r="AG269" s="2"/>
      <c r="AH269" s="2"/>
      <c r="AI269" s="2"/>
      <c r="AJ269" s="2"/>
      <c r="AK269" s="2"/>
      <c r="AL269" s="2"/>
      <c r="AM269" s="2"/>
    </row>
    <row r="270" spans="16:39" x14ac:dyDescent="0.2">
      <c r="P270" s="2"/>
      <c r="Q270" s="2"/>
      <c r="S270" s="2"/>
      <c r="U270" s="2"/>
      <c r="V270" s="2"/>
      <c r="W270" s="2"/>
      <c r="X270" s="2"/>
      <c r="Y270" s="2"/>
      <c r="Z270" s="2"/>
      <c r="AA270" s="2"/>
      <c r="AB270" s="2"/>
      <c r="AC270" s="2"/>
      <c r="AD270" s="2"/>
      <c r="AE270" s="2"/>
      <c r="AF270" s="2"/>
      <c r="AG270" s="2"/>
      <c r="AH270" s="2"/>
      <c r="AI270" s="2"/>
      <c r="AJ270" s="2"/>
      <c r="AK270" s="2"/>
      <c r="AL270" s="2"/>
      <c r="AM270" s="2"/>
    </row>
    <row r="271" spans="16:39" x14ac:dyDescent="0.2">
      <c r="P271" s="2"/>
      <c r="Q271" s="2"/>
      <c r="S271" s="2"/>
      <c r="U271" s="2"/>
      <c r="V271" s="2"/>
      <c r="W271" s="2"/>
      <c r="X271" s="2"/>
      <c r="Y271" s="2"/>
      <c r="Z271" s="2"/>
      <c r="AA271" s="2"/>
      <c r="AB271" s="2"/>
      <c r="AC271" s="2"/>
      <c r="AD271" s="2"/>
      <c r="AE271" s="2"/>
      <c r="AF271" s="2"/>
      <c r="AG271" s="2"/>
      <c r="AH271" s="2"/>
      <c r="AI271" s="2"/>
      <c r="AJ271" s="2"/>
      <c r="AK271" s="2"/>
      <c r="AL271" s="2"/>
      <c r="AM271" s="2"/>
    </row>
    <row r="272" spans="16:39" x14ac:dyDescent="0.2">
      <c r="P272" s="2"/>
      <c r="Q272" s="2"/>
      <c r="S272" s="2"/>
      <c r="U272" s="2"/>
      <c r="V272" s="2"/>
      <c r="W272" s="2"/>
      <c r="X272" s="2"/>
      <c r="Y272" s="2"/>
      <c r="Z272" s="2"/>
      <c r="AA272" s="2"/>
      <c r="AB272" s="2"/>
      <c r="AC272" s="2"/>
      <c r="AD272" s="2"/>
      <c r="AE272" s="2"/>
      <c r="AF272" s="2"/>
      <c r="AG272" s="2"/>
      <c r="AH272" s="2"/>
      <c r="AI272" s="2"/>
      <c r="AJ272" s="2"/>
      <c r="AK272" s="2"/>
      <c r="AL272" s="2"/>
      <c r="AM272" s="2"/>
    </row>
    <row r="273" spans="16:39" x14ac:dyDescent="0.2">
      <c r="P273" s="2"/>
      <c r="Q273" s="2"/>
      <c r="S273" s="2"/>
      <c r="U273" s="2"/>
      <c r="V273" s="2"/>
      <c r="W273" s="2"/>
      <c r="X273" s="2"/>
      <c r="Y273" s="2"/>
      <c r="Z273" s="2"/>
      <c r="AA273" s="2"/>
      <c r="AB273" s="2"/>
      <c r="AC273" s="2"/>
      <c r="AD273" s="2"/>
      <c r="AE273" s="2"/>
      <c r="AF273" s="2"/>
      <c r="AG273" s="2"/>
      <c r="AH273" s="2"/>
      <c r="AI273" s="2"/>
      <c r="AJ273" s="2"/>
      <c r="AK273" s="2"/>
      <c r="AL273" s="2"/>
      <c r="AM273" s="2"/>
    </row>
    <row r="274" spans="16:39" x14ac:dyDescent="0.2">
      <c r="P274" s="2"/>
      <c r="Q274" s="2"/>
      <c r="S274" s="2"/>
      <c r="U274" s="2"/>
      <c r="V274" s="2"/>
      <c r="W274" s="2"/>
      <c r="X274" s="2"/>
      <c r="Y274" s="2"/>
      <c r="Z274" s="2"/>
      <c r="AA274" s="2"/>
      <c r="AB274" s="2"/>
      <c r="AC274" s="2"/>
      <c r="AD274" s="2"/>
      <c r="AE274" s="2"/>
      <c r="AF274" s="2"/>
      <c r="AG274" s="2"/>
      <c r="AH274" s="2"/>
      <c r="AI274" s="2"/>
      <c r="AJ274" s="2"/>
      <c r="AK274" s="2"/>
      <c r="AL274" s="2"/>
      <c r="AM274" s="2"/>
    </row>
    <row r="275" spans="16:39" x14ac:dyDescent="0.2">
      <c r="P275" s="2"/>
      <c r="Q275" s="2"/>
      <c r="S275" s="2"/>
      <c r="U275" s="2"/>
      <c r="V275" s="2"/>
      <c r="W275" s="2"/>
      <c r="X275" s="2"/>
      <c r="Y275" s="2"/>
      <c r="Z275" s="2"/>
      <c r="AA275" s="2"/>
      <c r="AB275" s="2"/>
      <c r="AC275" s="2"/>
      <c r="AD275" s="2"/>
      <c r="AE275" s="2"/>
      <c r="AF275" s="2"/>
      <c r="AG275" s="2"/>
      <c r="AH275" s="2"/>
      <c r="AI275" s="2"/>
      <c r="AJ275" s="2"/>
      <c r="AK275" s="2"/>
      <c r="AL275" s="2"/>
      <c r="AM275" s="2"/>
    </row>
    <row r="276" spans="16:39" x14ac:dyDescent="0.2">
      <c r="P276" s="2"/>
      <c r="Q276" s="2"/>
      <c r="S276" s="2"/>
      <c r="U276" s="2"/>
      <c r="V276" s="2"/>
      <c r="W276" s="2"/>
      <c r="X276" s="2"/>
      <c r="Y276" s="2"/>
      <c r="Z276" s="2"/>
      <c r="AA276" s="2"/>
      <c r="AB276" s="2"/>
      <c r="AC276" s="2"/>
      <c r="AD276" s="2"/>
      <c r="AE276" s="2"/>
      <c r="AF276" s="2"/>
      <c r="AG276" s="2"/>
      <c r="AH276" s="2"/>
      <c r="AI276" s="2"/>
      <c r="AJ276" s="2"/>
      <c r="AK276" s="2"/>
      <c r="AL276" s="2"/>
      <c r="AM276" s="2"/>
    </row>
    <row r="277" spans="16:39" x14ac:dyDescent="0.2">
      <c r="P277" s="2"/>
      <c r="Q277" s="2"/>
      <c r="S277" s="2"/>
      <c r="U277" s="2"/>
      <c r="V277" s="2"/>
      <c r="W277" s="2"/>
      <c r="X277" s="2"/>
      <c r="Y277" s="2"/>
      <c r="Z277" s="2"/>
      <c r="AA277" s="2"/>
      <c r="AB277" s="2"/>
      <c r="AC277" s="2"/>
      <c r="AD277" s="2"/>
      <c r="AE277" s="2"/>
      <c r="AF277" s="2"/>
      <c r="AG277" s="2"/>
      <c r="AH277" s="2"/>
      <c r="AI277" s="2"/>
      <c r="AJ277" s="2"/>
      <c r="AK277" s="2"/>
      <c r="AL277" s="2"/>
      <c r="AM277" s="2"/>
    </row>
    <row r="278" spans="16:39" x14ac:dyDescent="0.2">
      <c r="P278" s="2"/>
      <c r="Q278" s="2"/>
      <c r="S278" s="2"/>
      <c r="U278" s="2"/>
      <c r="V278" s="2"/>
      <c r="W278" s="2"/>
      <c r="X278" s="2"/>
      <c r="Y278" s="2"/>
      <c r="Z278" s="2"/>
      <c r="AA278" s="2"/>
      <c r="AB278" s="2"/>
      <c r="AC278" s="2"/>
      <c r="AD278" s="2"/>
      <c r="AE278" s="2"/>
      <c r="AF278" s="2"/>
      <c r="AG278" s="2"/>
      <c r="AH278" s="2"/>
      <c r="AI278" s="2"/>
      <c r="AJ278" s="2"/>
      <c r="AK278" s="2"/>
      <c r="AL278" s="2"/>
      <c r="AM278" s="2"/>
    </row>
    <row r="279" spans="16:39" x14ac:dyDescent="0.2">
      <c r="P279" s="2"/>
      <c r="Q279" s="2"/>
      <c r="S279" s="2"/>
      <c r="U279" s="2"/>
      <c r="V279" s="2"/>
      <c r="W279" s="2"/>
      <c r="X279" s="2"/>
      <c r="Y279" s="2"/>
      <c r="Z279" s="2"/>
      <c r="AA279" s="2"/>
      <c r="AB279" s="2"/>
      <c r="AC279" s="2"/>
      <c r="AD279" s="2"/>
      <c r="AE279" s="2"/>
      <c r="AF279" s="2"/>
      <c r="AG279" s="2"/>
      <c r="AH279" s="2"/>
      <c r="AI279" s="2"/>
      <c r="AJ279" s="2"/>
      <c r="AK279" s="2"/>
      <c r="AL279" s="2"/>
      <c r="AM279" s="2"/>
    </row>
    <row r="280" spans="16:39" x14ac:dyDescent="0.2">
      <c r="P280" s="2"/>
      <c r="Q280" s="2"/>
      <c r="S280" s="2"/>
      <c r="U280" s="2"/>
      <c r="V280" s="2"/>
      <c r="W280" s="2"/>
      <c r="X280" s="2"/>
      <c r="Y280" s="2"/>
      <c r="Z280" s="2"/>
      <c r="AA280" s="2"/>
      <c r="AB280" s="2"/>
      <c r="AC280" s="2"/>
      <c r="AD280" s="2"/>
      <c r="AE280" s="2"/>
      <c r="AF280" s="2"/>
      <c r="AG280" s="2"/>
      <c r="AH280" s="2"/>
      <c r="AI280" s="2"/>
      <c r="AJ280" s="2"/>
      <c r="AK280" s="2"/>
      <c r="AL280" s="2"/>
      <c r="AM280" s="2"/>
    </row>
    <row r="281" spans="16:39" x14ac:dyDescent="0.2">
      <c r="P281" s="2"/>
      <c r="Q281" s="2"/>
      <c r="S281" s="2"/>
      <c r="U281" s="2"/>
      <c r="V281" s="2"/>
      <c r="W281" s="2"/>
      <c r="X281" s="2"/>
      <c r="Y281" s="2"/>
      <c r="Z281" s="2"/>
      <c r="AA281" s="2"/>
      <c r="AB281" s="2"/>
      <c r="AC281" s="2"/>
      <c r="AD281" s="2"/>
      <c r="AE281" s="2"/>
      <c r="AF281" s="2"/>
      <c r="AG281" s="2"/>
      <c r="AH281" s="2"/>
      <c r="AI281" s="2"/>
      <c r="AJ281" s="2"/>
      <c r="AK281" s="2"/>
      <c r="AL281" s="2"/>
      <c r="AM281" s="2"/>
    </row>
    <row r="282" spans="16:39" x14ac:dyDescent="0.2">
      <c r="P282" s="2"/>
      <c r="Q282" s="2"/>
      <c r="S282" s="2"/>
      <c r="U282" s="2"/>
      <c r="V282" s="2"/>
      <c r="W282" s="2"/>
      <c r="X282" s="2"/>
      <c r="Y282" s="2"/>
      <c r="Z282" s="2"/>
      <c r="AA282" s="2"/>
      <c r="AB282" s="2"/>
      <c r="AC282" s="2"/>
      <c r="AD282" s="2"/>
      <c r="AE282" s="2"/>
      <c r="AF282" s="2"/>
      <c r="AG282" s="2"/>
      <c r="AH282" s="2"/>
      <c r="AI282" s="2"/>
      <c r="AJ282" s="2"/>
      <c r="AK282" s="2"/>
      <c r="AL282" s="2"/>
      <c r="AM282" s="2"/>
    </row>
    <row r="283" spans="16:39" x14ac:dyDescent="0.2">
      <c r="P283" s="2"/>
      <c r="Q283" s="2"/>
      <c r="S283" s="2"/>
      <c r="U283" s="2"/>
      <c r="V283" s="2"/>
      <c r="W283" s="2"/>
      <c r="X283" s="2"/>
      <c r="Y283" s="2"/>
      <c r="Z283" s="2"/>
      <c r="AA283" s="2"/>
      <c r="AB283" s="2"/>
      <c r="AC283" s="2"/>
      <c r="AD283" s="2"/>
      <c r="AE283" s="2"/>
      <c r="AF283" s="2"/>
      <c r="AG283" s="2"/>
      <c r="AH283" s="2"/>
      <c r="AI283" s="2"/>
      <c r="AJ283" s="2"/>
      <c r="AK283" s="2"/>
      <c r="AL283" s="2"/>
      <c r="AM283" s="2"/>
    </row>
    <row r="284" spans="16:39" x14ac:dyDescent="0.2">
      <c r="P284" s="2"/>
      <c r="Q284" s="2"/>
      <c r="S284" s="2"/>
      <c r="U284" s="2"/>
      <c r="V284" s="2"/>
      <c r="W284" s="2"/>
      <c r="X284" s="2"/>
      <c r="Y284" s="2"/>
      <c r="Z284" s="2"/>
      <c r="AA284" s="2"/>
      <c r="AB284" s="2"/>
      <c r="AC284" s="2"/>
      <c r="AD284" s="2"/>
      <c r="AE284" s="2"/>
      <c r="AF284" s="2"/>
      <c r="AG284" s="2"/>
      <c r="AH284" s="2"/>
      <c r="AI284" s="2"/>
      <c r="AJ284" s="2"/>
      <c r="AK284" s="2"/>
      <c r="AL284" s="2"/>
      <c r="AM284" s="2"/>
    </row>
    <row r="285" spans="16:39" x14ac:dyDescent="0.2">
      <c r="P285" s="2"/>
      <c r="Q285" s="2"/>
      <c r="S285" s="2"/>
      <c r="U285" s="2"/>
      <c r="V285" s="2"/>
      <c r="W285" s="2"/>
      <c r="X285" s="2"/>
      <c r="Y285" s="2"/>
      <c r="Z285" s="2"/>
      <c r="AA285" s="2"/>
      <c r="AB285" s="2"/>
      <c r="AC285" s="2"/>
      <c r="AD285" s="2"/>
      <c r="AE285" s="2"/>
      <c r="AF285" s="2"/>
      <c r="AG285" s="2"/>
      <c r="AH285" s="2"/>
      <c r="AI285" s="2"/>
      <c r="AJ285" s="2"/>
      <c r="AK285" s="2"/>
      <c r="AL285" s="2"/>
      <c r="AM285" s="2"/>
    </row>
    <row r="286" spans="16:39" x14ac:dyDescent="0.2">
      <c r="P286" s="2"/>
      <c r="Q286" s="2"/>
      <c r="S286" s="2"/>
      <c r="U286" s="2"/>
      <c r="V286" s="2"/>
      <c r="W286" s="2"/>
      <c r="X286" s="2"/>
      <c r="Y286" s="2"/>
      <c r="Z286" s="2"/>
      <c r="AA286" s="2"/>
      <c r="AB286" s="2"/>
      <c r="AC286" s="2"/>
      <c r="AD286" s="2"/>
      <c r="AE286" s="2"/>
      <c r="AF286" s="2"/>
      <c r="AG286" s="2"/>
      <c r="AH286" s="2"/>
      <c r="AI286" s="2"/>
      <c r="AJ286" s="2"/>
      <c r="AK286" s="2"/>
      <c r="AL286" s="2"/>
      <c r="AM286" s="2"/>
    </row>
    <row r="287" spans="16:39" x14ac:dyDescent="0.2">
      <c r="P287" s="2"/>
      <c r="Q287" s="2"/>
      <c r="S287" s="2"/>
      <c r="U287" s="2"/>
      <c r="V287" s="2"/>
      <c r="W287" s="2"/>
      <c r="X287" s="2"/>
      <c r="Y287" s="2"/>
      <c r="Z287" s="2"/>
      <c r="AA287" s="2"/>
      <c r="AB287" s="2"/>
      <c r="AC287" s="2"/>
      <c r="AD287" s="2"/>
      <c r="AE287" s="2"/>
      <c r="AF287" s="2"/>
      <c r="AG287" s="2"/>
      <c r="AH287" s="2"/>
      <c r="AI287" s="2"/>
      <c r="AJ287" s="2"/>
      <c r="AK287" s="2"/>
      <c r="AL287" s="2"/>
      <c r="AM287" s="2"/>
    </row>
    <row r="288" spans="16:39" x14ac:dyDescent="0.2">
      <c r="P288" s="2"/>
      <c r="Q288" s="2"/>
      <c r="S288" s="2"/>
      <c r="U288" s="2"/>
      <c r="V288" s="2"/>
      <c r="W288" s="2"/>
      <c r="X288" s="2"/>
      <c r="Y288" s="2"/>
      <c r="Z288" s="2"/>
      <c r="AA288" s="2"/>
      <c r="AB288" s="2"/>
      <c r="AC288" s="2"/>
      <c r="AD288" s="2"/>
      <c r="AE288" s="2"/>
      <c r="AF288" s="2"/>
      <c r="AG288" s="2"/>
      <c r="AH288" s="2"/>
      <c r="AI288" s="2"/>
      <c r="AJ288" s="2"/>
      <c r="AK288" s="2"/>
      <c r="AL288" s="2"/>
      <c r="AM288" s="2"/>
    </row>
    <row r="289" spans="16:39" x14ac:dyDescent="0.2">
      <c r="P289" s="2"/>
      <c r="Q289" s="2"/>
      <c r="S289" s="2"/>
      <c r="U289" s="2"/>
      <c r="V289" s="2"/>
      <c r="W289" s="2"/>
      <c r="X289" s="2"/>
      <c r="Y289" s="2"/>
      <c r="Z289" s="2"/>
      <c r="AA289" s="2"/>
      <c r="AB289" s="2"/>
      <c r="AC289" s="2"/>
      <c r="AD289" s="2"/>
      <c r="AE289" s="2"/>
      <c r="AF289" s="2"/>
      <c r="AG289" s="2"/>
      <c r="AH289" s="2"/>
      <c r="AI289" s="2"/>
      <c r="AJ289" s="2"/>
      <c r="AK289" s="2"/>
      <c r="AL289" s="2"/>
      <c r="AM289" s="2"/>
    </row>
    <row r="290" spans="16:39" x14ac:dyDescent="0.2">
      <c r="P290" s="2"/>
      <c r="Q290" s="2"/>
      <c r="S290" s="2"/>
      <c r="U290" s="2"/>
      <c r="V290" s="2"/>
      <c r="W290" s="2"/>
      <c r="X290" s="2"/>
      <c r="Y290" s="2"/>
      <c r="Z290" s="2"/>
      <c r="AA290" s="2"/>
      <c r="AB290" s="2"/>
      <c r="AC290" s="2"/>
      <c r="AD290" s="2"/>
      <c r="AE290" s="2"/>
      <c r="AF290" s="2"/>
      <c r="AG290" s="2"/>
      <c r="AH290" s="2"/>
      <c r="AI290" s="2"/>
      <c r="AJ290" s="2"/>
      <c r="AK290" s="2"/>
      <c r="AL290" s="2"/>
      <c r="AM290" s="2"/>
    </row>
    <row r="291" spans="16:39" x14ac:dyDescent="0.2">
      <c r="P291" s="2"/>
      <c r="Q291" s="2"/>
      <c r="S291" s="2"/>
      <c r="U291" s="2"/>
      <c r="V291" s="2"/>
      <c r="W291" s="2"/>
      <c r="X291" s="2"/>
      <c r="Y291" s="2"/>
      <c r="Z291" s="2"/>
      <c r="AA291" s="2"/>
      <c r="AB291" s="2"/>
      <c r="AC291" s="2"/>
      <c r="AD291" s="2"/>
      <c r="AE291" s="2"/>
      <c r="AF291" s="2"/>
      <c r="AG291" s="2"/>
      <c r="AH291" s="2"/>
      <c r="AI291" s="2"/>
      <c r="AJ291" s="2"/>
      <c r="AK291" s="2"/>
      <c r="AL291" s="2"/>
      <c r="AM291" s="2"/>
    </row>
    <row r="292" spans="16:39" x14ac:dyDescent="0.2">
      <c r="P292" s="2"/>
      <c r="Q292" s="2"/>
      <c r="S292" s="2"/>
      <c r="U292" s="2"/>
      <c r="V292" s="2"/>
      <c r="W292" s="2"/>
      <c r="X292" s="2"/>
      <c r="Y292" s="2"/>
      <c r="Z292" s="2"/>
      <c r="AA292" s="2"/>
      <c r="AB292" s="2"/>
      <c r="AC292" s="2"/>
      <c r="AD292" s="2"/>
      <c r="AE292" s="2"/>
      <c r="AF292" s="2"/>
      <c r="AG292" s="2"/>
      <c r="AH292" s="2"/>
      <c r="AI292" s="2"/>
      <c r="AJ292" s="2"/>
      <c r="AK292" s="2"/>
      <c r="AL292" s="2"/>
      <c r="AM292" s="2"/>
    </row>
    <row r="293" spans="16:39" x14ac:dyDescent="0.2">
      <c r="P293" s="2"/>
      <c r="Q293" s="2"/>
      <c r="S293" s="2"/>
      <c r="U293" s="2"/>
      <c r="V293" s="2"/>
      <c r="W293" s="2"/>
      <c r="X293" s="2"/>
      <c r="Y293" s="2"/>
      <c r="Z293" s="2"/>
      <c r="AA293" s="2"/>
      <c r="AB293" s="2"/>
      <c r="AC293" s="2"/>
      <c r="AD293" s="2"/>
      <c r="AE293" s="2"/>
      <c r="AF293" s="2"/>
      <c r="AG293" s="2"/>
      <c r="AH293" s="2"/>
      <c r="AI293" s="2"/>
      <c r="AJ293" s="2"/>
      <c r="AK293" s="2"/>
      <c r="AL293" s="2"/>
      <c r="AM293" s="2"/>
    </row>
    <row r="294" spans="16:39" x14ac:dyDescent="0.2">
      <c r="P294" s="2"/>
      <c r="Q294" s="2"/>
      <c r="S294" s="2"/>
      <c r="U294" s="2"/>
      <c r="V294" s="2"/>
      <c r="W294" s="2"/>
      <c r="X294" s="2"/>
      <c r="Y294" s="2"/>
      <c r="Z294" s="2"/>
      <c r="AA294" s="2"/>
      <c r="AB294" s="2"/>
      <c r="AC294" s="2"/>
      <c r="AD294" s="2"/>
      <c r="AE294" s="2"/>
      <c r="AF294" s="2"/>
      <c r="AG294" s="2"/>
      <c r="AH294" s="2"/>
      <c r="AI294" s="2"/>
      <c r="AJ294" s="2"/>
      <c r="AK294" s="2"/>
      <c r="AL294" s="2"/>
      <c r="AM294" s="2"/>
    </row>
    <row r="295" spans="16:39" x14ac:dyDescent="0.2">
      <c r="P295" s="2"/>
      <c r="Q295" s="2"/>
      <c r="S295" s="2"/>
      <c r="U295" s="2"/>
      <c r="V295" s="2"/>
      <c r="W295" s="2"/>
      <c r="X295" s="2"/>
      <c r="Y295" s="2"/>
      <c r="Z295" s="2"/>
      <c r="AA295" s="2"/>
      <c r="AB295" s="2"/>
      <c r="AC295" s="2"/>
      <c r="AD295" s="2"/>
      <c r="AE295" s="2"/>
      <c r="AF295" s="2"/>
      <c r="AG295" s="2"/>
      <c r="AH295" s="2"/>
      <c r="AI295" s="2"/>
      <c r="AJ295" s="2"/>
      <c r="AK295" s="2"/>
      <c r="AL295" s="2"/>
      <c r="AM295" s="2"/>
    </row>
    <row r="296" spans="16:39" x14ac:dyDescent="0.2">
      <c r="P296" s="2"/>
      <c r="Q296" s="2"/>
      <c r="S296" s="2"/>
      <c r="U296" s="2"/>
      <c r="V296" s="2"/>
      <c r="W296" s="2"/>
      <c r="X296" s="2"/>
      <c r="Y296" s="2"/>
      <c r="Z296" s="2"/>
      <c r="AA296" s="2"/>
      <c r="AB296" s="2"/>
      <c r="AC296" s="2"/>
      <c r="AD296" s="2"/>
      <c r="AE296" s="2"/>
      <c r="AF296" s="2"/>
      <c r="AG296" s="2"/>
      <c r="AH296" s="2"/>
      <c r="AI296" s="2"/>
      <c r="AJ296" s="2"/>
      <c r="AK296" s="2"/>
      <c r="AL296" s="2"/>
      <c r="AM296" s="2"/>
    </row>
    <row r="297" spans="16:39" x14ac:dyDescent="0.2">
      <c r="P297" s="2"/>
      <c r="Q297" s="2"/>
      <c r="S297" s="2"/>
      <c r="U297" s="2"/>
      <c r="V297" s="2"/>
      <c r="W297" s="2"/>
      <c r="X297" s="2"/>
      <c r="Y297" s="2"/>
      <c r="Z297" s="2"/>
      <c r="AA297" s="2"/>
      <c r="AB297" s="2"/>
      <c r="AC297" s="2"/>
      <c r="AD297" s="2"/>
      <c r="AE297" s="2"/>
      <c r="AF297" s="2"/>
      <c r="AG297" s="2"/>
      <c r="AH297" s="2"/>
      <c r="AI297" s="2"/>
      <c r="AJ297" s="2"/>
      <c r="AK297" s="2"/>
      <c r="AL297" s="2"/>
      <c r="AM297" s="2"/>
    </row>
    <row r="298" spans="16:39" x14ac:dyDescent="0.2">
      <c r="P298" s="2"/>
      <c r="Q298" s="2"/>
      <c r="S298" s="2"/>
      <c r="U298" s="2"/>
      <c r="V298" s="2"/>
      <c r="W298" s="2"/>
      <c r="X298" s="2"/>
      <c r="Y298" s="2"/>
      <c r="Z298" s="2"/>
      <c r="AA298" s="2"/>
      <c r="AB298" s="2"/>
      <c r="AC298" s="2"/>
      <c r="AD298" s="2"/>
      <c r="AE298" s="2"/>
      <c r="AF298" s="2"/>
      <c r="AG298" s="2"/>
      <c r="AH298" s="2"/>
      <c r="AI298" s="2"/>
      <c r="AJ298" s="2"/>
      <c r="AK298" s="2"/>
      <c r="AL298" s="2"/>
      <c r="AM298" s="2"/>
    </row>
    <row r="299" spans="16:39" x14ac:dyDescent="0.2">
      <c r="P299" s="2"/>
      <c r="Q299" s="2"/>
      <c r="S299" s="2"/>
      <c r="U299" s="2"/>
      <c r="V299" s="2"/>
      <c r="W299" s="2"/>
      <c r="X299" s="2"/>
      <c r="Y299" s="2"/>
      <c r="Z299" s="2"/>
      <c r="AA299" s="2"/>
      <c r="AB299" s="2"/>
      <c r="AC299" s="2"/>
      <c r="AD299" s="2"/>
      <c r="AE299" s="2"/>
      <c r="AF299" s="2"/>
      <c r="AG299" s="2"/>
      <c r="AH299" s="2"/>
      <c r="AI299" s="2"/>
      <c r="AJ299" s="2"/>
      <c r="AK299" s="2"/>
      <c r="AL299" s="2"/>
      <c r="AM299" s="2"/>
    </row>
    <row r="300" spans="16:39" x14ac:dyDescent="0.2">
      <c r="P300" s="2"/>
      <c r="Q300" s="2"/>
      <c r="S300" s="2"/>
      <c r="U300" s="2"/>
      <c r="V300" s="2"/>
      <c r="W300" s="2"/>
      <c r="X300" s="2"/>
      <c r="Y300" s="2"/>
      <c r="Z300" s="2"/>
      <c r="AA300" s="2"/>
      <c r="AB300" s="2"/>
      <c r="AC300" s="2"/>
      <c r="AD300" s="2"/>
      <c r="AE300" s="2"/>
      <c r="AF300" s="2"/>
      <c r="AG300" s="2"/>
      <c r="AH300" s="2"/>
      <c r="AI300" s="2"/>
      <c r="AJ300" s="2"/>
      <c r="AK300" s="2"/>
      <c r="AL300" s="2"/>
      <c r="AM300" s="2"/>
    </row>
    <row r="301" spans="16:39" x14ac:dyDescent="0.2">
      <c r="P301" s="2"/>
      <c r="Q301" s="2"/>
      <c r="S301" s="2"/>
      <c r="U301" s="2"/>
      <c r="V301" s="2"/>
      <c r="W301" s="2"/>
      <c r="X301" s="2"/>
      <c r="Y301" s="2"/>
      <c r="Z301" s="2"/>
      <c r="AA301" s="2"/>
      <c r="AB301" s="2"/>
      <c r="AC301" s="2"/>
      <c r="AD301" s="2"/>
      <c r="AE301" s="2"/>
      <c r="AF301" s="2"/>
      <c r="AG301" s="2"/>
      <c r="AH301" s="2"/>
      <c r="AI301" s="2"/>
      <c r="AJ301" s="2"/>
      <c r="AK301" s="2"/>
      <c r="AL301" s="2"/>
      <c r="AM301" s="2"/>
    </row>
    <row r="302" spans="16:39" x14ac:dyDescent="0.2">
      <c r="P302" s="2"/>
      <c r="Q302" s="2"/>
      <c r="S302" s="2"/>
      <c r="U302" s="2"/>
      <c r="V302" s="2"/>
      <c r="W302" s="2"/>
      <c r="X302" s="2"/>
      <c r="Y302" s="2"/>
      <c r="Z302" s="2"/>
      <c r="AA302" s="2"/>
      <c r="AB302" s="2"/>
      <c r="AC302" s="2"/>
      <c r="AD302" s="2"/>
      <c r="AE302" s="2"/>
      <c r="AF302" s="2"/>
      <c r="AG302" s="2"/>
      <c r="AH302" s="2"/>
      <c r="AI302" s="2"/>
      <c r="AJ302" s="2"/>
      <c r="AK302" s="2"/>
      <c r="AL302" s="2"/>
      <c r="AM302" s="2"/>
    </row>
    <row r="303" spans="16:39" x14ac:dyDescent="0.2">
      <c r="P303" s="2"/>
      <c r="Q303" s="2"/>
      <c r="S303" s="2"/>
      <c r="U303" s="2"/>
      <c r="V303" s="2"/>
      <c r="W303" s="2"/>
      <c r="X303" s="2"/>
      <c r="Y303" s="2"/>
      <c r="Z303" s="2"/>
      <c r="AA303" s="2"/>
      <c r="AB303" s="2"/>
      <c r="AC303" s="2"/>
      <c r="AD303" s="2"/>
      <c r="AE303" s="2"/>
      <c r="AF303" s="2"/>
      <c r="AG303" s="2"/>
      <c r="AH303" s="2"/>
      <c r="AI303" s="2"/>
      <c r="AJ303" s="2"/>
      <c r="AK303" s="2"/>
      <c r="AL303" s="2"/>
      <c r="AM303" s="2"/>
    </row>
    <row r="304" spans="16:39" x14ac:dyDescent="0.2">
      <c r="P304" s="2"/>
      <c r="Q304" s="2"/>
      <c r="S304" s="2"/>
      <c r="U304" s="2"/>
      <c r="V304" s="2"/>
      <c r="W304" s="2"/>
      <c r="X304" s="2"/>
      <c r="Y304" s="2"/>
      <c r="Z304" s="2"/>
      <c r="AA304" s="2"/>
      <c r="AB304" s="2"/>
      <c r="AC304" s="2"/>
      <c r="AD304" s="2"/>
      <c r="AE304" s="2"/>
      <c r="AF304" s="2"/>
      <c r="AG304" s="2"/>
      <c r="AH304" s="2"/>
      <c r="AI304" s="2"/>
      <c r="AJ304" s="2"/>
      <c r="AK304" s="2"/>
      <c r="AL304" s="2"/>
      <c r="AM304" s="2"/>
    </row>
    <row r="305" spans="16:39" x14ac:dyDescent="0.2">
      <c r="P305" s="2"/>
      <c r="Q305" s="2"/>
      <c r="S305" s="2"/>
      <c r="U305" s="2"/>
      <c r="V305" s="2"/>
      <c r="W305" s="2"/>
      <c r="X305" s="2"/>
      <c r="Y305" s="2"/>
      <c r="Z305" s="2"/>
      <c r="AA305" s="2"/>
      <c r="AB305" s="2"/>
      <c r="AC305" s="2"/>
      <c r="AD305" s="2"/>
      <c r="AE305" s="2"/>
      <c r="AF305" s="2"/>
      <c r="AG305" s="2"/>
      <c r="AH305" s="2"/>
      <c r="AI305" s="2"/>
      <c r="AJ305" s="2"/>
      <c r="AK305" s="2"/>
      <c r="AL305" s="2"/>
      <c r="AM305" s="2"/>
    </row>
    <row r="306" spans="16:39" x14ac:dyDescent="0.2">
      <c r="P306" s="2"/>
      <c r="Q306" s="2"/>
      <c r="S306" s="2"/>
      <c r="U306" s="2"/>
      <c r="V306" s="2"/>
      <c r="W306" s="2"/>
      <c r="X306" s="2"/>
      <c r="Y306" s="2"/>
      <c r="Z306" s="2"/>
      <c r="AA306" s="2"/>
      <c r="AB306" s="2"/>
      <c r="AC306" s="2"/>
      <c r="AD306" s="2"/>
      <c r="AE306" s="2"/>
      <c r="AF306" s="2"/>
      <c r="AG306" s="2"/>
      <c r="AH306" s="2"/>
      <c r="AI306" s="2"/>
      <c r="AJ306" s="2"/>
      <c r="AK306" s="2"/>
      <c r="AL306" s="2"/>
      <c r="AM306" s="2"/>
    </row>
    <row r="307" spans="16:39" x14ac:dyDescent="0.2">
      <c r="P307" s="2"/>
      <c r="Q307" s="2"/>
      <c r="S307" s="2"/>
      <c r="U307" s="2"/>
      <c r="V307" s="2"/>
      <c r="W307" s="2"/>
      <c r="X307" s="2"/>
      <c r="Y307" s="2"/>
      <c r="Z307" s="2"/>
      <c r="AA307" s="2"/>
      <c r="AB307" s="2"/>
      <c r="AC307" s="2"/>
      <c r="AD307" s="2"/>
      <c r="AE307" s="2"/>
      <c r="AF307" s="2"/>
      <c r="AG307" s="2"/>
      <c r="AH307" s="2"/>
      <c r="AI307" s="2"/>
      <c r="AJ307" s="2"/>
      <c r="AK307" s="2"/>
      <c r="AL307" s="2"/>
      <c r="AM307" s="2"/>
    </row>
    <row r="308" spans="16:39" x14ac:dyDescent="0.2">
      <c r="P308" s="2"/>
      <c r="Q308" s="2"/>
      <c r="S308" s="2"/>
      <c r="U308" s="2"/>
      <c r="V308" s="2"/>
      <c r="W308" s="2"/>
      <c r="X308" s="2"/>
      <c r="Y308" s="2"/>
      <c r="Z308" s="2"/>
      <c r="AA308" s="2"/>
      <c r="AB308" s="2"/>
      <c r="AC308" s="2"/>
      <c r="AD308" s="2"/>
      <c r="AE308" s="2"/>
      <c r="AF308" s="2"/>
      <c r="AG308" s="2"/>
      <c r="AH308" s="2"/>
      <c r="AI308" s="2"/>
      <c r="AJ308" s="2"/>
      <c r="AK308" s="2"/>
      <c r="AL308" s="2"/>
      <c r="AM308" s="2"/>
    </row>
    <row r="309" spans="16:39" x14ac:dyDescent="0.2">
      <c r="P309" s="2"/>
      <c r="Q309" s="2"/>
      <c r="S309" s="2"/>
      <c r="U309" s="2"/>
      <c r="V309" s="2"/>
      <c r="W309" s="2"/>
      <c r="X309" s="2"/>
      <c r="Y309" s="2"/>
      <c r="Z309" s="2"/>
      <c r="AA309" s="2"/>
      <c r="AB309" s="2"/>
      <c r="AC309" s="2"/>
      <c r="AD309" s="2"/>
      <c r="AE309" s="2"/>
      <c r="AF309" s="2"/>
      <c r="AG309" s="2"/>
      <c r="AH309" s="2"/>
      <c r="AI309" s="2"/>
      <c r="AJ309" s="2"/>
      <c r="AK309" s="2"/>
      <c r="AL309" s="2"/>
      <c r="AM309" s="2"/>
    </row>
    <row r="310" spans="16:39" x14ac:dyDescent="0.2">
      <c r="P310" s="2"/>
      <c r="Q310" s="2"/>
      <c r="S310" s="2"/>
      <c r="U310" s="2"/>
      <c r="V310" s="2"/>
      <c r="W310" s="2"/>
      <c r="X310" s="2"/>
      <c r="Y310" s="2"/>
      <c r="Z310" s="2"/>
      <c r="AA310" s="2"/>
      <c r="AB310" s="2"/>
      <c r="AC310" s="2"/>
      <c r="AD310" s="2"/>
      <c r="AE310" s="2"/>
      <c r="AF310" s="2"/>
      <c r="AG310" s="2"/>
      <c r="AH310" s="2"/>
      <c r="AI310" s="2"/>
      <c r="AJ310" s="2"/>
      <c r="AK310" s="2"/>
      <c r="AL310" s="2"/>
      <c r="AM310" s="2"/>
    </row>
    <row r="311" spans="16:39" x14ac:dyDescent="0.2">
      <c r="P311" s="2"/>
      <c r="Q311" s="2"/>
      <c r="S311" s="2"/>
      <c r="U311" s="2"/>
      <c r="V311" s="2"/>
      <c r="W311" s="2"/>
      <c r="X311" s="2"/>
      <c r="Y311" s="2"/>
      <c r="Z311" s="2"/>
      <c r="AA311" s="2"/>
      <c r="AB311" s="2"/>
      <c r="AC311" s="2"/>
      <c r="AD311" s="2"/>
      <c r="AE311" s="2"/>
      <c r="AF311" s="2"/>
      <c r="AG311" s="2"/>
      <c r="AH311" s="2"/>
      <c r="AI311" s="2"/>
      <c r="AJ311" s="2"/>
      <c r="AK311" s="2"/>
      <c r="AL311" s="2"/>
      <c r="AM311" s="2"/>
    </row>
    <row r="312" spans="16:39" x14ac:dyDescent="0.2">
      <c r="P312" s="2"/>
      <c r="Q312" s="2"/>
      <c r="S312" s="2"/>
      <c r="U312" s="2"/>
      <c r="V312" s="2"/>
      <c r="W312" s="2"/>
      <c r="X312" s="2"/>
      <c r="Y312" s="2"/>
      <c r="Z312" s="2"/>
      <c r="AA312" s="2"/>
      <c r="AB312" s="2"/>
      <c r="AC312" s="2"/>
      <c r="AD312" s="2"/>
      <c r="AE312" s="2"/>
      <c r="AF312" s="2"/>
      <c r="AG312" s="2"/>
      <c r="AH312" s="2"/>
      <c r="AI312" s="2"/>
      <c r="AJ312" s="2"/>
      <c r="AK312" s="2"/>
      <c r="AL312" s="2"/>
      <c r="AM312" s="2"/>
    </row>
    <row r="313" spans="16:39" x14ac:dyDescent="0.2">
      <c r="P313" s="2"/>
      <c r="Q313" s="2"/>
      <c r="S313" s="2"/>
      <c r="U313" s="2"/>
      <c r="V313" s="2"/>
      <c r="W313" s="2"/>
      <c r="X313" s="2"/>
      <c r="Y313" s="2"/>
      <c r="Z313" s="2"/>
      <c r="AA313" s="2"/>
      <c r="AB313" s="2"/>
      <c r="AC313" s="2"/>
      <c r="AD313" s="2"/>
      <c r="AE313" s="2"/>
      <c r="AF313" s="2"/>
      <c r="AG313" s="2"/>
      <c r="AH313" s="2"/>
      <c r="AI313" s="2"/>
      <c r="AJ313" s="2"/>
      <c r="AK313" s="2"/>
      <c r="AL313" s="2"/>
      <c r="AM313" s="2"/>
    </row>
    <row r="314" spans="16:39" x14ac:dyDescent="0.2">
      <c r="P314" s="2"/>
      <c r="Q314" s="2"/>
      <c r="S314" s="2"/>
      <c r="U314" s="2"/>
      <c r="V314" s="2"/>
      <c r="W314" s="2"/>
      <c r="X314" s="2"/>
      <c r="Y314" s="2"/>
      <c r="Z314" s="2"/>
      <c r="AA314" s="2"/>
      <c r="AB314" s="2"/>
      <c r="AC314" s="2"/>
      <c r="AD314" s="2"/>
      <c r="AE314" s="2"/>
      <c r="AF314" s="2"/>
      <c r="AG314" s="2"/>
      <c r="AH314" s="2"/>
      <c r="AI314" s="2"/>
      <c r="AJ314" s="2"/>
      <c r="AK314" s="2"/>
      <c r="AL314" s="2"/>
      <c r="AM314" s="2"/>
    </row>
    <row r="315" spans="16:39" x14ac:dyDescent="0.2">
      <c r="P315" s="2"/>
      <c r="Q315" s="2"/>
      <c r="S315" s="2"/>
      <c r="U315" s="2"/>
      <c r="V315" s="2"/>
      <c r="W315" s="2"/>
      <c r="X315" s="2"/>
      <c r="Y315" s="2"/>
      <c r="Z315" s="2"/>
      <c r="AA315" s="2"/>
      <c r="AB315" s="2"/>
      <c r="AC315" s="2"/>
      <c r="AD315" s="2"/>
      <c r="AE315" s="2"/>
      <c r="AF315" s="2"/>
      <c r="AG315" s="2"/>
      <c r="AH315" s="2"/>
      <c r="AI315" s="2"/>
      <c r="AJ315" s="2"/>
      <c r="AK315" s="2"/>
      <c r="AL315" s="2"/>
      <c r="AM315" s="2"/>
    </row>
    <row r="316" spans="16:39" x14ac:dyDescent="0.2">
      <c r="P316" s="2"/>
      <c r="Q316" s="2"/>
      <c r="S316" s="2"/>
      <c r="U316" s="2"/>
      <c r="V316" s="2"/>
      <c r="W316" s="2"/>
      <c r="X316" s="2"/>
      <c r="Y316" s="2"/>
      <c r="Z316" s="2"/>
      <c r="AA316" s="2"/>
      <c r="AB316" s="2"/>
      <c r="AC316" s="2"/>
      <c r="AD316" s="2"/>
      <c r="AE316" s="2"/>
      <c r="AF316" s="2"/>
      <c r="AG316" s="2"/>
      <c r="AH316" s="2"/>
      <c r="AI316" s="2"/>
      <c r="AJ316" s="2"/>
      <c r="AK316" s="2"/>
      <c r="AL316" s="2"/>
      <c r="AM316" s="2"/>
    </row>
    <row r="317" spans="16:39" x14ac:dyDescent="0.2">
      <c r="P317" s="2"/>
      <c r="Q317" s="2"/>
      <c r="S317" s="2"/>
      <c r="U317" s="2"/>
      <c r="V317" s="2"/>
      <c r="W317" s="2"/>
      <c r="X317" s="2"/>
      <c r="Y317" s="2"/>
      <c r="Z317" s="2"/>
      <c r="AA317" s="2"/>
      <c r="AB317" s="2"/>
      <c r="AC317" s="2"/>
      <c r="AD317" s="2"/>
      <c r="AE317" s="2"/>
      <c r="AF317" s="2"/>
      <c r="AG317" s="2"/>
      <c r="AH317" s="2"/>
      <c r="AI317" s="2"/>
      <c r="AJ317" s="2"/>
      <c r="AK317" s="2"/>
      <c r="AL317" s="2"/>
      <c r="AM317" s="2"/>
    </row>
    <row r="318" spans="16:39" x14ac:dyDescent="0.2">
      <c r="P318" s="2"/>
      <c r="Q318" s="2"/>
      <c r="S318" s="2"/>
      <c r="U318" s="2"/>
      <c r="V318" s="2"/>
      <c r="W318" s="2"/>
      <c r="X318" s="2"/>
      <c r="Y318" s="2"/>
      <c r="Z318" s="2"/>
      <c r="AA318" s="2"/>
      <c r="AB318" s="2"/>
      <c r="AC318" s="2"/>
      <c r="AD318" s="2"/>
      <c r="AE318" s="2"/>
      <c r="AF318" s="2"/>
      <c r="AG318" s="2"/>
      <c r="AH318" s="2"/>
      <c r="AI318" s="2"/>
      <c r="AJ318" s="2"/>
      <c r="AK318" s="2"/>
      <c r="AL318" s="2"/>
      <c r="AM318" s="2"/>
    </row>
    <row r="319" spans="16:39" x14ac:dyDescent="0.2">
      <c r="P319" s="2"/>
      <c r="Q319" s="2"/>
      <c r="S319" s="2"/>
      <c r="U319" s="2"/>
      <c r="V319" s="2"/>
      <c r="W319" s="2"/>
      <c r="X319" s="2"/>
      <c r="Y319" s="2"/>
      <c r="Z319" s="2"/>
      <c r="AA319" s="2"/>
      <c r="AB319" s="2"/>
      <c r="AC319" s="2"/>
      <c r="AD319" s="2"/>
      <c r="AE319" s="2"/>
      <c r="AF319" s="2"/>
      <c r="AG319" s="2"/>
      <c r="AH319" s="2"/>
      <c r="AI319" s="2"/>
      <c r="AJ319" s="2"/>
      <c r="AK319" s="2"/>
      <c r="AL319" s="2"/>
      <c r="AM319" s="2"/>
    </row>
    <row r="320" spans="16:39" x14ac:dyDescent="0.2">
      <c r="P320" s="2"/>
      <c r="Q320" s="2"/>
      <c r="S320" s="2"/>
      <c r="U320" s="2"/>
      <c r="V320" s="2"/>
      <c r="W320" s="2"/>
      <c r="X320" s="2"/>
      <c r="Y320" s="2"/>
      <c r="Z320" s="2"/>
      <c r="AA320" s="2"/>
      <c r="AB320" s="2"/>
      <c r="AC320" s="2"/>
      <c r="AD320" s="2"/>
      <c r="AE320" s="2"/>
      <c r="AF320" s="2"/>
      <c r="AG320" s="2"/>
      <c r="AH320" s="2"/>
      <c r="AI320" s="2"/>
      <c r="AJ320" s="2"/>
      <c r="AK320" s="2"/>
      <c r="AL320" s="2"/>
      <c r="AM320" s="2"/>
    </row>
    <row r="321" spans="16:39" x14ac:dyDescent="0.2">
      <c r="P321" s="2"/>
      <c r="Q321" s="2"/>
      <c r="S321" s="2"/>
      <c r="U321" s="2"/>
      <c r="V321" s="2"/>
      <c r="W321" s="2"/>
      <c r="X321" s="2"/>
      <c r="Y321" s="2"/>
      <c r="Z321" s="2"/>
      <c r="AA321" s="2"/>
      <c r="AB321" s="2"/>
      <c r="AC321" s="2"/>
      <c r="AD321" s="2"/>
      <c r="AE321" s="2"/>
      <c r="AF321" s="2"/>
      <c r="AG321" s="2"/>
      <c r="AH321" s="2"/>
      <c r="AI321" s="2"/>
      <c r="AJ321" s="2"/>
      <c r="AK321" s="2"/>
      <c r="AL321" s="2"/>
      <c r="AM321" s="2"/>
    </row>
    <row r="322" spans="16:39" x14ac:dyDescent="0.2">
      <c r="P322" s="2"/>
      <c r="Q322" s="2"/>
      <c r="S322" s="2"/>
      <c r="U322" s="2"/>
      <c r="V322" s="2"/>
      <c r="W322" s="2"/>
      <c r="X322" s="2"/>
      <c r="Y322" s="2"/>
      <c r="Z322" s="2"/>
      <c r="AA322" s="2"/>
      <c r="AB322" s="2"/>
      <c r="AC322" s="2"/>
      <c r="AD322" s="2"/>
      <c r="AE322" s="2"/>
      <c r="AF322" s="2"/>
      <c r="AG322" s="2"/>
      <c r="AH322" s="2"/>
      <c r="AI322" s="2"/>
      <c r="AJ322" s="2"/>
      <c r="AK322" s="2"/>
      <c r="AL322" s="2"/>
      <c r="AM322" s="2"/>
    </row>
    <row r="323" spans="16:39" x14ac:dyDescent="0.2">
      <c r="P323" s="2"/>
      <c r="Q323" s="2"/>
      <c r="S323" s="2"/>
      <c r="U323" s="2"/>
      <c r="V323" s="2"/>
      <c r="W323" s="2"/>
      <c r="X323" s="2"/>
      <c r="Y323" s="2"/>
      <c r="Z323" s="2"/>
      <c r="AA323" s="2"/>
      <c r="AB323" s="2"/>
      <c r="AC323" s="2"/>
      <c r="AD323" s="2"/>
      <c r="AE323" s="2"/>
      <c r="AF323" s="2"/>
      <c r="AG323" s="2"/>
      <c r="AH323" s="2"/>
      <c r="AI323" s="2"/>
      <c r="AJ323" s="2"/>
      <c r="AK323" s="2"/>
      <c r="AL323" s="2"/>
      <c r="AM323" s="2"/>
    </row>
    <row r="324" spans="16:39" x14ac:dyDescent="0.2">
      <c r="P324" s="2"/>
      <c r="Q324" s="2"/>
      <c r="S324" s="2"/>
      <c r="U324" s="2"/>
      <c r="V324" s="2"/>
      <c r="W324" s="2"/>
      <c r="X324" s="2"/>
      <c r="Y324" s="2"/>
      <c r="Z324" s="2"/>
      <c r="AA324" s="2"/>
      <c r="AB324" s="2"/>
      <c r="AC324" s="2"/>
      <c r="AD324" s="2"/>
      <c r="AE324" s="2"/>
      <c r="AF324" s="2"/>
      <c r="AG324" s="2"/>
      <c r="AH324" s="2"/>
      <c r="AI324" s="2"/>
      <c r="AJ324" s="2"/>
      <c r="AK324" s="2"/>
      <c r="AL324" s="2"/>
      <c r="AM324" s="2"/>
    </row>
    <row r="325" spans="16:39" x14ac:dyDescent="0.2">
      <c r="P325" s="2"/>
      <c r="Q325" s="2"/>
      <c r="S325" s="2"/>
      <c r="U325" s="2"/>
      <c r="V325" s="2"/>
      <c r="W325" s="2"/>
      <c r="X325" s="2"/>
      <c r="Y325" s="2"/>
      <c r="Z325" s="2"/>
      <c r="AA325" s="2"/>
      <c r="AB325" s="2"/>
      <c r="AC325" s="2"/>
      <c r="AD325" s="2"/>
      <c r="AE325" s="2"/>
      <c r="AF325" s="2"/>
      <c r="AG325" s="2"/>
      <c r="AH325" s="2"/>
      <c r="AI325" s="2"/>
      <c r="AJ325" s="2"/>
      <c r="AK325" s="2"/>
      <c r="AL325" s="2"/>
      <c r="AM325" s="2"/>
    </row>
    <row r="326" spans="16:39" x14ac:dyDescent="0.2">
      <c r="P326" s="2"/>
      <c r="Q326" s="2"/>
      <c r="S326" s="2"/>
      <c r="U326" s="2"/>
      <c r="V326" s="2"/>
      <c r="W326" s="2"/>
      <c r="X326" s="2"/>
      <c r="Y326" s="2"/>
      <c r="Z326" s="2"/>
      <c r="AA326" s="2"/>
      <c r="AB326" s="2"/>
      <c r="AC326" s="2"/>
      <c r="AD326" s="2"/>
      <c r="AE326" s="2"/>
      <c r="AF326" s="2"/>
      <c r="AG326" s="2"/>
      <c r="AH326" s="2"/>
      <c r="AI326" s="2"/>
      <c r="AJ326" s="2"/>
      <c r="AK326" s="2"/>
      <c r="AL326" s="2"/>
      <c r="AM326" s="2"/>
    </row>
    <row r="327" spans="16:39" x14ac:dyDescent="0.2">
      <c r="P327" s="2"/>
      <c r="Q327" s="2"/>
      <c r="S327" s="2"/>
      <c r="U327" s="2"/>
      <c r="V327" s="2"/>
      <c r="W327" s="2"/>
      <c r="X327" s="2"/>
      <c r="Y327" s="2"/>
      <c r="Z327" s="2"/>
      <c r="AA327" s="2"/>
      <c r="AB327" s="2"/>
      <c r="AC327" s="2"/>
      <c r="AD327" s="2"/>
      <c r="AE327" s="2"/>
      <c r="AF327" s="2"/>
      <c r="AG327" s="2"/>
      <c r="AH327" s="2"/>
      <c r="AI327" s="2"/>
      <c r="AJ327" s="2"/>
      <c r="AK327" s="2"/>
      <c r="AL327" s="2"/>
      <c r="AM327" s="2"/>
    </row>
    <row r="328" spans="16:39" x14ac:dyDescent="0.2">
      <c r="P328" s="2"/>
      <c r="Q328" s="2"/>
      <c r="S328" s="2"/>
      <c r="U328" s="2"/>
      <c r="V328" s="2"/>
      <c r="W328" s="2"/>
      <c r="X328" s="2"/>
      <c r="Y328" s="2"/>
      <c r="Z328" s="2"/>
      <c r="AA328" s="2"/>
      <c r="AB328" s="2"/>
      <c r="AC328" s="2"/>
      <c r="AD328" s="2"/>
      <c r="AE328" s="2"/>
      <c r="AF328" s="2"/>
      <c r="AG328" s="2"/>
      <c r="AH328" s="2"/>
      <c r="AI328" s="2"/>
      <c r="AJ328" s="2"/>
      <c r="AK328" s="2"/>
      <c r="AL328" s="2"/>
      <c r="AM328" s="2"/>
    </row>
    <row r="329" spans="16:39" x14ac:dyDescent="0.2">
      <c r="P329" s="2"/>
      <c r="Q329" s="2"/>
      <c r="S329" s="2"/>
      <c r="U329" s="2"/>
      <c r="V329" s="2"/>
      <c r="W329" s="2"/>
      <c r="X329" s="2"/>
      <c r="Y329" s="2"/>
      <c r="Z329" s="2"/>
      <c r="AA329" s="2"/>
      <c r="AB329" s="2"/>
      <c r="AC329" s="2"/>
      <c r="AD329" s="2"/>
      <c r="AE329" s="2"/>
      <c r="AF329" s="2"/>
      <c r="AG329" s="2"/>
      <c r="AH329" s="2"/>
      <c r="AI329" s="2"/>
      <c r="AJ329" s="2"/>
      <c r="AK329" s="2"/>
      <c r="AL329" s="2"/>
      <c r="AM329" s="2"/>
    </row>
    <row r="330" spans="16:39" x14ac:dyDescent="0.2">
      <c r="P330" s="2"/>
      <c r="Q330" s="2"/>
      <c r="S330" s="2"/>
      <c r="U330" s="2"/>
      <c r="V330" s="2"/>
      <c r="W330" s="2"/>
      <c r="X330" s="2"/>
      <c r="Y330" s="2"/>
      <c r="Z330" s="2"/>
      <c r="AA330" s="2"/>
      <c r="AB330" s="2"/>
      <c r="AC330" s="2"/>
      <c r="AD330" s="2"/>
      <c r="AE330" s="2"/>
      <c r="AF330" s="2"/>
      <c r="AG330" s="2"/>
      <c r="AH330" s="2"/>
      <c r="AI330" s="2"/>
      <c r="AJ330" s="2"/>
      <c r="AK330" s="2"/>
      <c r="AL330" s="2"/>
      <c r="AM330" s="2"/>
    </row>
    <row r="331" spans="16:39" x14ac:dyDescent="0.2">
      <c r="P331" s="2"/>
      <c r="Q331" s="2"/>
      <c r="S331" s="2"/>
      <c r="U331" s="2"/>
      <c r="V331" s="2"/>
      <c r="W331" s="2"/>
      <c r="X331" s="2"/>
      <c r="Y331" s="2"/>
      <c r="Z331" s="2"/>
      <c r="AA331" s="2"/>
      <c r="AB331" s="2"/>
      <c r="AC331" s="2"/>
      <c r="AD331" s="2"/>
      <c r="AE331" s="2"/>
      <c r="AF331" s="2"/>
      <c r="AG331" s="2"/>
      <c r="AH331" s="2"/>
      <c r="AI331" s="2"/>
      <c r="AJ331" s="2"/>
      <c r="AK331" s="2"/>
      <c r="AL331" s="2"/>
      <c r="AM331" s="2"/>
    </row>
    <row r="332" spans="16:39" x14ac:dyDescent="0.2">
      <c r="P332" s="2"/>
      <c r="Q332" s="2"/>
      <c r="S332" s="2"/>
      <c r="U332" s="2"/>
      <c r="V332" s="2"/>
      <c r="W332" s="2"/>
      <c r="X332" s="2"/>
      <c r="Y332" s="2"/>
      <c r="Z332" s="2"/>
      <c r="AA332" s="2"/>
      <c r="AB332" s="2"/>
      <c r="AC332" s="2"/>
      <c r="AD332" s="2"/>
      <c r="AE332" s="2"/>
      <c r="AF332" s="2"/>
      <c r="AG332" s="2"/>
      <c r="AH332" s="2"/>
      <c r="AI332" s="2"/>
      <c r="AJ332" s="2"/>
      <c r="AK332" s="2"/>
      <c r="AL332" s="2"/>
      <c r="AM332" s="2"/>
    </row>
    <row r="333" spans="16:39" x14ac:dyDescent="0.2">
      <c r="P333" s="2"/>
      <c r="Q333" s="2"/>
      <c r="S333" s="2"/>
      <c r="U333" s="2"/>
      <c r="V333" s="2"/>
      <c r="W333" s="2"/>
      <c r="X333" s="2"/>
      <c r="Y333" s="2"/>
      <c r="Z333" s="2"/>
      <c r="AA333" s="2"/>
      <c r="AB333" s="2"/>
      <c r="AC333" s="2"/>
      <c r="AD333" s="2"/>
      <c r="AE333" s="2"/>
      <c r="AF333" s="2"/>
      <c r="AG333" s="2"/>
      <c r="AH333" s="2"/>
      <c r="AI333" s="2"/>
      <c r="AJ333" s="2"/>
      <c r="AK333" s="2"/>
      <c r="AL333" s="2"/>
      <c r="AM333" s="2"/>
    </row>
    <row r="334" spans="16:39" x14ac:dyDescent="0.2">
      <c r="P334" s="2"/>
      <c r="Q334" s="2"/>
      <c r="S334" s="2"/>
      <c r="U334" s="2"/>
      <c r="V334" s="2"/>
      <c r="W334" s="2"/>
      <c r="X334" s="2"/>
      <c r="Y334" s="2"/>
      <c r="Z334" s="2"/>
      <c r="AA334" s="2"/>
      <c r="AB334" s="2"/>
      <c r="AC334" s="2"/>
      <c r="AD334" s="2"/>
      <c r="AE334" s="2"/>
      <c r="AF334" s="2"/>
      <c r="AG334" s="2"/>
      <c r="AH334" s="2"/>
      <c r="AI334" s="2"/>
      <c r="AJ334" s="2"/>
      <c r="AK334" s="2"/>
      <c r="AL334" s="2"/>
      <c r="AM334" s="2"/>
    </row>
    <row r="335" spans="16:39" x14ac:dyDescent="0.2">
      <c r="P335" s="2"/>
      <c r="Q335" s="2"/>
      <c r="S335" s="2"/>
      <c r="U335" s="2"/>
      <c r="V335" s="2"/>
      <c r="W335" s="2"/>
      <c r="X335" s="2"/>
      <c r="Y335" s="2"/>
      <c r="Z335" s="2"/>
      <c r="AA335" s="2"/>
      <c r="AB335" s="2"/>
      <c r="AC335" s="2"/>
      <c r="AD335" s="2"/>
      <c r="AE335" s="2"/>
      <c r="AF335" s="2"/>
      <c r="AG335" s="2"/>
      <c r="AH335" s="2"/>
      <c r="AI335" s="2"/>
      <c r="AJ335" s="2"/>
      <c r="AK335" s="2"/>
      <c r="AL335" s="2"/>
      <c r="AM335" s="2"/>
    </row>
    <row r="336" spans="16:39" x14ac:dyDescent="0.2">
      <c r="P336" s="2"/>
      <c r="Q336" s="2"/>
      <c r="S336" s="2"/>
      <c r="U336" s="2"/>
      <c r="V336" s="2"/>
      <c r="W336" s="2"/>
      <c r="X336" s="2"/>
      <c r="Y336" s="2"/>
      <c r="Z336" s="2"/>
      <c r="AA336" s="2"/>
      <c r="AB336" s="2"/>
      <c r="AC336" s="2"/>
      <c r="AD336" s="2"/>
      <c r="AE336" s="2"/>
      <c r="AF336" s="2"/>
      <c r="AG336" s="2"/>
      <c r="AH336" s="2"/>
      <c r="AI336" s="2"/>
      <c r="AJ336" s="2"/>
      <c r="AK336" s="2"/>
      <c r="AL336" s="2"/>
      <c r="AM336" s="2"/>
    </row>
    <row r="337" spans="16:39" x14ac:dyDescent="0.2">
      <c r="P337" s="2"/>
      <c r="Q337" s="2"/>
      <c r="S337" s="2"/>
      <c r="U337" s="2"/>
      <c r="V337" s="2"/>
      <c r="W337" s="2"/>
      <c r="X337" s="2"/>
      <c r="Y337" s="2"/>
      <c r="Z337" s="2"/>
      <c r="AA337" s="2"/>
      <c r="AB337" s="2"/>
      <c r="AC337" s="2"/>
      <c r="AD337" s="2"/>
      <c r="AE337" s="2"/>
      <c r="AF337" s="2"/>
      <c r="AG337" s="2"/>
      <c r="AH337" s="2"/>
      <c r="AI337" s="2"/>
      <c r="AJ337" s="2"/>
      <c r="AK337" s="2"/>
      <c r="AL337" s="2"/>
      <c r="AM337" s="2"/>
    </row>
    <row r="338" spans="16:39" x14ac:dyDescent="0.2">
      <c r="P338" s="2"/>
      <c r="Q338" s="2"/>
      <c r="S338" s="2"/>
      <c r="U338" s="2"/>
      <c r="V338" s="2"/>
      <c r="W338" s="2"/>
      <c r="X338" s="2"/>
      <c r="Y338" s="2"/>
      <c r="Z338" s="2"/>
      <c r="AA338" s="2"/>
      <c r="AB338" s="2"/>
      <c r="AC338" s="2"/>
      <c r="AD338" s="2"/>
      <c r="AE338" s="2"/>
      <c r="AF338" s="2"/>
      <c r="AG338" s="2"/>
      <c r="AH338" s="2"/>
      <c r="AI338" s="2"/>
      <c r="AJ338" s="2"/>
      <c r="AK338" s="2"/>
      <c r="AL338" s="2"/>
      <c r="AM338" s="2"/>
    </row>
    <row r="339" spans="16:39" x14ac:dyDescent="0.2">
      <c r="P339" s="2"/>
      <c r="Q339" s="2"/>
      <c r="S339" s="2"/>
      <c r="U339" s="2"/>
      <c r="V339" s="2"/>
      <c r="W339" s="2"/>
      <c r="X339" s="2"/>
      <c r="Y339" s="2"/>
      <c r="Z339" s="2"/>
      <c r="AA339" s="2"/>
      <c r="AB339" s="2"/>
      <c r="AC339" s="2"/>
      <c r="AD339" s="2"/>
      <c r="AE339" s="2"/>
      <c r="AF339" s="2"/>
      <c r="AG339" s="2"/>
      <c r="AH339" s="2"/>
      <c r="AI339" s="2"/>
      <c r="AJ339" s="2"/>
      <c r="AK339" s="2"/>
      <c r="AL339" s="2"/>
      <c r="AM339" s="2"/>
    </row>
    <row r="340" spans="16:39" x14ac:dyDescent="0.2">
      <c r="P340" s="2"/>
      <c r="Q340" s="2"/>
      <c r="S340" s="2"/>
      <c r="U340" s="2"/>
      <c r="V340" s="2"/>
      <c r="W340" s="2"/>
      <c r="X340" s="2"/>
      <c r="Y340" s="2"/>
      <c r="Z340" s="2"/>
      <c r="AA340" s="2"/>
      <c r="AB340" s="2"/>
      <c r="AC340" s="2"/>
      <c r="AD340" s="2"/>
      <c r="AE340" s="2"/>
      <c r="AF340" s="2"/>
      <c r="AG340" s="2"/>
      <c r="AH340" s="2"/>
      <c r="AI340" s="2"/>
      <c r="AJ340" s="2"/>
      <c r="AK340" s="2"/>
      <c r="AL340" s="2"/>
      <c r="AM340" s="2"/>
    </row>
    <row r="341" spans="16:39" x14ac:dyDescent="0.2">
      <c r="P341" s="2"/>
      <c r="Q341" s="2"/>
      <c r="S341" s="2"/>
      <c r="U341" s="2"/>
      <c r="V341" s="2"/>
      <c r="W341" s="2"/>
      <c r="X341" s="2"/>
      <c r="Y341" s="2"/>
      <c r="Z341" s="2"/>
      <c r="AA341" s="2"/>
      <c r="AB341" s="2"/>
      <c r="AC341" s="2"/>
      <c r="AD341" s="2"/>
      <c r="AE341" s="2"/>
      <c r="AF341" s="2"/>
      <c r="AG341" s="2"/>
      <c r="AH341" s="2"/>
      <c r="AI341" s="2"/>
      <c r="AJ341" s="2"/>
      <c r="AK341" s="2"/>
      <c r="AL341" s="2"/>
      <c r="AM341" s="2"/>
    </row>
    <row r="342" spans="16:39" x14ac:dyDescent="0.2">
      <c r="P342" s="2"/>
      <c r="Q342" s="2"/>
      <c r="S342" s="2"/>
      <c r="U342" s="2"/>
      <c r="V342" s="2"/>
      <c r="W342" s="2"/>
      <c r="X342" s="2"/>
      <c r="Y342" s="2"/>
      <c r="Z342" s="2"/>
      <c r="AA342" s="2"/>
      <c r="AB342" s="2"/>
      <c r="AC342" s="2"/>
      <c r="AD342" s="2"/>
      <c r="AE342" s="2"/>
      <c r="AF342" s="2"/>
      <c r="AG342" s="2"/>
      <c r="AH342" s="2"/>
      <c r="AI342" s="2"/>
      <c r="AJ342" s="2"/>
      <c r="AK342" s="2"/>
      <c r="AL342" s="2"/>
      <c r="AM342" s="2"/>
    </row>
    <row r="343" spans="16:39" x14ac:dyDescent="0.2">
      <c r="P343" s="2"/>
      <c r="Q343" s="2"/>
      <c r="S343" s="2"/>
      <c r="U343" s="2"/>
      <c r="V343" s="2"/>
      <c r="W343" s="2"/>
      <c r="X343" s="2"/>
      <c r="Y343" s="2"/>
      <c r="Z343" s="2"/>
      <c r="AA343" s="2"/>
      <c r="AB343" s="2"/>
      <c r="AC343" s="2"/>
      <c r="AD343" s="2"/>
      <c r="AE343" s="2"/>
      <c r="AF343" s="2"/>
      <c r="AG343" s="2"/>
      <c r="AH343" s="2"/>
      <c r="AI343" s="2"/>
      <c r="AJ343" s="2"/>
      <c r="AK343" s="2"/>
      <c r="AL343" s="2"/>
      <c r="AM343" s="2"/>
    </row>
    <row r="344" spans="16:39" x14ac:dyDescent="0.2">
      <c r="P344" s="2"/>
      <c r="Q344" s="2"/>
      <c r="S344" s="2"/>
      <c r="U344" s="2"/>
      <c r="V344" s="2"/>
      <c r="W344" s="2"/>
      <c r="X344" s="2"/>
      <c r="Y344" s="2"/>
      <c r="Z344" s="2"/>
      <c r="AA344" s="2"/>
      <c r="AB344" s="2"/>
      <c r="AC344" s="2"/>
      <c r="AD344" s="2"/>
      <c r="AE344" s="2"/>
      <c r="AF344" s="2"/>
      <c r="AG344" s="2"/>
      <c r="AH344" s="2"/>
      <c r="AI344" s="2"/>
      <c r="AJ344" s="2"/>
      <c r="AK344" s="2"/>
      <c r="AL344" s="2"/>
      <c r="AM344" s="2"/>
    </row>
    <row r="345" spans="16:39" x14ac:dyDescent="0.2">
      <c r="P345" s="2"/>
      <c r="Q345" s="2"/>
      <c r="S345" s="2"/>
      <c r="U345" s="2"/>
      <c r="V345" s="2"/>
      <c r="W345" s="2"/>
      <c r="X345" s="2"/>
      <c r="Y345" s="2"/>
      <c r="Z345" s="2"/>
      <c r="AA345" s="2"/>
      <c r="AB345" s="2"/>
      <c r="AC345" s="2"/>
      <c r="AD345" s="2"/>
      <c r="AE345" s="2"/>
      <c r="AF345" s="2"/>
      <c r="AG345" s="2"/>
      <c r="AH345" s="2"/>
      <c r="AI345" s="2"/>
      <c r="AJ345" s="2"/>
      <c r="AK345" s="2"/>
      <c r="AL345" s="2"/>
      <c r="AM345" s="2"/>
    </row>
    <row r="346" spans="16:39" x14ac:dyDescent="0.2">
      <c r="P346" s="2"/>
      <c r="Q346" s="2"/>
      <c r="S346" s="2"/>
      <c r="U346" s="2"/>
      <c r="V346" s="2"/>
      <c r="W346" s="2"/>
      <c r="X346" s="2"/>
      <c r="Y346" s="2"/>
      <c r="Z346" s="2"/>
      <c r="AA346" s="2"/>
      <c r="AB346" s="2"/>
      <c r="AC346" s="2"/>
      <c r="AD346" s="2"/>
      <c r="AE346" s="2"/>
      <c r="AF346" s="2"/>
      <c r="AG346" s="2"/>
      <c r="AH346" s="2"/>
      <c r="AI346" s="2"/>
      <c r="AJ346" s="2"/>
      <c r="AK346" s="2"/>
      <c r="AL346" s="2"/>
      <c r="AM346" s="2"/>
    </row>
    <row r="347" spans="16:39" x14ac:dyDescent="0.2">
      <c r="P347" s="2"/>
      <c r="Q347" s="2"/>
      <c r="S347" s="2"/>
      <c r="U347" s="2"/>
      <c r="V347" s="2"/>
      <c r="W347" s="2"/>
      <c r="X347" s="2"/>
      <c r="Y347" s="2"/>
      <c r="Z347" s="2"/>
      <c r="AA347" s="2"/>
      <c r="AB347" s="2"/>
      <c r="AC347" s="2"/>
      <c r="AD347" s="2"/>
      <c r="AE347" s="2"/>
      <c r="AF347" s="2"/>
      <c r="AG347" s="2"/>
      <c r="AH347" s="2"/>
      <c r="AI347" s="2"/>
      <c r="AJ347" s="2"/>
      <c r="AK347" s="2"/>
      <c r="AL347" s="2"/>
      <c r="AM347" s="2"/>
    </row>
    <row r="348" spans="16:39" x14ac:dyDescent="0.2">
      <c r="P348" s="2"/>
      <c r="Q348" s="2"/>
      <c r="S348" s="2"/>
      <c r="U348" s="2"/>
      <c r="V348" s="2"/>
      <c r="W348" s="2"/>
      <c r="X348" s="2"/>
      <c r="Y348" s="2"/>
      <c r="Z348" s="2"/>
      <c r="AA348" s="2"/>
      <c r="AB348" s="2"/>
      <c r="AC348" s="2"/>
      <c r="AD348" s="2"/>
      <c r="AE348" s="2"/>
      <c r="AF348" s="2"/>
      <c r="AG348" s="2"/>
      <c r="AH348" s="2"/>
      <c r="AI348" s="2"/>
      <c r="AJ348" s="2"/>
      <c r="AK348" s="2"/>
      <c r="AL348" s="2"/>
      <c r="AM348" s="2"/>
    </row>
    <row r="349" spans="16:39" x14ac:dyDescent="0.2">
      <c r="P349" s="2"/>
      <c r="Q349" s="2"/>
      <c r="S349" s="2"/>
      <c r="U349" s="2"/>
      <c r="V349" s="2"/>
      <c r="W349" s="2"/>
      <c r="X349" s="2"/>
      <c r="Y349" s="2"/>
      <c r="Z349" s="2"/>
      <c r="AA349" s="2"/>
      <c r="AB349" s="2"/>
      <c r="AC349" s="2"/>
      <c r="AD349" s="2"/>
      <c r="AE349" s="2"/>
      <c r="AF349" s="2"/>
      <c r="AG349" s="2"/>
      <c r="AH349" s="2"/>
      <c r="AI349" s="2"/>
      <c r="AJ349" s="2"/>
      <c r="AK349" s="2"/>
      <c r="AL349" s="2"/>
      <c r="AM349" s="2"/>
    </row>
    <row r="350" spans="16:39" x14ac:dyDescent="0.2">
      <c r="P350" s="2"/>
      <c r="Q350" s="2"/>
      <c r="S350" s="2"/>
      <c r="U350" s="2"/>
      <c r="V350" s="2"/>
      <c r="W350" s="2"/>
      <c r="X350" s="2"/>
      <c r="Y350" s="2"/>
      <c r="Z350" s="2"/>
      <c r="AA350" s="2"/>
      <c r="AB350" s="2"/>
      <c r="AC350" s="2"/>
      <c r="AD350" s="2"/>
      <c r="AE350" s="2"/>
      <c r="AF350" s="2"/>
      <c r="AG350" s="2"/>
      <c r="AH350" s="2"/>
      <c r="AI350" s="2"/>
      <c r="AJ350" s="2"/>
      <c r="AK350" s="2"/>
      <c r="AL350" s="2"/>
      <c r="AM350" s="2"/>
    </row>
    <row r="351" spans="16:39" x14ac:dyDescent="0.2">
      <c r="P351" s="2"/>
      <c r="Q351" s="2"/>
      <c r="S351" s="2"/>
      <c r="U351" s="2"/>
      <c r="V351" s="2"/>
      <c r="W351" s="2"/>
      <c r="X351" s="2"/>
      <c r="Y351" s="2"/>
      <c r="Z351" s="2"/>
      <c r="AA351" s="2"/>
      <c r="AB351" s="2"/>
      <c r="AC351" s="2"/>
      <c r="AD351" s="2"/>
      <c r="AE351" s="2"/>
      <c r="AF351" s="2"/>
      <c r="AG351" s="2"/>
      <c r="AH351" s="2"/>
      <c r="AI351" s="2"/>
      <c r="AJ351" s="2"/>
      <c r="AK351" s="2"/>
      <c r="AL351" s="2"/>
      <c r="AM351" s="2"/>
    </row>
    <row r="352" spans="16:39" x14ac:dyDescent="0.2">
      <c r="P352" s="2"/>
      <c r="Q352" s="2"/>
      <c r="S352" s="2"/>
      <c r="U352" s="2"/>
      <c r="V352" s="2"/>
      <c r="W352" s="2"/>
      <c r="X352" s="2"/>
      <c r="Y352" s="2"/>
      <c r="Z352" s="2"/>
      <c r="AA352" s="2"/>
      <c r="AB352" s="2"/>
      <c r="AC352" s="2"/>
      <c r="AD352" s="2"/>
      <c r="AE352" s="2"/>
      <c r="AF352" s="2"/>
      <c r="AG352" s="2"/>
      <c r="AH352" s="2"/>
      <c r="AI352" s="2"/>
      <c r="AJ352" s="2"/>
      <c r="AK352" s="2"/>
      <c r="AL352" s="2"/>
      <c r="AM352" s="2"/>
    </row>
    <row r="353" spans="16:39" x14ac:dyDescent="0.2">
      <c r="P353" s="2"/>
      <c r="Q353" s="2"/>
      <c r="S353" s="2"/>
      <c r="U353" s="2"/>
      <c r="V353" s="2"/>
      <c r="W353" s="2"/>
      <c r="X353" s="2"/>
      <c r="Y353" s="2"/>
      <c r="Z353" s="2"/>
      <c r="AA353" s="2"/>
      <c r="AB353" s="2"/>
      <c r="AC353" s="2"/>
      <c r="AD353" s="2"/>
      <c r="AE353" s="2"/>
      <c r="AF353" s="2"/>
      <c r="AG353" s="2"/>
      <c r="AH353" s="2"/>
      <c r="AI353" s="2"/>
      <c r="AJ353" s="2"/>
      <c r="AK353" s="2"/>
      <c r="AL353" s="2"/>
      <c r="AM353" s="2"/>
    </row>
    <row r="354" spans="16:39" x14ac:dyDescent="0.2">
      <c r="P354" s="2"/>
      <c r="Q354" s="2"/>
      <c r="S354" s="2"/>
      <c r="U354" s="2"/>
      <c r="V354" s="2"/>
      <c r="W354" s="2"/>
      <c r="X354" s="2"/>
      <c r="Y354" s="2"/>
      <c r="Z354" s="2"/>
      <c r="AA354" s="2"/>
      <c r="AB354" s="2"/>
      <c r="AC354" s="2"/>
      <c r="AD354" s="2"/>
      <c r="AE354" s="2"/>
      <c r="AF354" s="2"/>
      <c r="AG354" s="2"/>
      <c r="AH354" s="2"/>
      <c r="AI354" s="2"/>
      <c r="AJ354" s="2"/>
      <c r="AK354" s="2"/>
      <c r="AL354" s="2"/>
      <c r="AM354" s="2"/>
    </row>
    <row r="355" spans="16:39" x14ac:dyDescent="0.2">
      <c r="P355" s="2"/>
      <c r="Q355" s="2"/>
      <c r="S355" s="2"/>
      <c r="U355" s="2"/>
      <c r="V355" s="2"/>
      <c r="W355" s="2"/>
      <c r="X355" s="2"/>
      <c r="Y355" s="2"/>
      <c r="Z355" s="2"/>
      <c r="AA355" s="2"/>
      <c r="AB355" s="2"/>
      <c r="AC355" s="2"/>
      <c r="AD355" s="2"/>
      <c r="AE355" s="2"/>
      <c r="AF355" s="2"/>
      <c r="AG355" s="2"/>
      <c r="AH355" s="2"/>
      <c r="AI355" s="2"/>
      <c r="AJ355" s="2"/>
      <c r="AK355" s="2"/>
      <c r="AL355" s="2"/>
      <c r="AM355" s="2"/>
    </row>
    <row r="356" spans="16:39" x14ac:dyDescent="0.2">
      <c r="P356" s="2"/>
      <c r="Q356" s="2"/>
      <c r="S356" s="2"/>
      <c r="U356" s="2"/>
      <c r="V356" s="2"/>
      <c r="W356" s="2"/>
      <c r="X356" s="2"/>
      <c r="Y356" s="2"/>
      <c r="Z356" s="2"/>
      <c r="AA356" s="2"/>
      <c r="AB356" s="2"/>
      <c r="AC356" s="2"/>
      <c r="AD356" s="2"/>
      <c r="AE356" s="2"/>
      <c r="AF356" s="2"/>
      <c r="AG356" s="2"/>
      <c r="AH356" s="2"/>
      <c r="AI356" s="2"/>
      <c r="AJ356" s="2"/>
      <c r="AK356" s="2"/>
      <c r="AL356" s="2"/>
      <c r="AM356" s="2"/>
    </row>
    <row r="357" spans="16:39" x14ac:dyDescent="0.2">
      <c r="P357" s="2"/>
      <c r="Q357" s="2"/>
      <c r="S357" s="2"/>
      <c r="U357" s="2"/>
      <c r="V357" s="2"/>
      <c r="W357" s="2"/>
      <c r="X357" s="2"/>
      <c r="Y357" s="2"/>
      <c r="Z357" s="2"/>
      <c r="AA357" s="2"/>
      <c r="AB357" s="2"/>
      <c r="AC357" s="2"/>
      <c r="AD357" s="2"/>
      <c r="AE357" s="2"/>
      <c r="AF357" s="2"/>
      <c r="AG357" s="2"/>
      <c r="AH357" s="2"/>
      <c r="AI357" s="2"/>
      <c r="AJ357" s="2"/>
      <c r="AK357" s="2"/>
      <c r="AL357" s="2"/>
      <c r="AM357" s="2"/>
    </row>
    <row r="358" spans="16:39" x14ac:dyDescent="0.2">
      <c r="P358" s="2"/>
      <c r="Q358" s="2"/>
      <c r="S358" s="2"/>
      <c r="U358" s="2"/>
      <c r="V358" s="2"/>
      <c r="W358" s="2"/>
      <c r="X358" s="2"/>
      <c r="Y358" s="2"/>
      <c r="Z358" s="2"/>
      <c r="AA358" s="2"/>
      <c r="AB358" s="2"/>
      <c r="AC358" s="2"/>
      <c r="AD358" s="2"/>
      <c r="AE358" s="2"/>
      <c r="AF358" s="2"/>
      <c r="AG358" s="2"/>
      <c r="AH358" s="2"/>
      <c r="AI358" s="2"/>
      <c r="AJ358" s="2"/>
      <c r="AK358" s="2"/>
      <c r="AL358" s="2"/>
      <c r="AM358" s="2"/>
    </row>
    <row r="359" spans="16:39" x14ac:dyDescent="0.2">
      <c r="P359" s="2"/>
      <c r="Q359" s="2"/>
      <c r="S359" s="2"/>
      <c r="U359" s="2"/>
      <c r="V359" s="2"/>
      <c r="W359" s="2"/>
      <c r="X359" s="2"/>
      <c r="Y359" s="2"/>
      <c r="Z359" s="2"/>
      <c r="AA359" s="2"/>
      <c r="AB359" s="2"/>
      <c r="AC359" s="2"/>
      <c r="AD359" s="2"/>
      <c r="AE359" s="2"/>
      <c r="AF359" s="2"/>
      <c r="AG359" s="2"/>
      <c r="AH359" s="2"/>
      <c r="AI359" s="2"/>
      <c r="AJ359" s="2"/>
      <c r="AK359" s="2"/>
      <c r="AL359" s="2"/>
      <c r="AM359" s="2"/>
    </row>
    <row r="360" spans="16:39" x14ac:dyDescent="0.2">
      <c r="P360" s="2"/>
      <c r="Q360" s="2"/>
      <c r="S360" s="2"/>
      <c r="U360" s="2"/>
      <c r="V360" s="2"/>
      <c r="W360" s="2"/>
      <c r="X360" s="2"/>
      <c r="Y360" s="2"/>
      <c r="Z360" s="2"/>
      <c r="AA360" s="2"/>
      <c r="AB360" s="2"/>
      <c r="AC360" s="2"/>
      <c r="AD360" s="2"/>
      <c r="AE360" s="2"/>
      <c r="AF360" s="2"/>
      <c r="AG360" s="2"/>
      <c r="AH360" s="2"/>
      <c r="AI360" s="2"/>
      <c r="AJ360" s="2"/>
      <c r="AK360" s="2"/>
      <c r="AL360" s="2"/>
      <c r="AM360" s="2"/>
    </row>
    <row r="361" spans="16:39" x14ac:dyDescent="0.2">
      <c r="P361" s="2"/>
      <c r="Q361" s="2"/>
      <c r="S361" s="2"/>
      <c r="U361" s="2"/>
      <c r="V361" s="2"/>
      <c r="W361" s="2"/>
      <c r="X361" s="2"/>
      <c r="Y361" s="2"/>
      <c r="Z361" s="2"/>
      <c r="AA361" s="2"/>
      <c r="AB361" s="2"/>
      <c r="AC361" s="2"/>
      <c r="AD361" s="2"/>
      <c r="AE361" s="2"/>
      <c r="AF361" s="2"/>
      <c r="AG361" s="2"/>
      <c r="AH361" s="2"/>
      <c r="AI361" s="2"/>
      <c r="AJ361" s="2"/>
      <c r="AK361" s="2"/>
      <c r="AL361" s="2"/>
      <c r="AM361" s="2"/>
    </row>
    <row r="362" spans="16:39" x14ac:dyDescent="0.2">
      <c r="P362" s="2"/>
      <c r="Q362" s="2"/>
      <c r="S362" s="2"/>
      <c r="U362" s="2"/>
      <c r="V362" s="2"/>
      <c r="W362" s="2"/>
      <c r="X362" s="2"/>
      <c r="Y362" s="2"/>
      <c r="Z362" s="2"/>
      <c r="AA362" s="2"/>
      <c r="AB362" s="2"/>
      <c r="AC362" s="2"/>
      <c r="AD362" s="2"/>
      <c r="AE362" s="2"/>
      <c r="AF362" s="2"/>
      <c r="AG362" s="2"/>
      <c r="AH362" s="2"/>
      <c r="AI362" s="2"/>
      <c r="AJ362" s="2"/>
      <c r="AK362" s="2"/>
      <c r="AL362" s="2"/>
      <c r="AM362" s="2"/>
    </row>
    <row r="363" spans="16:39" x14ac:dyDescent="0.2">
      <c r="P363" s="2"/>
      <c r="Q363" s="2"/>
      <c r="S363" s="2"/>
      <c r="U363" s="2"/>
      <c r="V363" s="2"/>
      <c r="W363" s="2"/>
      <c r="X363" s="2"/>
      <c r="Y363" s="2"/>
      <c r="Z363" s="2"/>
      <c r="AA363" s="2"/>
      <c r="AB363" s="2"/>
      <c r="AC363" s="2"/>
      <c r="AD363" s="2"/>
      <c r="AE363" s="2"/>
      <c r="AF363" s="2"/>
      <c r="AG363" s="2"/>
      <c r="AH363" s="2"/>
      <c r="AI363" s="2"/>
      <c r="AJ363" s="2"/>
      <c r="AK363" s="2"/>
      <c r="AL363" s="2"/>
      <c r="AM363" s="2"/>
    </row>
    <row r="364" spans="16:39" x14ac:dyDescent="0.2">
      <c r="P364" s="2"/>
      <c r="Q364" s="2"/>
      <c r="S364" s="2"/>
      <c r="U364" s="2"/>
      <c r="V364" s="2"/>
      <c r="W364" s="2"/>
      <c r="X364" s="2"/>
      <c r="Y364" s="2"/>
      <c r="Z364" s="2"/>
      <c r="AA364" s="2"/>
      <c r="AB364" s="2"/>
      <c r="AC364" s="2"/>
      <c r="AD364" s="2"/>
      <c r="AE364" s="2"/>
      <c r="AF364" s="2"/>
      <c r="AG364" s="2"/>
      <c r="AH364" s="2"/>
      <c r="AI364" s="2"/>
      <c r="AJ364" s="2"/>
      <c r="AK364" s="2"/>
      <c r="AL364" s="2"/>
      <c r="AM364" s="2"/>
    </row>
    <row r="365" spans="16:39" x14ac:dyDescent="0.2">
      <c r="P365" s="2"/>
      <c r="Q365" s="2"/>
      <c r="S365" s="2"/>
      <c r="U365" s="2"/>
      <c r="V365" s="2"/>
      <c r="W365" s="2"/>
      <c r="X365" s="2"/>
      <c r="Y365" s="2"/>
      <c r="Z365" s="2"/>
      <c r="AA365" s="2"/>
      <c r="AB365" s="2"/>
      <c r="AC365" s="2"/>
      <c r="AD365" s="2"/>
      <c r="AE365" s="2"/>
      <c r="AF365" s="2"/>
      <c r="AG365" s="2"/>
      <c r="AH365" s="2"/>
      <c r="AI365" s="2"/>
      <c r="AJ365" s="2"/>
      <c r="AK365" s="2"/>
      <c r="AL365" s="2"/>
      <c r="AM365" s="2"/>
    </row>
    <row r="366" spans="16:39" x14ac:dyDescent="0.2">
      <c r="P366" s="2"/>
      <c r="Q366" s="2"/>
      <c r="S366" s="2"/>
      <c r="U366" s="2"/>
      <c r="V366" s="2"/>
      <c r="W366" s="2"/>
      <c r="X366" s="2"/>
      <c r="Y366" s="2"/>
      <c r="Z366" s="2"/>
      <c r="AA366" s="2"/>
      <c r="AB366" s="2"/>
      <c r="AC366" s="2"/>
      <c r="AD366" s="2"/>
      <c r="AE366" s="2"/>
      <c r="AF366" s="2"/>
      <c r="AG366" s="2"/>
      <c r="AH366" s="2"/>
      <c r="AI366" s="2"/>
      <c r="AJ366" s="2"/>
      <c r="AK366" s="2"/>
      <c r="AL366" s="2"/>
      <c r="AM366" s="2"/>
    </row>
    <row r="367" spans="16:39" x14ac:dyDescent="0.2">
      <c r="P367" s="2"/>
      <c r="Q367" s="2"/>
      <c r="S367" s="2"/>
      <c r="U367" s="2"/>
      <c r="V367" s="2"/>
      <c r="W367" s="2"/>
      <c r="X367" s="2"/>
      <c r="Y367" s="2"/>
      <c r="Z367" s="2"/>
      <c r="AA367" s="2"/>
      <c r="AB367" s="2"/>
      <c r="AC367" s="2"/>
      <c r="AD367" s="2"/>
      <c r="AE367" s="2"/>
      <c r="AF367" s="2"/>
      <c r="AG367" s="2"/>
      <c r="AH367" s="2"/>
      <c r="AI367" s="2"/>
      <c r="AJ367" s="2"/>
      <c r="AK367" s="2"/>
      <c r="AL367" s="2"/>
      <c r="AM367" s="2"/>
    </row>
    <row r="368" spans="16:39" x14ac:dyDescent="0.2">
      <c r="P368" s="2"/>
      <c r="Q368" s="2"/>
      <c r="S368" s="2"/>
      <c r="U368" s="2"/>
      <c r="V368" s="2"/>
      <c r="W368" s="2"/>
      <c r="X368" s="2"/>
      <c r="Y368" s="2"/>
      <c r="Z368" s="2"/>
      <c r="AA368" s="2"/>
      <c r="AB368" s="2"/>
      <c r="AC368" s="2"/>
      <c r="AD368" s="2"/>
      <c r="AE368" s="2"/>
      <c r="AF368" s="2"/>
      <c r="AG368" s="2"/>
      <c r="AH368" s="2"/>
      <c r="AI368" s="2"/>
      <c r="AJ368" s="2"/>
      <c r="AK368" s="2"/>
      <c r="AL368" s="2"/>
      <c r="AM368" s="2"/>
    </row>
    <row r="369" spans="16:39" x14ac:dyDescent="0.2">
      <c r="P369" s="2"/>
      <c r="Q369" s="2"/>
      <c r="S369" s="2"/>
      <c r="U369" s="2"/>
      <c r="V369" s="2"/>
      <c r="W369" s="2"/>
      <c r="X369" s="2"/>
      <c r="Y369" s="2"/>
      <c r="Z369" s="2"/>
      <c r="AA369" s="2"/>
      <c r="AB369" s="2"/>
      <c r="AC369" s="2"/>
      <c r="AD369" s="2"/>
      <c r="AE369" s="2"/>
      <c r="AF369" s="2"/>
      <c r="AG369" s="2"/>
      <c r="AH369" s="2"/>
      <c r="AI369" s="2"/>
      <c r="AJ369" s="2"/>
      <c r="AK369" s="2"/>
      <c r="AL369" s="2"/>
      <c r="AM369" s="2"/>
    </row>
    <row r="370" spans="16:39" x14ac:dyDescent="0.2">
      <c r="P370" s="2"/>
      <c r="Q370" s="2"/>
      <c r="S370" s="2"/>
      <c r="U370" s="2"/>
      <c r="V370" s="2"/>
      <c r="W370" s="2"/>
      <c r="X370" s="2"/>
      <c r="Y370" s="2"/>
      <c r="Z370" s="2"/>
      <c r="AA370" s="2"/>
      <c r="AB370" s="2"/>
      <c r="AC370" s="2"/>
      <c r="AD370" s="2"/>
      <c r="AE370" s="2"/>
      <c r="AF370" s="2"/>
      <c r="AG370" s="2"/>
      <c r="AH370" s="2"/>
      <c r="AI370" s="2"/>
      <c r="AJ370" s="2"/>
      <c r="AK370" s="2"/>
      <c r="AL370" s="2"/>
      <c r="AM370" s="2"/>
    </row>
    <row r="371" spans="16:39" x14ac:dyDescent="0.2">
      <c r="P371" s="2"/>
      <c r="Q371" s="2"/>
      <c r="S371" s="2"/>
      <c r="U371" s="2"/>
      <c r="V371" s="2"/>
      <c r="W371" s="2"/>
      <c r="X371" s="2"/>
      <c r="Y371" s="2"/>
      <c r="Z371" s="2"/>
      <c r="AA371" s="2"/>
      <c r="AB371" s="2"/>
      <c r="AC371" s="2"/>
      <c r="AD371" s="2"/>
      <c r="AE371" s="2"/>
      <c r="AF371" s="2"/>
      <c r="AG371" s="2"/>
      <c r="AH371" s="2"/>
      <c r="AI371" s="2"/>
      <c r="AJ371" s="2"/>
      <c r="AK371" s="2"/>
      <c r="AL371" s="2"/>
      <c r="AM371" s="2"/>
    </row>
    <row r="372" spans="16:39" x14ac:dyDescent="0.2">
      <c r="P372" s="2"/>
      <c r="Q372" s="2"/>
      <c r="S372" s="2"/>
      <c r="U372" s="2"/>
      <c r="V372" s="2"/>
      <c r="W372" s="2"/>
      <c r="X372" s="2"/>
      <c r="Y372" s="2"/>
      <c r="Z372" s="2"/>
      <c r="AA372" s="2"/>
      <c r="AB372" s="2"/>
      <c r="AC372" s="2"/>
      <c r="AD372" s="2"/>
      <c r="AE372" s="2"/>
      <c r="AF372" s="2"/>
      <c r="AG372" s="2"/>
      <c r="AH372" s="2"/>
      <c r="AI372" s="2"/>
      <c r="AJ372" s="2"/>
      <c r="AK372" s="2"/>
      <c r="AL372" s="2"/>
      <c r="AM372" s="2"/>
    </row>
    <row r="373" spans="16:39" x14ac:dyDescent="0.2">
      <c r="P373" s="2"/>
      <c r="Q373" s="2"/>
      <c r="S373" s="2"/>
      <c r="U373" s="2"/>
      <c r="V373" s="2"/>
      <c r="W373" s="2"/>
      <c r="X373" s="2"/>
      <c r="Y373" s="2"/>
      <c r="Z373" s="2"/>
      <c r="AA373" s="2"/>
      <c r="AB373" s="2"/>
      <c r="AC373" s="2"/>
      <c r="AD373" s="2"/>
      <c r="AE373" s="2"/>
      <c r="AF373" s="2"/>
      <c r="AG373" s="2"/>
      <c r="AH373" s="2"/>
      <c r="AI373" s="2"/>
      <c r="AJ373" s="2"/>
      <c r="AK373" s="2"/>
      <c r="AL373" s="2"/>
      <c r="AM373" s="2"/>
    </row>
    <row r="374" spans="16:39" x14ac:dyDescent="0.2">
      <c r="P374" s="2"/>
      <c r="Q374" s="2"/>
      <c r="S374" s="2"/>
      <c r="U374" s="2"/>
      <c r="V374" s="2"/>
      <c r="W374" s="2"/>
      <c r="X374" s="2"/>
      <c r="Y374" s="2"/>
      <c r="Z374" s="2"/>
      <c r="AA374" s="2"/>
      <c r="AB374" s="2"/>
      <c r="AC374" s="2"/>
      <c r="AD374" s="2"/>
      <c r="AE374" s="2"/>
      <c r="AF374" s="2"/>
      <c r="AG374" s="2"/>
      <c r="AH374" s="2"/>
      <c r="AI374" s="2"/>
      <c r="AJ374" s="2"/>
      <c r="AK374" s="2"/>
      <c r="AL374" s="2"/>
      <c r="AM374" s="2"/>
    </row>
    <row r="375" spans="16:39" x14ac:dyDescent="0.2">
      <c r="P375" s="2"/>
      <c r="Q375" s="2"/>
      <c r="S375" s="2"/>
      <c r="U375" s="2"/>
      <c r="V375" s="2"/>
      <c r="W375" s="2"/>
      <c r="X375" s="2"/>
      <c r="Y375" s="2"/>
      <c r="Z375" s="2"/>
      <c r="AA375" s="2"/>
      <c r="AB375" s="2"/>
      <c r="AC375" s="2"/>
      <c r="AD375" s="2"/>
      <c r="AE375" s="2"/>
      <c r="AF375" s="2"/>
      <c r="AG375" s="2"/>
      <c r="AH375" s="2"/>
      <c r="AI375" s="2"/>
      <c r="AJ375" s="2"/>
      <c r="AK375" s="2"/>
      <c r="AL375" s="2"/>
      <c r="AM375" s="2"/>
    </row>
    <row r="376" spans="16:39" x14ac:dyDescent="0.2">
      <c r="P376" s="2"/>
      <c r="Q376" s="2"/>
      <c r="S376" s="2"/>
      <c r="U376" s="2"/>
      <c r="V376" s="2"/>
      <c r="W376" s="2"/>
      <c r="X376" s="2"/>
      <c r="Y376" s="2"/>
      <c r="Z376" s="2"/>
      <c r="AA376" s="2"/>
      <c r="AB376" s="2"/>
      <c r="AC376" s="2"/>
      <c r="AD376" s="2"/>
      <c r="AE376" s="2"/>
      <c r="AF376" s="2"/>
      <c r="AG376" s="2"/>
      <c r="AH376" s="2"/>
      <c r="AI376" s="2"/>
      <c r="AJ376" s="2"/>
      <c r="AK376" s="2"/>
      <c r="AL376" s="2"/>
      <c r="AM376" s="2"/>
    </row>
    <row r="377" spans="16:39" x14ac:dyDescent="0.2">
      <c r="P377" s="2"/>
      <c r="Q377" s="2"/>
      <c r="S377" s="2"/>
      <c r="U377" s="2"/>
      <c r="V377" s="2"/>
      <c r="W377" s="2"/>
      <c r="X377" s="2"/>
      <c r="Y377" s="2"/>
      <c r="Z377" s="2"/>
      <c r="AA377" s="2"/>
      <c r="AB377" s="2"/>
      <c r="AC377" s="2"/>
      <c r="AD377" s="2"/>
      <c r="AE377" s="2"/>
      <c r="AF377" s="2"/>
      <c r="AG377" s="2"/>
      <c r="AH377" s="2"/>
      <c r="AI377" s="2"/>
      <c r="AJ377" s="2"/>
      <c r="AK377" s="2"/>
      <c r="AL377" s="2"/>
      <c r="AM377" s="2"/>
    </row>
    <row r="378" spans="16:39" x14ac:dyDescent="0.2">
      <c r="P378" s="2"/>
      <c r="Q378" s="2"/>
      <c r="S378" s="2"/>
      <c r="U378" s="2"/>
      <c r="V378" s="2"/>
      <c r="W378" s="2"/>
      <c r="X378" s="2"/>
      <c r="Y378" s="2"/>
      <c r="Z378" s="2"/>
      <c r="AA378" s="2"/>
      <c r="AB378" s="2"/>
      <c r="AC378" s="2"/>
      <c r="AD378" s="2"/>
      <c r="AE378" s="2"/>
      <c r="AF378" s="2"/>
      <c r="AG378" s="2"/>
      <c r="AH378" s="2"/>
      <c r="AI378" s="2"/>
      <c r="AJ378" s="2"/>
      <c r="AK378" s="2"/>
      <c r="AL378" s="2"/>
      <c r="AM378" s="2"/>
    </row>
    <row r="379" spans="16:39" x14ac:dyDescent="0.2">
      <c r="P379" s="2"/>
      <c r="Q379" s="2"/>
      <c r="S379" s="2"/>
      <c r="U379" s="2"/>
      <c r="V379" s="2"/>
      <c r="W379" s="2"/>
      <c r="X379" s="2"/>
      <c r="Y379" s="2"/>
      <c r="Z379" s="2"/>
      <c r="AA379" s="2"/>
      <c r="AB379" s="2"/>
      <c r="AC379" s="2"/>
      <c r="AD379" s="2"/>
      <c r="AE379" s="2"/>
      <c r="AF379" s="2"/>
      <c r="AG379" s="2"/>
      <c r="AH379" s="2"/>
      <c r="AI379" s="2"/>
      <c r="AJ379" s="2"/>
      <c r="AK379" s="2"/>
      <c r="AL379" s="2"/>
      <c r="AM379" s="2"/>
    </row>
    <row r="380" spans="16:39" x14ac:dyDescent="0.2">
      <c r="P380" s="2"/>
      <c r="Q380" s="2"/>
      <c r="S380" s="2"/>
      <c r="U380" s="2"/>
      <c r="V380" s="2"/>
      <c r="W380" s="2"/>
      <c r="X380" s="2"/>
      <c r="Y380" s="2"/>
      <c r="Z380" s="2"/>
      <c r="AA380" s="2"/>
      <c r="AB380" s="2"/>
      <c r="AC380" s="2"/>
      <c r="AD380" s="2"/>
      <c r="AE380" s="2"/>
      <c r="AF380" s="2"/>
      <c r="AG380" s="2"/>
      <c r="AH380" s="2"/>
      <c r="AI380" s="2"/>
      <c r="AJ380" s="2"/>
      <c r="AK380" s="2"/>
      <c r="AL380" s="2"/>
      <c r="AM380" s="2"/>
    </row>
    <row r="381" spans="16:39" x14ac:dyDescent="0.2">
      <c r="P381" s="2"/>
      <c r="Q381" s="2"/>
      <c r="S381" s="2"/>
      <c r="U381" s="2"/>
      <c r="V381" s="2"/>
      <c r="W381" s="2"/>
      <c r="X381" s="2"/>
      <c r="Y381" s="2"/>
      <c r="Z381" s="2"/>
      <c r="AA381" s="2"/>
      <c r="AB381" s="2"/>
      <c r="AC381" s="2"/>
      <c r="AD381" s="2"/>
      <c r="AE381" s="2"/>
      <c r="AF381" s="2"/>
      <c r="AG381" s="2"/>
      <c r="AH381" s="2"/>
      <c r="AI381" s="2"/>
      <c r="AJ381" s="2"/>
      <c r="AK381" s="2"/>
      <c r="AL381" s="2"/>
      <c r="AM381" s="2"/>
    </row>
    <row r="382" spans="16:39" x14ac:dyDescent="0.2">
      <c r="P382" s="2"/>
      <c r="Q382" s="2"/>
      <c r="S382" s="2"/>
      <c r="U382" s="2"/>
      <c r="V382" s="2"/>
      <c r="W382" s="2"/>
      <c r="X382" s="2"/>
      <c r="Y382" s="2"/>
      <c r="Z382" s="2"/>
      <c r="AA382" s="2"/>
      <c r="AB382" s="2"/>
      <c r="AC382" s="2"/>
      <c r="AD382" s="2"/>
      <c r="AE382" s="2"/>
      <c r="AF382" s="2"/>
      <c r="AG382" s="2"/>
      <c r="AH382" s="2"/>
      <c r="AI382" s="2"/>
      <c r="AJ382" s="2"/>
      <c r="AK382" s="2"/>
      <c r="AL382" s="2"/>
      <c r="AM382" s="2"/>
    </row>
    <row r="383" spans="16:39" x14ac:dyDescent="0.2">
      <c r="P383" s="2"/>
      <c r="Q383" s="2"/>
      <c r="S383" s="2"/>
      <c r="U383" s="2"/>
      <c r="V383" s="2"/>
      <c r="W383" s="2"/>
      <c r="X383" s="2"/>
      <c r="Y383" s="2"/>
      <c r="Z383" s="2"/>
      <c r="AA383" s="2"/>
      <c r="AB383" s="2"/>
      <c r="AC383" s="2"/>
      <c r="AD383" s="2"/>
      <c r="AE383" s="2"/>
      <c r="AF383" s="2"/>
      <c r="AG383" s="2"/>
      <c r="AH383" s="2"/>
      <c r="AI383" s="2"/>
      <c r="AJ383" s="2"/>
      <c r="AK383" s="2"/>
      <c r="AL383" s="2"/>
      <c r="AM383" s="2"/>
    </row>
    <row r="384" spans="16:39" x14ac:dyDescent="0.2">
      <c r="P384" s="2"/>
      <c r="Q384" s="2"/>
      <c r="S384" s="2"/>
      <c r="U384" s="2"/>
      <c r="V384" s="2"/>
      <c r="W384" s="2"/>
      <c r="X384" s="2"/>
      <c r="Y384" s="2"/>
      <c r="Z384" s="2"/>
      <c r="AA384" s="2"/>
      <c r="AB384" s="2"/>
      <c r="AC384" s="2"/>
      <c r="AD384" s="2"/>
      <c r="AE384" s="2"/>
      <c r="AF384" s="2"/>
      <c r="AG384" s="2"/>
      <c r="AH384" s="2"/>
      <c r="AI384" s="2"/>
      <c r="AJ384" s="2"/>
      <c r="AK384" s="2"/>
      <c r="AL384" s="2"/>
      <c r="AM384" s="2"/>
    </row>
    <row r="385" spans="16:39" x14ac:dyDescent="0.2">
      <c r="P385" s="2"/>
      <c r="Q385" s="2"/>
      <c r="S385" s="2"/>
      <c r="U385" s="2"/>
      <c r="V385" s="2"/>
      <c r="W385" s="2"/>
      <c r="X385" s="2"/>
      <c r="Y385" s="2"/>
      <c r="Z385" s="2"/>
      <c r="AA385" s="2"/>
      <c r="AB385" s="2"/>
      <c r="AC385" s="2"/>
      <c r="AD385" s="2"/>
      <c r="AE385" s="2"/>
      <c r="AF385" s="2"/>
      <c r="AG385" s="2"/>
      <c r="AH385" s="2"/>
      <c r="AI385" s="2"/>
      <c r="AJ385" s="2"/>
      <c r="AK385" s="2"/>
      <c r="AL385" s="2"/>
      <c r="AM385" s="2"/>
    </row>
    <row r="386" spans="16:39" x14ac:dyDescent="0.2">
      <c r="P386" s="2"/>
      <c r="Q386" s="2"/>
      <c r="S386" s="2"/>
      <c r="U386" s="2"/>
      <c r="V386" s="2"/>
      <c r="W386" s="2"/>
      <c r="X386" s="2"/>
      <c r="Y386" s="2"/>
      <c r="Z386" s="2"/>
      <c r="AA386" s="2"/>
      <c r="AB386" s="2"/>
      <c r="AC386" s="2"/>
      <c r="AD386" s="2"/>
      <c r="AE386" s="2"/>
      <c r="AF386" s="2"/>
      <c r="AG386" s="2"/>
      <c r="AH386" s="2"/>
      <c r="AI386" s="2"/>
      <c r="AJ386" s="2"/>
      <c r="AK386" s="2"/>
      <c r="AL386" s="2"/>
      <c r="AM386" s="2"/>
    </row>
    <row r="387" spans="16:39" x14ac:dyDescent="0.2">
      <c r="P387" s="2"/>
      <c r="Q387" s="2"/>
      <c r="S387" s="2"/>
      <c r="U387" s="2"/>
      <c r="V387" s="2"/>
      <c r="W387" s="2"/>
      <c r="X387" s="2"/>
      <c r="Y387" s="2"/>
      <c r="Z387" s="2"/>
      <c r="AA387" s="2"/>
      <c r="AB387" s="2"/>
      <c r="AC387" s="2"/>
      <c r="AD387" s="2"/>
      <c r="AE387" s="2"/>
      <c r="AF387" s="2"/>
      <c r="AG387" s="2"/>
      <c r="AH387" s="2"/>
      <c r="AI387" s="2"/>
      <c r="AJ387" s="2"/>
      <c r="AK387" s="2"/>
      <c r="AL387" s="2"/>
      <c r="AM387" s="2"/>
    </row>
    <row r="388" spans="16:39" x14ac:dyDescent="0.2">
      <c r="P388" s="2"/>
      <c r="Q388" s="2"/>
      <c r="S388" s="2"/>
      <c r="U388" s="2"/>
      <c r="V388" s="2"/>
      <c r="W388" s="2"/>
      <c r="X388" s="2"/>
      <c r="Y388" s="2"/>
      <c r="Z388" s="2"/>
      <c r="AA388" s="2"/>
      <c r="AB388" s="2"/>
      <c r="AC388" s="2"/>
      <c r="AD388" s="2"/>
      <c r="AE388" s="2"/>
      <c r="AF388" s="2"/>
      <c r="AG388" s="2"/>
      <c r="AH388" s="2"/>
      <c r="AI388" s="2"/>
      <c r="AJ388" s="2"/>
      <c r="AK388" s="2"/>
      <c r="AL388" s="2"/>
      <c r="AM388" s="2"/>
    </row>
    <row r="389" spans="16:39" x14ac:dyDescent="0.2">
      <c r="P389" s="2"/>
      <c r="Q389" s="2"/>
      <c r="S389" s="2"/>
      <c r="U389" s="2"/>
      <c r="V389" s="2"/>
      <c r="W389" s="2"/>
      <c r="X389" s="2"/>
      <c r="Y389" s="2"/>
      <c r="Z389" s="2"/>
      <c r="AA389" s="2"/>
      <c r="AB389" s="2"/>
      <c r="AC389" s="2"/>
      <c r="AD389" s="2"/>
      <c r="AE389" s="2"/>
      <c r="AF389" s="2"/>
      <c r="AG389" s="2"/>
      <c r="AH389" s="2"/>
      <c r="AI389" s="2"/>
      <c r="AJ389" s="2"/>
      <c r="AK389" s="2"/>
      <c r="AL389" s="2"/>
      <c r="AM389" s="2"/>
    </row>
    <row r="390" spans="16:39" x14ac:dyDescent="0.2">
      <c r="P390" s="2"/>
      <c r="Q390" s="2"/>
      <c r="S390" s="2"/>
      <c r="U390" s="2"/>
      <c r="V390" s="2"/>
      <c r="W390" s="2"/>
      <c r="X390" s="2"/>
      <c r="Y390" s="2"/>
      <c r="Z390" s="2"/>
      <c r="AA390" s="2"/>
      <c r="AB390" s="2"/>
      <c r="AC390" s="2"/>
      <c r="AD390" s="2"/>
      <c r="AE390" s="2"/>
      <c r="AF390" s="2"/>
      <c r="AG390" s="2"/>
      <c r="AH390" s="2"/>
      <c r="AI390" s="2"/>
      <c r="AJ390" s="2"/>
      <c r="AK390" s="2"/>
      <c r="AL390" s="2"/>
      <c r="AM390" s="2"/>
    </row>
    <row r="391" spans="16:39" x14ac:dyDescent="0.2">
      <c r="P391" s="2"/>
      <c r="Q391" s="2"/>
      <c r="S391" s="2"/>
      <c r="U391" s="2"/>
      <c r="V391" s="2"/>
      <c r="W391" s="2"/>
      <c r="X391" s="2"/>
      <c r="Y391" s="2"/>
      <c r="Z391" s="2"/>
      <c r="AA391" s="2"/>
      <c r="AB391" s="2"/>
      <c r="AC391" s="2"/>
      <c r="AD391" s="2"/>
      <c r="AE391" s="2"/>
      <c r="AF391" s="2"/>
      <c r="AG391" s="2"/>
      <c r="AH391" s="2"/>
      <c r="AI391" s="2"/>
      <c r="AJ391" s="2"/>
      <c r="AK391" s="2"/>
      <c r="AL391" s="2"/>
      <c r="AM391" s="2"/>
    </row>
    <row r="392" spans="16:39" x14ac:dyDescent="0.2">
      <c r="P392" s="2"/>
      <c r="Q392" s="2"/>
      <c r="S392" s="2"/>
      <c r="U392" s="2"/>
      <c r="V392" s="2"/>
      <c r="W392" s="2"/>
      <c r="X392" s="2"/>
      <c r="Y392" s="2"/>
      <c r="Z392" s="2"/>
      <c r="AA392" s="2"/>
      <c r="AB392" s="2"/>
      <c r="AC392" s="2"/>
      <c r="AD392" s="2"/>
      <c r="AE392" s="2"/>
      <c r="AF392" s="2"/>
      <c r="AG392" s="2"/>
      <c r="AH392" s="2"/>
      <c r="AI392" s="2"/>
      <c r="AJ392" s="2"/>
      <c r="AK392" s="2"/>
      <c r="AL392" s="2"/>
      <c r="AM392" s="2"/>
    </row>
    <row r="393" spans="16:39" x14ac:dyDescent="0.2">
      <c r="P393" s="2"/>
      <c r="Q393" s="2"/>
      <c r="S393" s="2"/>
      <c r="U393" s="2"/>
      <c r="V393" s="2"/>
      <c r="W393" s="2"/>
      <c r="X393" s="2"/>
      <c r="Y393" s="2"/>
      <c r="Z393" s="2"/>
      <c r="AA393" s="2"/>
      <c r="AB393" s="2"/>
      <c r="AC393" s="2"/>
      <c r="AD393" s="2"/>
      <c r="AE393" s="2"/>
      <c r="AF393" s="2"/>
      <c r="AG393" s="2"/>
      <c r="AH393" s="2"/>
      <c r="AI393" s="2"/>
      <c r="AJ393" s="2"/>
      <c r="AK393" s="2"/>
      <c r="AL393" s="2"/>
      <c r="AM393" s="2"/>
    </row>
    <row r="394" spans="16:39" x14ac:dyDescent="0.2">
      <c r="P394" s="2"/>
      <c r="Q394" s="2"/>
      <c r="S394" s="2"/>
      <c r="U394" s="2"/>
      <c r="V394" s="2"/>
      <c r="W394" s="2"/>
      <c r="X394" s="2"/>
      <c r="Y394" s="2"/>
      <c r="Z394" s="2"/>
      <c r="AA394" s="2"/>
      <c r="AB394" s="2"/>
      <c r="AC394" s="2"/>
      <c r="AD394" s="2"/>
      <c r="AE394" s="2"/>
      <c r="AF394" s="2"/>
      <c r="AG394" s="2"/>
      <c r="AH394" s="2"/>
      <c r="AI394" s="2"/>
      <c r="AJ394" s="2"/>
      <c r="AK394" s="2"/>
      <c r="AL394" s="2"/>
      <c r="AM394" s="2"/>
    </row>
    <row r="395" spans="16:39" x14ac:dyDescent="0.2">
      <c r="P395" s="2"/>
      <c r="Q395" s="2"/>
      <c r="S395" s="2"/>
      <c r="U395" s="2"/>
      <c r="V395" s="2"/>
      <c r="W395" s="2"/>
      <c r="X395" s="2"/>
      <c r="Y395" s="2"/>
      <c r="Z395" s="2"/>
      <c r="AA395" s="2"/>
      <c r="AB395" s="2"/>
      <c r="AC395" s="2"/>
      <c r="AD395" s="2"/>
      <c r="AE395" s="2"/>
      <c r="AF395" s="2"/>
      <c r="AG395" s="2"/>
      <c r="AH395" s="2"/>
      <c r="AI395" s="2"/>
      <c r="AJ395" s="2"/>
      <c r="AK395" s="2"/>
      <c r="AL395" s="2"/>
      <c r="AM395" s="2"/>
    </row>
    <row r="396" spans="16:39" x14ac:dyDescent="0.2">
      <c r="P396" s="2"/>
      <c r="Q396" s="2"/>
      <c r="S396" s="2"/>
      <c r="U396" s="2"/>
      <c r="V396" s="2"/>
      <c r="W396" s="2"/>
      <c r="X396" s="2"/>
      <c r="Y396" s="2"/>
      <c r="Z396" s="2"/>
      <c r="AA396" s="2"/>
      <c r="AB396" s="2"/>
      <c r="AC396" s="2"/>
      <c r="AD396" s="2"/>
      <c r="AE396" s="2"/>
      <c r="AF396" s="2"/>
      <c r="AG396" s="2"/>
      <c r="AH396" s="2"/>
      <c r="AI396" s="2"/>
      <c r="AJ396" s="2"/>
      <c r="AK396" s="2"/>
      <c r="AL396" s="2"/>
      <c r="AM396" s="2"/>
    </row>
    <row r="397" spans="16:39" x14ac:dyDescent="0.2">
      <c r="P397" s="2"/>
      <c r="Q397" s="2"/>
      <c r="S397" s="2"/>
      <c r="U397" s="2"/>
      <c r="V397" s="2"/>
      <c r="W397" s="2"/>
      <c r="X397" s="2"/>
      <c r="Y397" s="2"/>
      <c r="Z397" s="2"/>
      <c r="AA397" s="2"/>
      <c r="AB397" s="2"/>
      <c r="AC397" s="2"/>
      <c r="AD397" s="2"/>
      <c r="AE397" s="2"/>
      <c r="AF397" s="2"/>
      <c r="AG397" s="2"/>
      <c r="AH397" s="2"/>
      <c r="AI397" s="2"/>
      <c r="AJ397" s="2"/>
      <c r="AK397" s="2"/>
      <c r="AL397" s="2"/>
      <c r="AM397" s="2"/>
    </row>
    <row r="398" spans="16:39" x14ac:dyDescent="0.2">
      <c r="P398" s="2"/>
      <c r="Q398" s="2"/>
      <c r="S398" s="2"/>
      <c r="U398" s="2"/>
      <c r="V398" s="2"/>
      <c r="W398" s="2"/>
      <c r="X398" s="2"/>
      <c r="Y398" s="2"/>
      <c r="Z398" s="2"/>
      <c r="AA398" s="2"/>
      <c r="AB398" s="2"/>
      <c r="AC398" s="2"/>
      <c r="AD398" s="2"/>
      <c r="AE398" s="2"/>
      <c r="AF398" s="2"/>
      <c r="AG398" s="2"/>
      <c r="AH398" s="2"/>
      <c r="AI398" s="2"/>
      <c r="AJ398" s="2"/>
      <c r="AK398" s="2"/>
      <c r="AL398" s="2"/>
      <c r="AM398" s="2"/>
    </row>
    <row r="399" spans="16:39" x14ac:dyDescent="0.2">
      <c r="P399" s="2"/>
      <c r="Q399" s="2"/>
      <c r="S399" s="2"/>
      <c r="U399" s="2"/>
      <c r="V399" s="2"/>
      <c r="W399" s="2"/>
      <c r="X399" s="2"/>
      <c r="Y399" s="2"/>
      <c r="Z399" s="2"/>
      <c r="AA399" s="2"/>
      <c r="AB399" s="2"/>
      <c r="AC399" s="2"/>
      <c r="AD399" s="2"/>
      <c r="AE399" s="2"/>
      <c r="AF399" s="2"/>
      <c r="AG399" s="2"/>
      <c r="AH399" s="2"/>
      <c r="AI399" s="2"/>
      <c r="AJ399" s="2"/>
      <c r="AK399" s="2"/>
      <c r="AL399" s="2"/>
      <c r="AM399" s="2"/>
    </row>
    <row r="400" spans="16:39" x14ac:dyDescent="0.2">
      <c r="P400" s="2"/>
      <c r="Q400" s="2"/>
      <c r="S400" s="2"/>
      <c r="U400" s="2"/>
      <c r="V400" s="2"/>
      <c r="W400" s="2"/>
      <c r="X400" s="2"/>
      <c r="Y400" s="2"/>
      <c r="Z400" s="2"/>
      <c r="AA400" s="2"/>
      <c r="AB400" s="2"/>
      <c r="AC400" s="2"/>
      <c r="AD400" s="2"/>
      <c r="AE400" s="2"/>
      <c r="AF400" s="2"/>
      <c r="AG400" s="2"/>
      <c r="AH400" s="2"/>
      <c r="AI400" s="2"/>
      <c r="AJ400" s="2"/>
      <c r="AK400" s="2"/>
      <c r="AL400" s="2"/>
      <c r="AM400" s="2"/>
    </row>
    <row r="401" spans="16:39" x14ac:dyDescent="0.2">
      <c r="P401" s="2"/>
      <c r="Q401" s="2"/>
      <c r="S401" s="2"/>
      <c r="U401" s="2"/>
      <c r="V401" s="2"/>
      <c r="W401" s="2"/>
      <c r="X401" s="2"/>
      <c r="Y401" s="2"/>
      <c r="Z401" s="2"/>
      <c r="AA401" s="2"/>
      <c r="AB401" s="2"/>
      <c r="AC401" s="2"/>
      <c r="AD401" s="2"/>
      <c r="AE401" s="2"/>
      <c r="AF401" s="2"/>
      <c r="AG401" s="2"/>
      <c r="AH401" s="2"/>
      <c r="AI401" s="2"/>
      <c r="AJ401" s="2"/>
      <c r="AK401" s="2"/>
      <c r="AL401" s="2"/>
      <c r="AM401" s="2"/>
    </row>
    <row r="402" spans="16:39" x14ac:dyDescent="0.2">
      <c r="P402" s="2"/>
      <c r="Q402" s="2"/>
      <c r="S402" s="2"/>
      <c r="U402" s="2"/>
      <c r="V402" s="2"/>
      <c r="W402" s="2"/>
      <c r="X402" s="2"/>
      <c r="Y402" s="2"/>
      <c r="Z402" s="2"/>
      <c r="AA402" s="2"/>
      <c r="AB402" s="2"/>
      <c r="AC402" s="2"/>
      <c r="AD402" s="2"/>
      <c r="AE402" s="2"/>
      <c r="AF402" s="2"/>
      <c r="AG402" s="2"/>
      <c r="AH402" s="2"/>
      <c r="AI402" s="2"/>
      <c r="AJ402" s="2"/>
      <c r="AK402" s="2"/>
      <c r="AL402" s="2"/>
      <c r="AM402" s="2"/>
    </row>
    <row r="403" spans="16:39" x14ac:dyDescent="0.2">
      <c r="P403" s="2"/>
      <c r="Q403" s="2"/>
      <c r="S403" s="2"/>
      <c r="U403" s="2"/>
      <c r="V403" s="2"/>
      <c r="W403" s="2"/>
      <c r="X403" s="2"/>
      <c r="Y403" s="2"/>
      <c r="Z403" s="2"/>
      <c r="AA403" s="2"/>
      <c r="AB403" s="2"/>
      <c r="AC403" s="2"/>
      <c r="AD403" s="2"/>
      <c r="AE403" s="2"/>
      <c r="AF403" s="2"/>
      <c r="AG403" s="2"/>
      <c r="AH403" s="2"/>
      <c r="AI403" s="2"/>
      <c r="AJ403" s="2"/>
      <c r="AK403" s="2"/>
      <c r="AL403" s="2"/>
      <c r="AM403" s="2"/>
    </row>
    <row r="404" spans="16:39" x14ac:dyDescent="0.2">
      <c r="P404" s="2"/>
      <c r="Q404" s="2"/>
      <c r="S404" s="2"/>
      <c r="U404" s="2"/>
      <c r="V404" s="2"/>
      <c r="W404" s="2"/>
      <c r="X404" s="2"/>
      <c r="Y404" s="2"/>
      <c r="Z404" s="2"/>
      <c r="AA404" s="2"/>
      <c r="AB404" s="2"/>
      <c r="AC404" s="2"/>
      <c r="AD404" s="2"/>
      <c r="AE404" s="2"/>
      <c r="AF404" s="2"/>
      <c r="AG404" s="2"/>
      <c r="AH404" s="2"/>
      <c r="AI404" s="2"/>
      <c r="AJ404" s="2"/>
      <c r="AK404" s="2"/>
      <c r="AL404" s="2"/>
      <c r="AM404" s="2"/>
    </row>
    <row r="405" spans="16:39" x14ac:dyDescent="0.2">
      <c r="P405" s="2"/>
      <c r="Q405" s="2"/>
      <c r="S405" s="2"/>
      <c r="U405" s="2"/>
      <c r="V405" s="2"/>
      <c r="W405" s="2"/>
      <c r="X405" s="2"/>
      <c r="Y405" s="2"/>
      <c r="Z405" s="2"/>
      <c r="AA405" s="2"/>
      <c r="AB405" s="2"/>
      <c r="AC405" s="2"/>
      <c r="AD405" s="2"/>
      <c r="AE405" s="2"/>
      <c r="AF405" s="2"/>
      <c r="AG405" s="2"/>
      <c r="AH405" s="2"/>
      <c r="AI405" s="2"/>
      <c r="AJ405" s="2"/>
      <c r="AK405" s="2"/>
      <c r="AL405" s="2"/>
      <c r="AM405" s="2"/>
    </row>
    <row r="406" spans="16:39" x14ac:dyDescent="0.2">
      <c r="P406" s="2"/>
      <c r="Q406" s="2"/>
      <c r="S406" s="2"/>
      <c r="U406" s="2"/>
      <c r="V406" s="2"/>
      <c r="W406" s="2"/>
      <c r="X406" s="2"/>
      <c r="Y406" s="2"/>
      <c r="Z406" s="2"/>
      <c r="AA406" s="2"/>
      <c r="AB406" s="2"/>
      <c r="AC406" s="2"/>
      <c r="AD406" s="2"/>
      <c r="AE406" s="2"/>
      <c r="AF406" s="2"/>
      <c r="AG406" s="2"/>
      <c r="AH406" s="2"/>
      <c r="AI406" s="2"/>
      <c r="AJ406" s="2"/>
      <c r="AK406" s="2"/>
      <c r="AL406" s="2"/>
      <c r="AM406" s="2"/>
    </row>
    <row r="407" spans="16:39" x14ac:dyDescent="0.2">
      <c r="P407" s="2"/>
      <c r="Q407" s="2"/>
      <c r="S407" s="2"/>
      <c r="U407" s="2"/>
      <c r="V407" s="2"/>
      <c r="W407" s="2"/>
      <c r="X407" s="2"/>
      <c r="Y407" s="2"/>
      <c r="Z407" s="2"/>
      <c r="AA407" s="2"/>
      <c r="AB407" s="2"/>
      <c r="AC407" s="2"/>
      <c r="AD407" s="2"/>
      <c r="AE407" s="2"/>
      <c r="AF407" s="2"/>
      <c r="AG407" s="2"/>
      <c r="AH407" s="2"/>
      <c r="AI407" s="2"/>
      <c r="AJ407" s="2"/>
      <c r="AK407" s="2"/>
      <c r="AL407" s="2"/>
      <c r="AM407" s="2"/>
    </row>
    <row r="408" spans="16:39" x14ac:dyDescent="0.2">
      <c r="P408" s="2"/>
      <c r="Q408" s="2"/>
      <c r="S408" s="2"/>
      <c r="U408" s="2"/>
      <c r="V408" s="2"/>
      <c r="W408" s="2"/>
      <c r="X408" s="2"/>
      <c r="Y408" s="2"/>
      <c r="Z408" s="2"/>
      <c r="AA408" s="2"/>
      <c r="AB408" s="2"/>
      <c r="AC408" s="2"/>
      <c r="AD408" s="2"/>
      <c r="AE408" s="2"/>
      <c r="AF408" s="2"/>
      <c r="AG408" s="2"/>
      <c r="AH408" s="2"/>
      <c r="AI408" s="2"/>
      <c r="AJ408" s="2"/>
      <c r="AK408" s="2"/>
      <c r="AL408" s="2"/>
      <c r="AM408" s="2"/>
    </row>
    <row r="409" spans="16:39" x14ac:dyDescent="0.2">
      <c r="P409" s="2"/>
      <c r="Q409" s="2"/>
      <c r="S409" s="2"/>
      <c r="U409" s="2"/>
      <c r="V409" s="2"/>
      <c r="W409" s="2"/>
      <c r="X409" s="2"/>
      <c r="Y409" s="2"/>
      <c r="Z409" s="2"/>
      <c r="AA409" s="2"/>
      <c r="AB409" s="2"/>
      <c r="AC409" s="2"/>
      <c r="AD409" s="2"/>
      <c r="AE409" s="2"/>
      <c r="AF409" s="2"/>
      <c r="AG409" s="2"/>
      <c r="AH409" s="2"/>
      <c r="AI409" s="2"/>
      <c r="AJ409" s="2"/>
      <c r="AK409" s="2"/>
      <c r="AL409" s="2"/>
      <c r="AM409" s="2"/>
    </row>
    <row r="410" spans="16:39" x14ac:dyDescent="0.2">
      <c r="P410" s="2"/>
      <c r="Q410" s="2"/>
      <c r="S410" s="2"/>
      <c r="U410" s="2"/>
      <c r="V410" s="2"/>
      <c r="W410" s="2"/>
      <c r="X410" s="2"/>
      <c r="Y410" s="2"/>
      <c r="Z410" s="2"/>
      <c r="AA410" s="2"/>
      <c r="AB410" s="2"/>
      <c r="AC410" s="2"/>
      <c r="AD410" s="2"/>
      <c r="AE410" s="2"/>
      <c r="AF410" s="2"/>
      <c r="AG410" s="2"/>
      <c r="AH410" s="2"/>
      <c r="AI410" s="2"/>
      <c r="AJ410" s="2"/>
      <c r="AK410" s="2"/>
      <c r="AL410" s="2"/>
      <c r="AM410" s="2"/>
    </row>
    <row r="411" spans="16:39" x14ac:dyDescent="0.2">
      <c r="P411" s="2"/>
      <c r="Q411" s="2"/>
      <c r="S411" s="2"/>
      <c r="U411" s="2"/>
      <c r="V411" s="2"/>
      <c r="W411" s="2"/>
      <c r="X411" s="2"/>
      <c r="Y411" s="2"/>
      <c r="Z411" s="2"/>
      <c r="AA411" s="2"/>
      <c r="AB411" s="2"/>
      <c r="AC411" s="2"/>
      <c r="AD411" s="2"/>
      <c r="AE411" s="2"/>
      <c r="AF411" s="2"/>
      <c r="AG411" s="2"/>
      <c r="AH411" s="2"/>
      <c r="AI411" s="2"/>
      <c r="AJ411" s="2"/>
      <c r="AK411" s="2"/>
      <c r="AL411" s="2"/>
      <c r="AM411" s="2"/>
    </row>
    <row r="412" spans="16:39" x14ac:dyDescent="0.2">
      <c r="P412" s="2"/>
      <c r="Q412" s="2"/>
      <c r="S412" s="2"/>
      <c r="U412" s="2"/>
      <c r="V412" s="2"/>
      <c r="W412" s="2"/>
      <c r="X412" s="2"/>
      <c r="Y412" s="2"/>
      <c r="Z412" s="2"/>
      <c r="AA412" s="2"/>
      <c r="AB412" s="2"/>
      <c r="AC412" s="2"/>
      <c r="AD412" s="2"/>
      <c r="AE412" s="2"/>
      <c r="AF412" s="2"/>
      <c r="AG412" s="2"/>
      <c r="AH412" s="2"/>
      <c r="AI412" s="2"/>
      <c r="AJ412" s="2"/>
      <c r="AK412" s="2"/>
      <c r="AL412" s="2"/>
      <c r="AM412" s="2"/>
    </row>
    <row r="413" spans="16:39" x14ac:dyDescent="0.2">
      <c r="P413" s="2"/>
      <c r="Q413" s="2"/>
      <c r="S413" s="2"/>
      <c r="U413" s="2"/>
      <c r="V413" s="2"/>
      <c r="W413" s="2"/>
      <c r="X413" s="2"/>
      <c r="Y413" s="2"/>
      <c r="Z413" s="2"/>
      <c r="AA413" s="2"/>
      <c r="AB413" s="2"/>
      <c r="AC413" s="2"/>
      <c r="AD413" s="2"/>
      <c r="AE413" s="2"/>
      <c r="AF413" s="2"/>
      <c r="AG413" s="2"/>
      <c r="AH413" s="2"/>
      <c r="AI413" s="2"/>
      <c r="AJ413" s="2"/>
      <c r="AK413" s="2"/>
      <c r="AL413" s="2"/>
      <c r="AM413" s="2"/>
    </row>
    <row r="414" spans="16:39" x14ac:dyDescent="0.2">
      <c r="P414" s="2"/>
      <c r="Q414" s="2"/>
      <c r="S414" s="2"/>
      <c r="U414" s="2"/>
      <c r="V414" s="2"/>
      <c r="W414" s="2"/>
      <c r="X414" s="2"/>
      <c r="Y414" s="2"/>
      <c r="Z414" s="2"/>
      <c r="AA414" s="2"/>
      <c r="AB414" s="2"/>
      <c r="AC414" s="2"/>
      <c r="AD414" s="2"/>
      <c r="AE414" s="2"/>
      <c r="AF414" s="2"/>
      <c r="AG414" s="2"/>
      <c r="AH414" s="2"/>
      <c r="AI414" s="2"/>
      <c r="AJ414" s="2"/>
      <c r="AK414" s="2"/>
      <c r="AL414" s="2"/>
      <c r="AM414" s="2"/>
    </row>
    <row r="415" spans="16:39" x14ac:dyDescent="0.2">
      <c r="P415" s="2"/>
      <c r="Q415" s="2"/>
      <c r="S415" s="2"/>
      <c r="U415" s="2"/>
      <c r="V415" s="2"/>
      <c r="W415" s="2"/>
      <c r="X415" s="2"/>
      <c r="Y415" s="2"/>
      <c r="Z415" s="2"/>
      <c r="AA415" s="2"/>
      <c r="AB415" s="2"/>
      <c r="AC415" s="2"/>
      <c r="AD415" s="2"/>
      <c r="AE415" s="2"/>
      <c r="AF415" s="2"/>
      <c r="AG415" s="2"/>
      <c r="AH415" s="2"/>
      <c r="AI415" s="2"/>
      <c r="AJ415" s="2"/>
      <c r="AK415" s="2"/>
      <c r="AL415" s="2"/>
      <c r="AM415" s="2"/>
    </row>
    <row r="416" spans="16:39" x14ac:dyDescent="0.2">
      <c r="P416" s="2"/>
      <c r="Q416" s="2"/>
      <c r="S416" s="2"/>
      <c r="U416" s="2"/>
      <c r="V416" s="2"/>
      <c r="W416" s="2"/>
      <c r="X416" s="2"/>
      <c r="Y416" s="2"/>
      <c r="Z416" s="2"/>
      <c r="AA416" s="2"/>
      <c r="AB416" s="2"/>
      <c r="AC416" s="2"/>
      <c r="AD416" s="2"/>
      <c r="AE416" s="2"/>
      <c r="AF416" s="2"/>
      <c r="AG416" s="2"/>
      <c r="AH416" s="2"/>
      <c r="AI416" s="2"/>
      <c r="AJ416" s="2"/>
      <c r="AK416" s="2"/>
      <c r="AL416" s="2"/>
      <c r="AM416" s="2"/>
    </row>
    <row r="417" spans="16:39" x14ac:dyDescent="0.2">
      <c r="P417" s="2"/>
      <c r="Q417" s="2"/>
      <c r="S417" s="2"/>
      <c r="U417" s="2"/>
      <c r="V417" s="2"/>
      <c r="W417" s="2"/>
      <c r="X417" s="2"/>
      <c r="Y417" s="2"/>
      <c r="Z417" s="2"/>
      <c r="AA417" s="2"/>
      <c r="AB417" s="2"/>
      <c r="AC417" s="2"/>
      <c r="AD417" s="2"/>
      <c r="AE417" s="2"/>
      <c r="AF417" s="2"/>
      <c r="AG417" s="2"/>
      <c r="AH417" s="2"/>
      <c r="AI417" s="2"/>
      <c r="AJ417" s="2"/>
      <c r="AK417" s="2"/>
      <c r="AL417" s="2"/>
      <c r="AM417" s="2"/>
    </row>
    <row r="418" spans="16:39" x14ac:dyDescent="0.2">
      <c r="P418" s="2"/>
      <c r="Q418" s="2"/>
      <c r="S418" s="2"/>
      <c r="U418" s="2"/>
      <c r="V418" s="2"/>
      <c r="W418" s="2"/>
      <c r="X418" s="2"/>
      <c r="Y418" s="2"/>
      <c r="Z418" s="2"/>
      <c r="AA418" s="2"/>
      <c r="AB418" s="2"/>
      <c r="AC418" s="2"/>
      <c r="AD418" s="2"/>
      <c r="AE418" s="2"/>
      <c r="AF418" s="2"/>
      <c r="AG418" s="2"/>
      <c r="AH418" s="2"/>
      <c r="AI418" s="2"/>
      <c r="AJ418" s="2"/>
      <c r="AK418" s="2"/>
      <c r="AL418" s="2"/>
      <c r="AM418" s="2"/>
    </row>
    <row r="419" spans="16:39" x14ac:dyDescent="0.2">
      <c r="P419" s="2"/>
      <c r="Q419" s="2"/>
      <c r="S419" s="2"/>
      <c r="U419" s="2"/>
      <c r="V419" s="2"/>
      <c r="W419" s="2"/>
      <c r="X419" s="2"/>
      <c r="Y419" s="2"/>
      <c r="Z419" s="2"/>
      <c r="AA419" s="2"/>
      <c r="AB419" s="2"/>
      <c r="AC419" s="2"/>
      <c r="AD419" s="2"/>
      <c r="AE419" s="2"/>
      <c r="AF419" s="2"/>
      <c r="AG419" s="2"/>
      <c r="AH419" s="2"/>
      <c r="AI419" s="2"/>
      <c r="AJ419" s="2"/>
      <c r="AK419" s="2"/>
      <c r="AL419" s="2"/>
      <c r="AM419" s="2"/>
    </row>
    <row r="420" spans="16:39" x14ac:dyDescent="0.2">
      <c r="P420" s="2"/>
      <c r="Q420" s="2"/>
      <c r="S420" s="2"/>
      <c r="U420" s="2"/>
      <c r="V420" s="2"/>
      <c r="W420" s="2"/>
      <c r="X420" s="2"/>
      <c r="Y420" s="2"/>
      <c r="Z420" s="2"/>
      <c r="AA420" s="2"/>
      <c r="AB420" s="2"/>
      <c r="AC420" s="2"/>
      <c r="AD420" s="2"/>
      <c r="AE420" s="2"/>
      <c r="AF420" s="2"/>
      <c r="AG420" s="2"/>
      <c r="AH420" s="2"/>
      <c r="AI420" s="2"/>
      <c r="AJ420" s="2"/>
      <c r="AK420" s="2"/>
      <c r="AL420" s="2"/>
      <c r="AM420" s="2"/>
    </row>
    <row r="421" spans="16:39" x14ac:dyDescent="0.2">
      <c r="P421" s="2"/>
      <c r="Q421" s="2"/>
      <c r="S421" s="2"/>
      <c r="U421" s="2"/>
      <c r="V421" s="2"/>
      <c r="W421" s="2"/>
      <c r="X421" s="2"/>
      <c r="Y421" s="2"/>
      <c r="Z421" s="2"/>
      <c r="AA421" s="2"/>
      <c r="AB421" s="2"/>
      <c r="AC421" s="2"/>
      <c r="AD421" s="2"/>
      <c r="AE421" s="2"/>
      <c r="AF421" s="2"/>
      <c r="AG421" s="2"/>
      <c r="AH421" s="2"/>
      <c r="AI421" s="2"/>
      <c r="AJ421" s="2"/>
      <c r="AK421" s="2"/>
      <c r="AL421" s="2"/>
      <c r="AM421" s="2"/>
    </row>
    <row r="422" spans="16:39" x14ac:dyDescent="0.2">
      <c r="P422" s="2"/>
      <c r="Q422" s="2"/>
      <c r="S422" s="2"/>
      <c r="U422" s="2"/>
      <c r="V422" s="2"/>
      <c r="W422" s="2"/>
      <c r="X422" s="2"/>
      <c r="Y422" s="2"/>
      <c r="Z422" s="2"/>
      <c r="AA422" s="2"/>
      <c r="AB422" s="2"/>
      <c r="AC422" s="2"/>
      <c r="AD422" s="2"/>
      <c r="AE422" s="2"/>
      <c r="AF422" s="2"/>
      <c r="AG422" s="2"/>
      <c r="AH422" s="2"/>
      <c r="AI422" s="2"/>
      <c r="AJ422" s="2"/>
      <c r="AK422" s="2"/>
      <c r="AL422" s="2"/>
      <c r="AM422" s="2"/>
    </row>
    <row r="423" spans="16:39" x14ac:dyDescent="0.2">
      <c r="P423" s="2"/>
      <c r="Q423" s="2"/>
      <c r="S423" s="2"/>
      <c r="U423" s="2"/>
      <c r="V423" s="2"/>
      <c r="W423" s="2"/>
      <c r="X423" s="2"/>
      <c r="Y423" s="2"/>
      <c r="Z423" s="2"/>
      <c r="AA423" s="2"/>
      <c r="AB423" s="2"/>
      <c r="AC423" s="2"/>
      <c r="AD423" s="2"/>
      <c r="AE423" s="2"/>
      <c r="AF423" s="2"/>
      <c r="AG423" s="2"/>
      <c r="AH423" s="2"/>
      <c r="AI423" s="2"/>
      <c r="AJ423" s="2"/>
      <c r="AK423" s="2"/>
      <c r="AL423" s="2"/>
      <c r="AM423" s="2"/>
    </row>
    <row r="424" spans="16:39" x14ac:dyDescent="0.2">
      <c r="P424" s="2"/>
      <c r="Q424" s="2"/>
      <c r="S424" s="2"/>
      <c r="U424" s="2"/>
      <c r="V424" s="2"/>
      <c r="W424" s="2"/>
      <c r="X424" s="2"/>
      <c r="Y424" s="2"/>
      <c r="Z424" s="2"/>
      <c r="AA424" s="2"/>
      <c r="AB424" s="2"/>
      <c r="AC424" s="2"/>
      <c r="AD424" s="2"/>
      <c r="AE424" s="2"/>
      <c r="AF424" s="2"/>
      <c r="AG424" s="2"/>
      <c r="AH424" s="2"/>
      <c r="AI424" s="2"/>
      <c r="AJ424" s="2"/>
      <c r="AK424" s="2"/>
      <c r="AL424" s="2"/>
      <c r="AM424" s="2"/>
    </row>
    <row r="425" spans="16:39" x14ac:dyDescent="0.2">
      <c r="P425" s="2"/>
      <c r="Q425" s="2"/>
      <c r="S425" s="2"/>
      <c r="U425" s="2"/>
      <c r="V425" s="2"/>
      <c r="W425" s="2"/>
      <c r="X425" s="2"/>
      <c r="Y425" s="2"/>
      <c r="Z425" s="2"/>
      <c r="AA425" s="2"/>
      <c r="AB425" s="2"/>
      <c r="AC425" s="2"/>
      <c r="AD425" s="2"/>
      <c r="AE425" s="2"/>
      <c r="AF425" s="2"/>
      <c r="AG425" s="2"/>
      <c r="AH425" s="2"/>
      <c r="AI425" s="2"/>
      <c r="AJ425" s="2"/>
      <c r="AK425" s="2"/>
      <c r="AL425" s="2"/>
      <c r="AM425" s="2"/>
    </row>
    <row r="426" spans="16:39" x14ac:dyDescent="0.2">
      <c r="P426" s="2"/>
      <c r="Q426" s="2"/>
      <c r="S426" s="2"/>
      <c r="U426" s="2"/>
      <c r="V426" s="2"/>
      <c r="W426" s="2"/>
      <c r="X426" s="2"/>
      <c r="Y426" s="2"/>
      <c r="Z426" s="2"/>
      <c r="AA426" s="2"/>
      <c r="AB426" s="2"/>
      <c r="AC426" s="2"/>
      <c r="AD426" s="2"/>
      <c r="AE426" s="2"/>
      <c r="AF426" s="2"/>
      <c r="AG426" s="2"/>
      <c r="AH426" s="2"/>
      <c r="AI426" s="2"/>
      <c r="AJ426" s="2"/>
      <c r="AK426" s="2"/>
      <c r="AL426" s="2"/>
      <c r="AM426" s="2"/>
    </row>
    <row r="427" spans="16:39" x14ac:dyDescent="0.2">
      <c r="P427" s="2"/>
      <c r="Q427" s="2"/>
      <c r="S427" s="2"/>
      <c r="U427" s="2"/>
      <c r="V427" s="2"/>
      <c r="W427" s="2"/>
      <c r="X427" s="2"/>
      <c r="Y427" s="2"/>
      <c r="Z427" s="2"/>
      <c r="AA427" s="2"/>
      <c r="AB427" s="2"/>
      <c r="AC427" s="2"/>
      <c r="AD427" s="2"/>
      <c r="AE427" s="2"/>
      <c r="AF427" s="2"/>
      <c r="AG427" s="2"/>
      <c r="AH427" s="2"/>
      <c r="AI427" s="2"/>
      <c r="AJ427" s="2"/>
      <c r="AK427" s="2"/>
      <c r="AL427" s="2"/>
      <c r="AM427" s="2"/>
    </row>
    <row r="428" spans="16:39" x14ac:dyDescent="0.2">
      <c r="P428" s="2"/>
      <c r="Q428" s="2"/>
      <c r="S428" s="2"/>
      <c r="U428" s="2"/>
      <c r="V428" s="2"/>
      <c r="W428" s="2"/>
      <c r="X428" s="2"/>
      <c r="Y428" s="2"/>
      <c r="Z428" s="2"/>
      <c r="AA428" s="2"/>
      <c r="AB428" s="2"/>
      <c r="AC428" s="2"/>
      <c r="AD428" s="2"/>
      <c r="AE428" s="2"/>
      <c r="AF428" s="2"/>
      <c r="AG428" s="2"/>
      <c r="AH428" s="2"/>
      <c r="AI428" s="2"/>
      <c r="AJ428" s="2"/>
      <c r="AK428" s="2"/>
      <c r="AL428" s="2"/>
      <c r="AM428" s="2"/>
    </row>
    <row r="429" spans="16:39" x14ac:dyDescent="0.2">
      <c r="P429" s="2"/>
      <c r="Q429" s="2"/>
      <c r="S429" s="2"/>
      <c r="U429" s="2"/>
      <c r="V429" s="2"/>
      <c r="W429" s="2"/>
      <c r="X429" s="2"/>
      <c r="Y429" s="2"/>
      <c r="Z429" s="2"/>
      <c r="AA429" s="2"/>
      <c r="AB429" s="2"/>
      <c r="AC429" s="2"/>
      <c r="AD429" s="2"/>
      <c r="AE429" s="2"/>
      <c r="AF429" s="2"/>
      <c r="AG429" s="2"/>
      <c r="AH429" s="2"/>
      <c r="AI429" s="2"/>
      <c r="AJ429" s="2"/>
      <c r="AK429" s="2"/>
      <c r="AL429" s="2"/>
      <c r="AM429" s="2"/>
    </row>
    <row r="430" spans="16:39" x14ac:dyDescent="0.2">
      <c r="P430" s="2"/>
      <c r="Q430" s="2"/>
      <c r="S430" s="2"/>
      <c r="U430" s="2"/>
      <c r="V430" s="2"/>
      <c r="W430" s="2"/>
      <c r="X430" s="2"/>
      <c r="Y430" s="2"/>
      <c r="Z430" s="2"/>
      <c r="AA430" s="2"/>
      <c r="AB430" s="2"/>
      <c r="AC430" s="2"/>
      <c r="AD430" s="2"/>
      <c r="AE430" s="2"/>
      <c r="AF430" s="2"/>
      <c r="AG430" s="2"/>
      <c r="AH430" s="2"/>
      <c r="AI430" s="2"/>
      <c r="AJ430" s="2"/>
      <c r="AK430" s="2"/>
      <c r="AL430" s="2"/>
      <c r="AM430" s="2"/>
    </row>
    <row r="431" spans="16:39" x14ac:dyDescent="0.2">
      <c r="P431" s="2"/>
      <c r="Q431" s="2"/>
      <c r="S431" s="2"/>
      <c r="U431" s="2"/>
      <c r="V431" s="2"/>
      <c r="W431" s="2"/>
      <c r="X431" s="2"/>
      <c r="Y431" s="2"/>
      <c r="Z431" s="2"/>
      <c r="AA431" s="2"/>
      <c r="AB431" s="2"/>
      <c r="AC431" s="2"/>
      <c r="AD431" s="2"/>
      <c r="AE431" s="2"/>
      <c r="AF431" s="2"/>
      <c r="AG431" s="2"/>
      <c r="AH431" s="2"/>
      <c r="AI431" s="2"/>
      <c r="AJ431" s="2"/>
      <c r="AK431" s="2"/>
      <c r="AL431" s="2"/>
      <c r="AM431" s="2"/>
    </row>
    <row r="432" spans="16:39" x14ac:dyDescent="0.2">
      <c r="P432" s="2"/>
      <c r="Q432" s="2"/>
      <c r="S432" s="2"/>
      <c r="U432" s="2"/>
      <c r="V432" s="2"/>
      <c r="W432" s="2"/>
      <c r="X432" s="2"/>
      <c r="Y432" s="2"/>
      <c r="Z432" s="2"/>
      <c r="AA432" s="2"/>
      <c r="AB432" s="2"/>
      <c r="AC432" s="2"/>
      <c r="AD432" s="2"/>
      <c r="AE432" s="2"/>
      <c r="AF432" s="2"/>
      <c r="AG432" s="2"/>
      <c r="AH432" s="2"/>
      <c r="AI432" s="2"/>
      <c r="AJ432" s="2"/>
      <c r="AK432" s="2"/>
      <c r="AL432" s="2"/>
      <c r="AM432" s="2"/>
    </row>
    <row r="433" spans="16:39" x14ac:dyDescent="0.2">
      <c r="P433" s="2"/>
      <c r="Q433" s="2"/>
      <c r="S433" s="2"/>
      <c r="U433" s="2"/>
      <c r="V433" s="2"/>
      <c r="W433" s="2"/>
      <c r="X433" s="2"/>
      <c r="Y433" s="2"/>
      <c r="Z433" s="2"/>
      <c r="AA433" s="2"/>
      <c r="AB433" s="2"/>
      <c r="AC433" s="2"/>
      <c r="AD433" s="2"/>
      <c r="AE433" s="2"/>
      <c r="AF433" s="2"/>
      <c r="AG433" s="2"/>
      <c r="AH433" s="2"/>
      <c r="AI433" s="2"/>
      <c r="AJ433" s="2"/>
      <c r="AK433" s="2"/>
      <c r="AL433" s="2"/>
      <c r="AM433" s="2"/>
    </row>
    <row r="434" spans="16:39" x14ac:dyDescent="0.2">
      <c r="P434" s="2"/>
      <c r="Q434" s="2"/>
      <c r="S434" s="2"/>
      <c r="U434" s="2"/>
      <c r="V434" s="2"/>
      <c r="W434" s="2"/>
      <c r="X434" s="2"/>
      <c r="Y434" s="2"/>
      <c r="Z434" s="2"/>
      <c r="AA434" s="2"/>
      <c r="AB434" s="2"/>
      <c r="AC434" s="2"/>
      <c r="AD434" s="2"/>
      <c r="AE434" s="2"/>
      <c r="AF434" s="2"/>
      <c r="AG434" s="2"/>
      <c r="AH434" s="2"/>
      <c r="AI434" s="2"/>
      <c r="AJ434" s="2"/>
      <c r="AK434" s="2"/>
      <c r="AL434" s="2"/>
      <c r="AM434" s="2"/>
    </row>
    <row r="435" spans="16:39" x14ac:dyDescent="0.2">
      <c r="P435" s="2"/>
      <c r="Q435" s="2"/>
      <c r="S435" s="2"/>
      <c r="U435" s="2"/>
      <c r="V435" s="2"/>
      <c r="W435" s="2"/>
      <c r="X435" s="2"/>
      <c r="Y435" s="2"/>
      <c r="Z435" s="2"/>
      <c r="AA435" s="2"/>
      <c r="AB435" s="2"/>
      <c r="AC435" s="2"/>
      <c r="AD435" s="2"/>
      <c r="AE435" s="2"/>
      <c r="AF435" s="2"/>
      <c r="AG435" s="2"/>
      <c r="AH435" s="2"/>
      <c r="AI435" s="2"/>
      <c r="AJ435" s="2"/>
      <c r="AK435" s="2"/>
      <c r="AL435" s="2"/>
      <c r="AM435" s="2"/>
    </row>
    <row r="436" spans="16:39" x14ac:dyDescent="0.2">
      <c r="P436" s="2"/>
      <c r="Q436" s="2"/>
      <c r="S436" s="2"/>
      <c r="U436" s="2"/>
      <c r="V436" s="2"/>
      <c r="W436" s="2"/>
      <c r="X436" s="2"/>
      <c r="Y436" s="2"/>
      <c r="Z436" s="2"/>
      <c r="AA436" s="2"/>
      <c r="AB436" s="2"/>
      <c r="AC436" s="2"/>
      <c r="AD436" s="2"/>
      <c r="AE436" s="2"/>
      <c r="AF436" s="2"/>
      <c r="AG436" s="2"/>
      <c r="AH436" s="2"/>
      <c r="AI436" s="2"/>
      <c r="AJ436" s="2"/>
      <c r="AK436" s="2"/>
      <c r="AL436" s="2"/>
      <c r="AM436" s="2"/>
    </row>
    <row r="437" spans="16:39" x14ac:dyDescent="0.2">
      <c r="P437" s="2"/>
      <c r="Q437" s="2"/>
      <c r="S437" s="2"/>
      <c r="U437" s="2"/>
      <c r="V437" s="2"/>
      <c r="W437" s="2"/>
      <c r="X437" s="2"/>
      <c r="Y437" s="2"/>
      <c r="Z437" s="2"/>
      <c r="AA437" s="2"/>
      <c r="AB437" s="2"/>
      <c r="AC437" s="2"/>
      <c r="AD437" s="2"/>
      <c r="AE437" s="2"/>
      <c r="AF437" s="2"/>
      <c r="AG437" s="2"/>
      <c r="AH437" s="2"/>
      <c r="AI437" s="2"/>
      <c r="AJ437" s="2"/>
      <c r="AK437" s="2"/>
      <c r="AL437" s="2"/>
      <c r="AM437" s="2"/>
    </row>
    <row r="438" spans="16:39" x14ac:dyDescent="0.2">
      <c r="P438" s="2"/>
      <c r="Q438" s="2"/>
      <c r="S438" s="2"/>
      <c r="U438" s="2"/>
      <c r="V438" s="2"/>
      <c r="W438" s="2"/>
      <c r="X438" s="2"/>
      <c r="Y438" s="2"/>
      <c r="Z438" s="2"/>
      <c r="AA438" s="2"/>
      <c r="AB438" s="2"/>
      <c r="AC438" s="2"/>
      <c r="AD438" s="2"/>
      <c r="AE438" s="2"/>
      <c r="AF438" s="2"/>
      <c r="AG438" s="2"/>
      <c r="AH438" s="2"/>
      <c r="AI438" s="2"/>
      <c r="AJ438" s="2"/>
      <c r="AK438" s="2"/>
      <c r="AL438" s="2"/>
      <c r="AM438" s="2"/>
    </row>
    <row r="439" spans="16:39" x14ac:dyDescent="0.2">
      <c r="P439" s="2"/>
      <c r="Q439" s="2"/>
      <c r="S439" s="2"/>
      <c r="U439" s="2"/>
      <c r="V439" s="2"/>
      <c r="W439" s="2"/>
      <c r="X439" s="2"/>
      <c r="Y439" s="2"/>
      <c r="Z439" s="2"/>
      <c r="AA439" s="2"/>
      <c r="AB439" s="2"/>
      <c r="AC439" s="2"/>
      <c r="AD439" s="2"/>
      <c r="AE439" s="2"/>
      <c r="AF439" s="2"/>
      <c r="AG439" s="2"/>
      <c r="AH439" s="2"/>
      <c r="AI439" s="2"/>
      <c r="AJ439" s="2"/>
      <c r="AK439" s="2"/>
      <c r="AL439" s="2"/>
      <c r="AM439" s="2"/>
    </row>
    <row r="440" spans="16:39" x14ac:dyDescent="0.2">
      <c r="P440" s="2"/>
      <c r="Q440" s="2"/>
      <c r="S440" s="2"/>
      <c r="U440" s="2"/>
      <c r="V440" s="2"/>
      <c r="W440" s="2"/>
      <c r="X440" s="2"/>
      <c r="Y440" s="2"/>
      <c r="Z440" s="2"/>
      <c r="AA440" s="2"/>
      <c r="AB440" s="2"/>
      <c r="AC440" s="2"/>
      <c r="AD440" s="2"/>
      <c r="AE440" s="2"/>
      <c r="AF440" s="2"/>
      <c r="AG440" s="2"/>
      <c r="AH440" s="2"/>
      <c r="AI440" s="2"/>
      <c r="AJ440" s="2"/>
      <c r="AK440" s="2"/>
      <c r="AL440" s="2"/>
      <c r="AM440" s="2"/>
    </row>
    <row r="441" spans="16:39" x14ac:dyDescent="0.2">
      <c r="P441" s="2"/>
      <c r="Q441" s="2"/>
      <c r="S441" s="2"/>
      <c r="U441" s="2"/>
      <c r="V441" s="2"/>
      <c r="W441" s="2"/>
      <c r="X441" s="2"/>
      <c r="Y441" s="2"/>
      <c r="Z441" s="2"/>
      <c r="AA441" s="2"/>
      <c r="AB441" s="2"/>
      <c r="AC441" s="2"/>
      <c r="AD441" s="2"/>
      <c r="AE441" s="2"/>
      <c r="AF441" s="2"/>
      <c r="AG441" s="2"/>
      <c r="AH441" s="2"/>
      <c r="AI441" s="2"/>
      <c r="AJ441" s="2"/>
      <c r="AK441" s="2"/>
      <c r="AL441" s="2"/>
      <c r="AM441" s="2"/>
    </row>
    <row r="442" spans="16:39" x14ac:dyDescent="0.2">
      <c r="P442" s="2"/>
      <c r="Q442" s="2"/>
      <c r="S442" s="2"/>
      <c r="U442" s="2"/>
      <c r="V442" s="2"/>
      <c r="W442" s="2"/>
      <c r="X442" s="2"/>
      <c r="Y442" s="2"/>
      <c r="Z442" s="2"/>
      <c r="AA442" s="2"/>
      <c r="AB442" s="2"/>
      <c r="AC442" s="2"/>
      <c r="AD442" s="2"/>
      <c r="AE442" s="2"/>
      <c r="AF442" s="2"/>
      <c r="AG442" s="2"/>
      <c r="AH442" s="2"/>
      <c r="AI442" s="2"/>
      <c r="AJ442" s="2"/>
      <c r="AK442" s="2"/>
      <c r="AL442" s="2"/>
      <c r="AM442" s="2"/>
    </row>
    <row r="443" spans="16:39" x14ac:dyDescent="0.2">
      <c r="P443" s="2"/>
      <c r="Q443" s="2"/>
      <c r="S443" s="2"/>
      <c r="U443" s="2"/>
      <c r="V443" s="2"/>
      <c r="W443" s="2"/>
      <c r="X443" s="2"/>
      <c r="Y443" s="2"/>
      <c r="Z443" s="2"/>
      <c r="AA443" s="2"/>
      <c r="AB443" s="2"/>
      <c r="AC443" s="2"/>
      <c r="AD443" s="2"/>
      <c r="AE443" s="2"/>
      <c r="AF443" s="2"/>
      <c r="AG443" s="2"/>
      <c r="AH443" s="2"/>
      <c r="AI443" s="2"/>
      <c r="AJ443" s="2"/>
      <c r="AK443" s="2"/>
      <c r="AL443" s="2"/>
      <c r="AM443" s="2"/>
    </row>
    <row r="444" spans="16:39" x14ac:dyDescent="0.2">
      <c r="P444" s="2"/>
      <c r="Q444" s="2"/>
      <c r="S444" s="2"/>
      <c r="U444" s="2"/>
      <c r="V444" s="2"/>
      <c r="W444" s="2"/>
      <c r="X444" s="2"/>
      <c r="Y444" s="2"/>
      <c r="Z444" s="2"/>
      <c r="AA444" s="2"/>
      <c r="AB444" s="2"/>
      <c r="AC444" s="2"/>
      <c r="AD444" s="2"/>
      <c r="AE444" s="2"/>
      <c r="AF444" s="2"/>
      <c r="AG444" s="2"/>
      <c r="AH444" s="2"/>
      <c r="AI444" s="2"/>
      <c r="AJ444" s="2"/>
      <c r="AK444" s="2"/>
      <c r="AL444" s="2"/>
      <c r="AM444" s="2"/>
    </row>
    <row r="445" spans="16:39" x14ac:dyDescent="0.2">
      <c r="P445" s="2"/>
      <c r="Q445" s="2"/>
      <c r="S445" s="2"/>
      <c r="U445" s="2"/>
      <c r="V445" s="2"/>
      <c r="W445" s="2"/>
      <c r="X445" s="2"/>
      <c r="Y445" s="2"/>
      <c r="Z445" s="2"/>
      <c r="AA445" s="2"/>
      <c r="AB445" s="2"/>
      <c r="AC445" s="2"/>
      <c r="AD445" s="2"/>
      <c r="AE445" s="2"/>
      <c r="AF445" s="2"/>
      <c r="AG445" s="2"/>
      <c r="AH445" s="2"/>
      <c r="AI445" s="2"/>
      <c r="AJ445" s="2"/>
      <c r="AK445" s="2"/>
      <c r="AL445" s="2"/>
      <c r="AM445" s="2"/>
    </row>
    <row r="446" spans="16:39" x14ac:dyDescent="0.2">
      <c r="P446" s="2"/>
      <c r="Q446" s="2"/>
      <c r="S446" s="2"/>
      <c r="U446" s="2"/>
      <c r="V446" s="2"/>
      <c r="W446" s="2"/>
      <c r="X446" s="2"/>
      <c r="Y446" s="2"/>
      <c r="Z446" s="2"/>
      <c r="AA446" s="2"/>
      <c r="AB446" s="2"/>
      <c r="AC446" s="2"/>
      <c r="AD446" s="2"/>
      <c r="AE446" s="2"/>
      <c r="AF446" s="2"/>
      <c r="AG446" s="2"/>
      <c r="AH446" s="2"/>
      <c r="AI446" s="2"/>
      <c r="AJ446" s="2"/>
      <c r="AK446" s="2"/>
      <c r="AL446" s="2"/>
      <c r="AM446" s="2"/>
    </row>
    <row r="447" spans="16:39" x14ac:dyDescent="0.2">
      <c r="P447" s="2"/>
      <c r="Q447" s="2"/>
      <c r="S447" s="2"/>
      <c r="U447" s="2"/>
      <c r="V447" s="2"/>
      <c r="W447" s="2"/>
      <c r="X447" s="2"/>
      <c r="Y447" s="2"/>
      <c r="Z447" s="2"/>
      <c r="AA447" s="2"/>
      <c r="AB447" s="2"/>
      <c r="AC447" s="2"/>
      <c r="AD447" s="2"/>
      <c r="AE447" s="2"/>
      <c r="AF447" s="2"/>
      <c r="AG447" s="2"/>
      <c r="AH447" s="2"/>
      <c r="AI447" s="2"/>
      <c r="AJ447" s="2"/>
      <c r="AK447" s="2"/>
      <c r="AL447" s="2"/>
      <c r="AM447" s="2"/>
    </row>
    <row r="448" spans="16:39" x14ac:dyDescent="0.2">
      <c r="P448" s="2"/>
      <c r="Q448" s="2"/>
      <c r="S448" s="2"/>
      <c r="U448" s="2"/>
      <c r="V448" s="2"/>
      <c r="W448" s="2"/>
      <c r="X448" s="2"/>
      <c r="Y448" s="2"/>
      <c r="Z448" s="2"/>
      <c r="AA448" s="2"/>
      <c r="AB448" s="2"/>
      <c r="AC448" s="2"/>
      <c r="AD448" s="2"/>
      <c r="AE448" s="2"/>
      <c r="AF448" s="2"/>
      <c r="AG448" s="2"/>
      <c r="AH448" s="2"/>
      <c r="AI448" s="2"/>
      <c r="AJ448" s="2"/>
      <c r="AK448" s="2"/>
      <c r="AL448" s="2"/>
      <c r="AM448" s="2"/>
    </row>
    <row r="449" spans="16:39" x14ac:dyDescent="0.2">
      <c r="P449" s="2"/>
      <c r="Q449" s="2"/>
      <c r="S449" s="2"/>
      <c r="U449" s="2"/>
      <c r="V449" s="2"/>
      <c r="W449" s="2"/>
      <c r="X449" s="2"/>
      <c r="Y449" s="2"/>
      <c r="Z449" s="2"/>
      <c r="AA449" s="2"/>
      <c r="AB449" s="2"/>
      <c r="AC449" s="2"/>
      <c r="AD449" s="2"/>
      <c r="AE449" s="2"/>
      <c r="AF449" s="2"/>
      <c r="AG449" s="2"/>
      <c r="AH449" s="2"/>
      <c r="AI449" s="2"/>
      <c r="AJ449" s="2"/>
      <c r="AK449" s="2"/>
      <c r="AL449" s="2"/>
      <c r="AM449" s="2"/>
    </row>
    <row r="450" spans="16:39" x14ac:dyDescent="0.2">
      <c r="P450" s="2"/>
      <c r="Q450" s="2"/>
      <c r="S450" s="2"/>
      <c r="U450" s="2"/>
      <c r="V450" s="2"/>
      <c r="W450" s="2"/>
      <c r="X450" s="2"/>
      <c r="Y450" s="2"/>
      <c r="Z450" s="2"/>
      <c r="AA450" s="2"/>
      <c r="AB450" s="2"/>
      <c r="AC450" s="2"/>
      <c r="AD450" s="2"/>
      <c r="AE450" s="2"/>
      <c r="AF450" s="2"/>
      <c r="AG450" s="2"/>
      <c r="AH450" s="2"/>
      <c r="AI450" s="2"/>
      <c r="AJ450" s="2"/>
      <c r="AK450" s="2"/>
      <c r="AL450" s="2"/>
      <c r="AM450" s="2"/>
    </row>
    <row r="451" spans="16:39" x14ac:dyDescent="0.2">
      <c r="P451" s="2"/>
      <c r="Q451" s="2"/>
      <c r="S451" s="2"/>
      <c r="U451" s="2"/>
      <c r="V451" s="2"/>
      <c r="W451" s="2"/>
      <c r="X451" s="2"/>
      <c r="Y451" s="2"/>
      <c r="Z451" s="2"/>
      <c r="AA451" s="2"/>
      <c r="AB451" s="2"/>
      <c r="AC451" s="2"/>
      <c r="AD451" s="2"/>
      <c r="AE451" s="2"/>
      <c r="AF451" s="2"/>
      <c r="AG451" s="2"/>
      <c r="AH451" s="2"/>
      <c r="AI451" s="2"/>
      <c r="AJ451" s="2"/>
      <c r="AK451" s="2"/>
      <c r="AL451" s="2"/>
      <c r="AM451" s="2"/>
    </row>
    <row r="452" spans="16:39" x14ac:dyDescent="0.2">
      <c r="P452" s="2"/>
      <c r="Q452" s="2"/>
      <c r="S452" s="2"/>
      <c r="U452" s="2"/>
      <c r="V452" s="2"/>
      <c r="W452" s="2"/>
      <c r="X452" s="2"/>
      <c r="Y452" s="2"/>
      <c r="Z452" s="2"/>
      <c r="AA452" s="2"/>
      <c r="AB452" s="2"/>
      <c r="AC452" s="2"/>
      <c r="AD452" s="2"/>
      <c r="AE452" s="2"/>
      <c r="AF452" s="2"/>
      <c r="AG452" s="2"/>
      <c r="AH452" s="2"/>
      <c r="AI452" s="2"/>
      <c r="AJ452" s="2"/>
      <c r="AK452" s="2"/>
      <c r="AL452" s="2"/>
      <c r="AM452" s="2"/>
    </row>
    <row r="453" spans="16:39" x14ac:dyDescent="0.2">
      <c r="P453" s="2"/>
      <c r="Q453" s="2"/>
      <c r="S453" s="2"/>
      <c r="U453" s="2"/>
      <c r="V453" s="2"/>
      <c r="W453" s="2"/>
      <c r="X453" s="2"/>
      <c r="Y453" s="2"/>
      <c r="Z453" s="2"/>
      <c r="AA453" s="2"/>
      <c r="AB453" s="2"/>
      <c r="AC453" s="2"/>
      <c r="AD453" s="2"/>
      <c r="AE453" s="2"/>
      <c r="AF453" s="2"/>
      <c r="AG453" s="2"/>
      <c r="AH453" s="2"/>
      <c r="AI453" s="2"/>
      <c r="AJ453" s="2"/>
      <c r="AK453" s="2"/>
      <c r="AL453" s="2"/>
      <c r="AM453" s="2"/>
    </row>
    <row r="454" spans="16:39" x14ac:dyDescent="0.2">
      <c r="P454" s="2"/>
      <c r="Q454" s="2"/>
      <c r="S454" s="2"/>
      <c r="U454" s="2"/>
      <c r="V454" s="2"/>
      <c r="W454" s="2"/>
      <c r="X454" s="2"/>
      <c r="Y454" s="2"/>
      <c r="Z454" s="2"/>
      <c r="AA454" s="2"/>
      <c r="AB454" s="2"/>
      <c r="AC454" s="2"/>
      <c r="AD454" s="2"/>
      <c r="AE454" s="2"/>
      <c r="AF454" s="2"/>
      <c r="AG454" s="2"/>
      <c r="AH454" s="2"/>
      <c r="AI454" s="2"/>
      <c r="AJ454" s="2"/>
      <c r="AK454" s="2"/>
      <c r="AL454" s="2"/>
      <c r="AM454" s="2"/>
    </row>
    <row r="455" spans="16:39" x14ac:dyDescent="0.2">
      <c r="P455" s="2"/>
      <c r="Q455" s="2"/>
      <c r="S455" s="2"/>
      <c r="U455" s="2"/>
      <c r="V455" s="2"/>
      <c r="W455" s="2"/>
      <c r="X455" s="2"/>
      <c r="Y455" s="2"/>
      <c r="Z455" s="2"/>
      <c r="AA455" s="2"/>
      <c r="AB455" s="2"/>
      <c r="AC455" s="2"/>
      <c r="AD455" s="2"/>
      <c r="AE455" s="2"/>
      <c r="AF455" s="2"/>
      <c r="AG455" s="2"/>
      <c r="AH455" s="2"/>
      <c r="AI455" s="2"/>
      <c r="AJ455" s="2"/>
      <c r="AK455" s="2"/>
      <c r="AL455" s="2"/>
      <c r="AM455" s="2"/>
    </row>
    <row r="456" spans="16:39" x14ac:dyDescent="0.2">
      <c r="P456" s="2"/>
      <c r="Q456" s="2"/>
      <c r="S456" s="2"/>
      <c r="U456" s="2"/>
      <c r="V456" s="2"/>
      <c r="W456" s="2"/>
      <c r="X456" s="2"/>
      <c r="Y456" s="2"/>
      <c r="Z456" s="2"/>
      <c r="AA456" s="2"/>
      <c r="AB456" s="2"/>
      <c r="AC456" s="2"/>
      <c r="AD456" s="2"/>
      <c r="AE456" s="2"/>
      <c r="AF456" s="2"/>
      <c r="AG456" s="2"/>
      <c r="AH456" s="2"/>
      <c r="AI456" s="2"/>
      <c r="AJ456" s="2"/>
      <c r="AK456" s="2"/>
      <c r="AL456" s="2"/>
      <c r="AM456" s="2"/>
    </row>
    <row r="457" spans="16:39" x14ac:dyDescent="0.2">
      <c r="P457" s="2"/>
      <c r="Q457" s="2"/>
      <c r="S457" s="2"/>
      <c r="U457" s="2"/>
      <c r="V457" s="2"/>
      <c r="W457" s="2"/>
      <c r="X457" s="2"/>
      <c r="Y457" s="2"/>
      <c r="Z457" s="2"/>
      <c r="AA457" s="2"/>
      <c r="AB457" s="2"/>
      <c r="AC457" s="2"/>
      <c r="AD457" s="2"/>
      <c r="AE457" s="2"/>
      <c r="AF457" s="2"/>
      <c r="AG457" s="2"/>
      <c r="AH457" s="2"/>
      <c r="AI457" s="2"/>
      <c r="AJ457" s="2"/>
      <c r="AK457" s="2"/>
      <c r="AL457" s="2"/>
      <c r="AM457" s="2"/>
    </row>
    <row r="458" spans="16:39" x14ac:dyDescent="0.2">
      <c r="P458" s="2"/>
      <c r="Q458" s="2"/>
      <c r="S458" s="2"/>
      <c r="U458" s="2"/>
      <c r="V458" s="2"/>
      <c r="W458" s="2"/>
      <c r="X458" s="2"/>
      <c r="Y458" s="2"/>
      <c r="Z458" s="2"/>
      <c r="AA458" s="2"/>
      <c r="AB458" s="2"/>
      <c r="AC458" s="2"/>
      <c r="AD458" s="2"/>
      <c r="AE458" s="2"/>
      <c r="AF458" s="2"/>
      <c r="AG458" s="2"/>
      <c r="AH458" s="2"/>
      <c r="AI458" s="2"/>
      <c r="AJ458" s="2"/>
      <c r="AK458" s="2"/>
      <c r="AL458" s="2"/>
      <c r="AM458" s="2"/>
    </row>
    <row r="459" spans="16:39" x14ac:dyDescent="0.2">
      <c r="P459" s="2"/>
      <c r="Q459" s="2"/>
      <c r="S459" s="2"/>
      <c r="U459" s="2"/>
      <c r="V459" s="2"/>
      <c r="W459" s="2"/>
      <c r="X459" s="2"/>
      <c r="Y459" s="2"/>
      <c r="Z459" s="2"/>
      <c r="AA459" s="2"/>
      <c r="AB459" s="2"/>
      <c r="AC459" s="2"/>
      <c r="AD459" s="2"/>
      <c r="AE459" s="2"/>
      <c r="AF459" s="2"/>
      <c r="AG459" s="2"/>
      <c r="AH459" s="2"/>
      <c r="AI459" s="2"/>
      <c r="AJ459" s="2"/>
      <c r="AK459" s="2"/>
      <c r="AL459" s="2"/>
      <c r="AM459" s="2"/>
    </row>
    <row r="460" spans="16:39" x14ac:dyDescent="0.2">
      <c r="P460" s="2"/>
      <c r="Q460" s="2"/>
      <c r="S460" s="2"/>
      <c r="U460" s="2"/>
      <c r="V460" s="2"/>
      <c r="W460" s="2"/>
      <c r="X460" s="2"/>
      <c r="Y460" s="2"/>
      <c r="Z460" s="2"/>
      <c r="AA460" s="2"/>
      <c r="AB460" s="2"/>
      <c r="AC460" s="2"/>
      <c r="AD460" s="2"/>
      <c r="AE460" s="2"/>
      <c r="AF460" s="2"/>
      <c r="AG460" s="2"/>
      <c r="AH460" s="2"/>
      <c r="AI460" s="2"/>
      <c r="AJ460" s="2"/>
      <c r="AK460" s="2"/>
      <c r="AL460" s="2"/>
      <c r="AM460" s="2"/>
    </row>
    <row r="461" spans="16:39" x14ac:dyDescent="0.2">
      <c r="P461" s="2"/>
      <c r="Q461" s="2"/>
      <c r="S461" s="2"/>
      <c r="U461" s="2"/>
      <c r="V461" s="2"/>
      <c r="W461" s="2"/>
      <c r="X461" s="2"/>
      <c r="Y461" s="2"/>
      <c r="Z461" s="2"/>
      <c r="AA461" s="2"/>
      <c r="AB461" s="2"/>
      <c r="AC461" s="2"/>
      <c r="AD461" s="2"/>
      <c r="AE461" s="2"/>
      <c r="AF461" s="2"/>
      <c r="AG461" s="2"/>
      <c r="AH461" s="2"/>
      <c r="AI461" s="2"/>
      <c r="AJ461" s="2"/>
      <c r="AK461" s="2"/>
      <c r="AL461" s="2"/>
      <c r="AM461" s="2"/>
    </row>
    <row r="462" spans="16:39" x14ac:dyDescent="0.2">
      <c r="P462" s="2"/>
      <c r="Q462" s="2"/>
      <c r="S462" s="2"/>
      <c r="U462" s="2"/>
      <c r="V462" s="2"/>
      <c r="W462" s="2"/>
      <c r="X462" s="2"/>
      <c r="Y462" s="2"/>
      <c r="Z462" s="2"/>
      <c r="AA462" s="2"/>
      <c r="AB462" s="2"/>
      <c r="AC462" s="2"/>
      <c r="AD462" s="2"/>
      <c r="AE462" s="2"/>
      <c r="AF462" s="2"/>
      <c r="AG462" s="2"/>
      <c r="AH462" s="2"/>
      <c r="AI462" s="2"/>
      <c r="AJ462" s="2"/>
      <c r="AK462" s="2"/>
      <c r="AL462" s="2"/>
      <c r="AM462" s="2"/>
    </row>
    <row r="463" spans="16:39" x14ac:dyDescent="0.2">
      <c r="P463" s="2"/>
      <c r="Q463" s="2"/>
      <c r="S463" s="2"/>
      <c r="U463" s="2"/>
      <c r="V463" s="2"/>
      <c r="W463" s="2"/>
      <c r="X463" s="2"/>
      <c r="Y463" s="2"/>
      <c r="Z463" s="2"/>
      <c r="AA463" s="2"/>
      <c r="AB463" s="2"/>
      <c r="AC463" s="2"/>
      <c r="AD463" s="2"/>
      <c r="AE463" s="2"/>
      <c r="AF463" s="2"/>
      <c r="AG463" s="2"/>
      <c r="AH463" s="2"/>
      <c r="AI463" s="2"/>
      <c r="AJ463" s="2"/>
      <c r="AK463" s="2"/>
      <c r="AL463" s="2"/>
      <c r="AM463" s="2"/>
    </row>
    <row r="464" spans="16:39" x14ac:dyDescent="0.2">
      <c r="P464" s="2"/>
      <c r="Q464" s="2"/>
      <c r="S464" s="2"/>
      <c r="U464" s="2"/>
      <c r="V464" s="2"/>
      <c r="W464" s="2"/>
      <c r="X464" s="2"/>
      <c r="Y464" s="2"/>
      <c r="Z464" s="2"/>
      <c r="AA464" s="2"/>
      <c r="AB464" s="2"/>
      <c r="AC464" s="2"/>
      <c r="AD464" s="2"/>
      <c r="AE464" s="2"/>
      <c r="AF464" s="2"/>
      <c r="AG464" s="2"/>
      <c r="AH464" s="2"/>
      <c r="AI464" s="2"/>
      <c r="AJ464" s="2"/>
      <c r="AK464" s="2"/>
      <c r="AL464" s="2"/>
      <c r="AM464" s="2"/>
    </row>
    <row r="465" spans="16:39" x14ac:dyDescent="0.2">
      <c r="P465" s="2"/>
      <c r="Q465" s="2"/>
      <c r="S465" s="2"/>
      <c r="U465" s="2"/>
      <c r="V465" s="2"/>
      <c r="W465" s="2"/>
      <c r="X465" s="2"/>
      <c r="Y465" s="2"/>
      <c r="Z465" s="2"/>
      <c r="AA465" s="2"/>
      <c r="AB465" s="2"/>
      <c r="AC465" s="2"/>
      <c r="AD465" s="2"/>
      <c r="AE465" s="2"/>
      <c r="AF465" s="2"/>
      <c r="AG465" s="2"/>
      <c r="AH465" s="2"/>
      <c r="AI465" s="2"/>
      <c r="AJ465" s="2"/>
      <c r="AK465" s="2"/>
      <c r="AL465" s="2"/>
      <c r="AM465" s="2"/>
    </row>
    <row r="466" spans="16:39" x14ac:dyDescent="0.2">
      <c r="P466" s="2"/>
      <c r="Q466" s="2"/>
      <c r="S466" s="2"/>
      <c r="U466" s="2"/>
      <c r="V466" s="2"/>
      <c r="W466" s="2"/>
      <c r="X466" s="2"/>
      <c r="Y466" s="2"/>
      <c r="Z466" s="2"/>
      <c r="AA466" s="2"/>
      <c r="AB466" s="2"/>
      <c r="AC466" s="2"/>
      <c r="AD466" s="2"/>
      <c r="AE466" s="2"/>
      <c r="AF466" s="2"/>
      <c r="AG466" s="2"/>
      <c r="AH466" s="2"/>
      <c r="AI466" s="2"/>
      <c r="AJ466" s="2"/>
      <c r="AK466" s="2"/>
      <c r="AL466" s="2"/>
      <c r="AM466" s="2"/>
    </row>
    <row r="467" spans="16:39" x14ac:dyDescent="0.2">
      <c r="P467" s="2"/>
      <c r="Q467" s="2"/>
      <c r="S467" s="2"/>
      <c r="U467" s="2"/>
      <c r="V467" s="2"/>
      <c r="W467" s="2"/>
      <c r="X467" s="2"/>
      <c r="Y467" s="2"/>
      <c r="Z467" s="2"/>
      <c r="AA467" s="2"/>
      <c r="AB467" s="2"/>
      <c r="AC467" s="2"/>
      <c r="AD467" s="2"/>
      <c r="AE467" s="2"/>
      <c r="AF467" s="2"/>
      <c r="AG467" s="2"/>
      <c r="AH467" s="2"/>
      <c r="AI467" s="2"/>
      <c r="AJ467" s="2"/>
      <c r="AK467" s="2"/>
      <c r="AL467" s="2"/>
      <c r="AM467" s="2"/>
    </row>
    <row r="468" spans="16:39" x14ac:dyDescent="0.2">
      <c r="P468" s="2"/>
      <c r="Q468" s="2"/>
      <c r="S468" s="2"/>
      <c r="U468" s="2"/>
      <c r="V468" s="2"/>
      <c r="W468" s="2"/>
      <c r="X468" s="2"/>
      <c r="Y468" s="2"/>
      <c r="Z468" s="2"/>
      <c r="AA468" s="2"/>
      <c r="AB468" s="2"/>
      <c r="AC468" s="2"/>
      <c r="AD468" s="2"/>
      <c r="AE468" s="2"/>
      <c r="AF468" s="2"/>
      <c r="AG468" s="2"/>
      <c r="AH468" s="2"/>
      <c r="AI468" s="2"/>
      <c r="AJ468" s="2"/>
      <c r="AK468" s="2"/>
      <c r="AL468" s="2"/>
      <c r="AM468" s="2"/>
    </row>
    <row r="469" spans="16:39" x14ac:dyDescent="0.2">
      <c r="P469" s="2"/>
      <c r="Q469" s="2"/>
      <c r="S469" s="2"/>
      <c r="U469" s="2"/>
      <c r="V469" s="2"/>
      <c r="W469" s="2"/>
      <c r="X469" s="2"/>
      <c r="Y469" s="2"/>
      <c r="Z469" s="2"/>
      <c r="AA469" s="2"/>
      <c r="AB469" s="2"/>
      <c r="AC469" s="2"/>
      <c r="AD469" s="2"/>
      <c r="AE469" s="2"/>
      <c r="AF469" s="2"/>
      <c r="AG469" s="2"/>
      <c r="AH469" s="2"/>
      <c r="AI469" s="2"/>
      <c r="AJ469" s="2"/>
      <c r="AK469" s="2"/>
      <c r="AL469" s="2"/>
      <c r="AM469" s="2"/>
    </row>
    <row r="470" spans="16:39" x14ac:dyDescent="0.2">
      <c r="P470" s="2"/>
      <c r="Q470" s="2"/>
      <c r="S470" s="2"/>
      <c r="U470" s="2"/>
      <c r="V470" s="2"/>
      <c r="W470" s="2"/>
      <c r="X470" s="2"/>
      <c r="Y470" s="2"/>
      <c r="Z470" s="2"/>
      <c r="AA470" s="2"/>
      <c r="AB470" s="2"/>
      <c r="AC470" s="2"/>
      <c r="AD470" s="2"/>
      <c r="AE470" s="2"/>
      <c r="AF470" s="2"/>
      <c r="AG470" s="2"/>
      <c r="AH470" s="2"/>
      <c r="AI470" s="2"/>
      <c r="AJ470" s="2"/>
      <c r="AK470" s="2"/>
      <c r="AL470" s="2"/>
      <c r="AM470" s="2"/>
    </row>
    <row r="471" spans="16:39" x14ac:dyDescent="0.2">
      <c r="P471" s="2"/>
      <c r="Q471" s="2"/>
      <c r="S471" s="2"/>
      <c r="U471" s="2"/>
      <c r="V471" s="2"/>
      <c r="W471" s="2"/>
      <c r="X471" s="2"/>
      <c r="Y471" s="2"/>
      <c r="Z471" s="2"/>
      <c r="AA471" s="2"/>
      <c r="AB471" s="2"/>
      <c r="AC471" s="2"/>
      <c r="AD471" s="2"/>
      <c r="AE471" s="2"/>
      <c r="AF471" s="2"/>
      <c r="AG471" s="2"/>
      <c r="AH471" s="2"/>
      <c r="AI471" s="2"/>
      <c r="AJ471" s="2"/>
      <c r="AK471" s="2"/>
      <c r="AL471" s="2"/>
      <c r="AM471" s="2"/>
    </row>
    <row r="472" spans="16:39" x14ac:dyDescent="0.2">
      <c r="P472" s="2"/>
      <c r="Q472" s="2"/>
      <c r="S472" s="2"/>
      <c r="U472" s="2"/>
      <c r="V472" s="2"/>
      <c r="W472" s="2"/>
      <c r="X472" s="2"/>
      <c r="Y472" s="2"/>
      <c r="Z472" s="2"/>
      <c r="AA472" s="2"/>
      <c r="AB472" s="2"/>
      <c r="AC472" s="2"/>
      <c r="AD472" s="2"/>
      <c r="AE472" s="2"/>
      <c r="AF472" s="2"/>
      <c r="AG472" s="2"/>
      <c r="AH472" s="2"/>
      <c r="AI472" s="2"/>
      <c r="AJ472" s="2"/>
      <c r="AK472" s="2"/>
      <c r="AL472" s="2"/>
      <c r="AM472" s="2"/>
    </row>
    <row r="473" spans="16:39" x14ac:dyDescent="0.2">
      <c r="P473" s="2"/>
      <c r="Q473" s="2"/>
      <c r="S473" s="2"/>
      <c r="U473" s="2"/>
      <c r="V473" s="2"/>
      <c r="W473" s="2"/>
      <c r="X473" s="2"/>
      <c r="Y473" s="2"/>
      <c r="Z473" s="2"/>
      <c r="AA473" s="2"/>
      <c r="AB473" s="2"/>
      <c r="AC473" s="2"/>
      <c r="AD473" s="2"/>
      <c r="AE473" s="2"/>
      <c r="AF473" s="2"/>
      <c r="AG473" s="2"/>
      <c r="AH473" s="2"/>
      <c r="AI473" s="2"/>
      <c r="AJ473" s="2"/>
      <c r="AK473" s="2"/>
      <c r="AL473" s="2"/>
      <c r="AM473" s="2"/>
    </row>
    <row r="474" spans="16:39" x14ac:dyDescent="0.2">
      <c r="P474" s="2"/>
      <c r="Q474" s="2"/>
      <c r="S474" s="2"/>
      <c r="U474" s="2"/>
      <c r="V474" s="2"/>
      <c r="W474" s="2"/>
      <c r="X474" s="2"/>
      <c r="Y474" s="2"/>
      <c r="Z474" s="2"/>
      <c r="AA474" s="2"/>
      <c r="AB474" s="2"/>
      <c r="AC474" s="2"/>
      <c r="AD474" s="2"/>
      <c r="AE474" s="2"/>
      <c r="AF474" s="2"/>
      <c r="AG474" s="2"/>
      <c r="AH474" s="2"/>
      <c r="AI474" s="2"/>
      <c r="AJ474" s="2"/>
      <c r="AK474" s="2"/>
      <c r="AL474" s="2"/>
      <c r="AM474" s="2"/>
    </row>
    <row r="475" spans="16:39" x14ac:dyDescent="0.2">
      <c r="P475" s="2"/>
      <c r="Q475" s="2"/>
      <c r="S475" s="2"/>
      <c r="U475" s="2"/>
      <c r="V475" s="2"/>
      <c r="W475" s="2"/>
      <c r="X475" s="2"/>
      <c r="Y475" s="2"/>
      <c r="Z475" s="2"/>
      <c r="AA475" s="2"/>
      <c r="AB475" s="2"/>
      <c r="AC475" s="2"/>
      <c r="AD475" s="2"/>
      <c r="AE475" s="2"/>
      <c r="AF475" s="2"/>
      <c r="AG475" s="2"/>
      <c r="AH475" s="2"/>
      <c r="AI475" s="2"/>
      <c r="AJ475" s="2"/>
      <c r="AK475" s="2"/>
      <c r="AL475" s="2"/>
      <c r="AM475" s="2"/>
    </row>
    <row r="476" spans="16:39" x14ac:dyDescent="0.2">
      <c r="P476" s="2"/>
      <c r="Q476" s="2"/>
      <c r="S476" s="2"/>
      <c r="U476" s="2"/>
      <c r="V476" s="2"/>
      <c r="W476" s="2"/>
      <c r="X476" s="2"/>
      <c r="Y476" s="2"/>
      <c r="Z476" s="2"/>
      <c r="AA476" s="2"/>
      <c r="AB476" s="2"/>
      <c r="AC476" s="2"/>
      <c r="AD476" s="2"/>
      <c r="AE476" s="2"/>
      <c r="AF476" s="2"/>
      <c r="AG476" s="2"/>
      <c r="AH476" s="2"/>
      <c r="AI476" s="2"/>
      <c r="AJ476" s="2"/>
      <c r="AK476" s="2"/>
      <c r="AL476" s="2"/>
      <c r="AM476" s="2"/>
    </row>
    <row r="477" spans="16:39" x14ac:dyDescent="0.2">
      <c r="P477" s="2"/>
      <c r="Q477" s="2"/>
      <c r="S477" s="2"/>
      <c r="U477" s="2"/>
      <c r="V477" s="2"/>
      <c r="W477" s="2"/>
      <c r="X477" s="2"/>
      <c r="Y477" s="2"/>
      <c r="Z477" s="2"/>
      <c r="AA477" s="2"/>
      <c r="AB477" s="2"/>
      <c r="AC477" s="2"/>
      <c r="AD477" s="2"/>
      <c r="AE477" s="2"/>
      <c r="AF477" s="2"/>
      <c r="AG477" s="2"/>
      <c r="AH477" s="2"/>
      <c r="AI477" s="2"/>
      <c r="AJ477" s="2"/>
      <c r="AK477" s="2"/>
      <c r="AL477" s="2"/>
      <c r="AM477" s="2"/>
    </row>
    <row r="478" spans="16:39" x14ac:dyDescent="0.2">
      <c r="P478" s="2"/>
      <c r="Q478" s="2"/>
      <c r="S478" s="2"/>
      <c r="U478" s="2"/>
      <c r="V478" s="2"/>
      <c r="W478" s="2"/>
      <c r="X478" s="2"/>
      <c r="Y478" s="2"/>
      <c r="Z478" s="2"/>
      <c r="AA478" s="2"/>
      <c r="AB478" s="2"/>
      <c r="AC478" s="2"/>
      <c r="AD478" s="2"/>
      <c r="AE478" s="2"/>
      <c r="AF478" s="2"/>
      <c r="AG478" s="2"/>
      <c r="AH478" s="2"/>
      <c r="AI478" s="2"/>
      <c r="AJ478" s="2"/>
      <c r="AK478" s="2"/>
      <c r="AL478" s="2"/>
      <c r="AM478" s="2"/>
    </row>
    <row r="479" spans="16:39" x14ac:dyDescent="0.2">
      <c r="P479" s="2"/>
      <c r="Q479" s="2"/>
      <c r="S479" s="2"/>
      <c r="U479" s="2"/>
      <c r="V479" s="2"/>
      <c r="W479" s="2"/>
      <c r="X479" s="2"/>
      <c r="Y479" s="2"/>
      <c r="Z479" s="2"/>
      <c r="AA479" s="2"/>
      <c r="AB479" s="2"/>
      <c r="AC479" s="2"/>
      <c r="AD479" s="2"/>
      <c r="AE479" s="2"/>
      <c r="AF479" s="2"/>
      <c r="AG479" s="2"/>
      <c r="AH479" s="2"/>
      <c r="AI479" s="2"/>
      <c r="AJ479" s="2"/>
      <c r="AK479" s="2"/>
      <c r="AL479" s="2"/>
      <c r="AM479" s="2"/>
    </row>
    <row r="480" spans="16:39" x14ac:dyDescent="0.2">
      <c r="P480" s="2"/>
      <c r="Q480" s="2"/>
      <c r="S480" s="2"/>
      <c r="U480" s="2"/>
      <c r="V480" s="2"/>
      <c r="W480" s="2"/>
      <c r="X480" s="2"/>
      <c r="Y480" s="2"/>
      <c r="Z480" s="2"/>
      <c r="AA480" s="2"/>
      <c r="AB480" s="2"/>
      <c r="AC480" s="2"/>
      <c r="AD480" s="2"/>
      <c r="AE480" s="2"/>
      <c r="AF480" s="2"/>
      <c r="AG480" s="2"/>
      <c r="AH480" s="2"/>
      <c r="AI480" s="2"/>
      <c r="AJ480" s="2"/>
      <c r="AK480" s="2"/>
      <c r="AL480" s="2"/>
      <c r="AM480" s="2"/>
    </row>
    <row r="481" spans="16:39" x14ac:dyDescent="0.2">
      <c r="P481" s="2"/>
      <c r="Q481" s="2"/>
      <c r="S481" s="2"/>
      <c r="U481" s="2"/>
      <c r="V481" s="2"/>
      <c r="W481" s="2"/>
      <c r="X481" s="2"/>
      <c r="Y481" s="2"/>
      <c r="Z481" s="2"/>
      <c r="AA481" s="2"/>
      <c r="AB481" s="2"/>
      <c r="AC481" s="2"/>
      <c r="AD481" s="2"/>
      <c r="AE481" s="2"/>
      <c r="AF481" s="2"/>
      <c r="AG481" s="2"/>
      <c r="AH481" s="2"/>
      <c r="AI481" s="2"/>
      <c r="AJ481" s="2"/>
      <c r="AK481" s="2"/>
      <c r="AL481" s="2"/>
      <c r="AM481" s="2"/>
    </row>
  </sheetData>
  <mergeCells count="14">
    <mergeCell ref="AE14:AG14"/>
    <mergeCell ref="W13:X13"/>
    <mergeCell ref="O13:T13"/>
    <mergeCell ref="C21:T21"/>
    <mergeCell ref="O11:P11"/>
    <mergeCell ref="O10:T10"/>
    <mergeCell ref="W10:X10"/>
    <mergeCell ref="Z10:AG10"/>
    <mergeCell ref="C173:T173"/>
    <mergeCell ref="N15:T16"/>
    <mergeCell ref="D177:E177"/>
    <mergeCell ref="C19:T19"/>
    <mergeCell ref="O18:P18"/>
    <mergeCell ref="C171:T17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2" max="16383" man="1"/>
    <brk id="10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76</v>
      </c>
    </row>
    <row r="3" spans="1:2" x14ac:dyDescent="0.2">
      <c r="A3" s="139" t="s">
        <v>77</v>
      </c>
      <c r="B3" s="140" t="s">
        <v>106</v>
      </c>
    </row>
    <row r="5" spans="1:2" x14ac:dyDescent="0.2">
      <c r="A5" s="141" t="s">
        <v>78</v>
      </c>
      <c r="B5" s="140" t="s">
        <v>107</v>
      </c>
    </row>
    <row r="8" spans="1:2" x14ac:dyDescent="0.2">
      <c r="A8" s="142" t="s">
        <v>33</v>
      </c>
      <c r="B8" s="142" t="s">
        <v>79</v>
      </c>
    </row>
    <row r="9" spans="1:2" x14ac:dyDescent="0.2">
      <c r="A9" s="143"/>
      <c r="B9" s="140"/>
    </row>
    <row r="10" spans="1:2" x14ac:dyDescent="0.2">
      <c r="A10" s="143"/>
      <c r="B10" s="140"/>
    </row>
    <row r="11" spans="1:2" x14ac:dyDescent="0.2">
      <c r="A11" s="143"/>
      <c r="B11" s="140"/>
    </row>
    <row r="12" spans="1:2" x14ac:dyDescent="0.2">
      <c r="A12" s="143"/>
    </row>
    <row r="13" spans="1:2" x14ac:dyDescent="0.2">
      <c r="A13" s="143"/>
      <c r="B13" s="143"/>
    </row>
    <row r="14" spans="1:2" x14ac:dyDescent="0.2">
      <c r="A14" s="143"/>
      <c r="B14" s="143"/>
    </row>
    <row r="15" spans="1:2" x14ac:dyDescent="0.2">
      <c r="A15" s="143"/>
      <c r="B15" s="143"/>
    </row>
    <row r="16" spans="1:2" x14ac:dyDescent="0.2">
      <c r="A16" s="143"/>
      <c r="B16" s="143"/>
    </row>
    <row r="17" spans="1:2" x14ac:dyDescent="0.2">
      <c r="A17" s="143"/>
      <c r="B17" s="143"/>
    </row>
    <row r="18" spans="1:2" x14ac:dyDescent="0.2">
      <c r="A18" s="143"/>
      <c r="B18" s="143"/>
    </row>
    <row r="19" spans="1:2" x14ac:dyDescent="0.2">
      <c r="A19" s="143"/>
      <c r="B19" s="143"/>
    </row>
    <row r="20" spans="1:2" x14ac:dyDescent="0.2">
      <c r="A20" s="143"/>
      <c r="B20" s="143"/>
    </row>
    <row r="21" spans="1:2" x14ac:dyDescent="0.2">
      <c r="A21" s="143"/>
      <c r="B21" s="143"/>
    </row>
    <row r="22" spans="1:2" x14ac:dyDescent="0.2">
      <c r="A22" s="143"/>
      <c r="B22" s="143"/>
    </row>
    <row r="23" spans="1:2" x14ac:dyDescent="0.2">
      <c r="A23" s="143"/>
      <c r="B23" s="143"/>
    </row>
    <row r="24" spans="1:2" x14ac:dyDescent="0.2">
      <c r="A24" s="143"/>
      <c r="B24" s="143"/>
    </row>
    <row r="25" spans="1:2" x14ac:dyDescent="0.2">
      <c r="A25" s="143"/>
      <c r="B25" s="143"/>
    </row>
    <row r="26" spans="1:2" x14ac:dyDescent="0.2">
      <c r="A26" s="143"/>
      <c r="B26" s="143"/>
    </row>
    <row r="27" spans="1:2" x14ac:dyDescent="0.2">
      <c r="A27" s="143"/>
      <c r="B27" s="143"/>
    </row>
    <row r="28" spans="1:2" x14ac:dyDescent="0.2">
      <c r="A28" s="143"/>
      <c r="B28" s="143"/>
    </row>
    <row r="29" spans="1:2" x14ac:dyDescent="0.2">
      <c r="A29" s="143"/>
      <c r="B29" s="143"/>
    </row>
    <row r="30" spans="1:2" x14ac:dyDescent="0.2">
      <c r="A30" s="143"/>
      <c r="B30" s="143"/>
    </row>
    <row r="31" spans="1:2" x14ac:dyDescent="0.2">
      <c r="A31" s="143"/>
      <c r="B31" s="143"/>
    </row>
    <row r="32" spans="1:2" x14ac:dyDescent="0.2">
      <c r="A32" s="143"/>
      <c r="B32" s="143"/>
    </row>
    <row r="33" spans="1:2" x14ac:dyDescent="0.2">
      <c r="A33" s="143"/>
      <c r="B33" s="143"/>
    </row>
    <row r="34" spans="1:2" x14ac:dyDescent="0.2">
      <c r="A34" s="143"/>
      <c r="B34" s="143"/>
    </row>
    <row r="35" spans="1:2" x14ac:dyDescent="0.2">
      <c r="A35" s="143"/>
      <c r="B35" s="143"/>
    </row>
    <row r="36" spans="1:2" x14ac:dyDescent="0.2">
      <c r="A36" s="143"/>
      <c r="B36" s="143"/>
    </row>
    <row r="37" spans="1:2" x14ac:dyDescent="0.2">
      <c r="A37" s="143"/>
      <c r="B37" s="143"/>
    </row>
    <row r="38" spans="1:2" x14ac:dyDescent="0.2">
      <c r="A38" s="143"/>
      <c r="B38" s="143"/>
    </row>
    <row r="39" spans="1:2" x14ac:dyDescent="0.2">
      <c r="A39" s="143"/>
      <c r="B39" s="143"/>
    </row>
    <row r="40" spans="1:2" x14ac:dyDescent="0.2">
      <c r="A40" s="143"/>
      <c r="B40" s="143"/>
    </row>
    <row r="41" spans="1:2" x14ac:dyDescent="0.2">
      <c r="A41" s="143"/>
      <c r="B41" s="143"/>
    </row>
    <row r="42" spans="1:2" x14ac:dyDescent="0.2">
      <c r="A42" s="143"/>
      <c r="B42" s="143"/>
    </row>
    <row r="43" spans="1:2" x14ac:dyDescent="0.2">
      <c r="A43" s="143"/>
      <c r="B43" s="143"/>
    </row>
    <row r="44" spans="1:2" x14ac:dyDescent="0.2">
      <c r="A44" s="143"/>
      <c r="B44" s="143"/>
    </row>
    <row r="45" spans="1:2" x14ac:dyDescent="0.2">
      <c r="A45" s="143"/>
      <c r="B45" s="143"/>
    </row>
    <row r="46" spans="1:2" x14ac:dyDescent="0.2">
      <c r="A46" s="143"/>
      <c r="B46" s="143"/>
    </row>
    <row r="47" spans="1:2" x14ac:dyDescent="0.2">
      <c r="A47" s="143"/>
      <c r="B47" s="143"/>
    </row>
    <row r="48" spans="1:2" x14ac:dyDescent="0.2">
      <c r="A48" s="143"/>
      <c r="B48" s="143"/>
    </row>
    <row r="49" spans="1:2" x14ac:dyDescent="0.2">
      <c r="A49" s="143"/>
      <c r="B49" s="143"/>
    </row>
    <row r="50" spans="1:2" x14ac:dyDescent="0.2">
      <c r="A50" s="143"/>
      <c r="B50" s="143"/>
    </row>
    <row r="51" spans="1:2" x14ac:dyDescent="0.2">
      <c r="A51" s="143"/>
      <c r="B51" s="143"/>
    </row>
    <row r="52" spans="1:2" x14ac:dyDescent="0.2">
      <c r="A52" s="143"/>
      <c r="B52" s="143"/>
    </row>
    <row r="53" spans="1:2" x14ac:dyDescent="0.2">
      <c r="A53" s="143"/>
      <c r="B53" s="143"/>
    </row>
    <row r="54" spans="1:2" x14ac:dyDescent="0.2">
      <c r="A54" s="143"/>
      <c r="B54" s="143"/>
    </row>
    <row r="55" spans="1:2" x14ac:dyDescent="0.2">
      <c r="A55" s="143"/>
      <c r="B55" s="143"/>
    </row>
    <row r="56" spans="1:2" x14ac:dyDescent="0.2">
      <c r="A56" s="143"/>
      <c r="B56" s="143"/>
    </row>
    <row r="57" spans="1:2" x14ac:dyDescent="0.2">
      <c r="A57" s="143"/>
      <c r="B57" s="143"/>
    </row>
    <row r="58" spans="1:2" x14ac:dyDescent="0.2">
      <c r="A58" s="143"/>
      <c r="B58" s="143"/>
    </row>
    <row r="59" spans="1:2" x14ac:dyDescent="0.2">
      <c r="A59" s="143"/>
      <c r="B59" s="143"/>
    </row>
    <row r="60" spans="1:2" x14ac:dyDescent="0.2">
      <c r="A60" s="143"/>
      <c r="B60" s="143"/>
    </row>
    <row r="61" spans="1:2" x14ac:dyDescent="0.2">
      <c r="A61" s="143"/>
      <c r="B61" s="143"/>
    </row>
    <row r="62" spans="1:2" x14ac:dyDescent="0.2">
      <c r="A62" s="143"/>
      <c r="B62" s="143"/>
    </row>
    <row r="63" spans="1:2" x14ac:dyDescent="0.2">
      <c r="A63" s="143"/>
      <c r="B63" s="143"/>
    </row>
    <row r="64" spans="1:2" x14ac:dyDescent="0.2">
      <c r="A64" s="143"/>
      <c r="B64" s="143"/>
    </row>
    <row r="65" spans="1:2" x14ac:dyDescent="0.2">
      <c r="A65" s="143"/>
      <c r="B65" s="143"/>
    </row>
    <row r="66" spans="1:2" x14ac:dyDescent="0.2">
      <c r="A66" s="143"/>
      <c r="B66" s="143"/>
    </row>
    <row r="67" spans="1:2" x14ac:dyDescent="0.2">
      <c r="A67" s="143"/>
      <c r="B67" s="143"/>
    </row>
    <row r="68" spans="1:2" x14ac:dyDescent="0.2">
      <c r="A68" s="143"/>
      <c r="B68" s="143"/>
    </row>
    <row r="69" spans="1:2" x14ac:dyDescent="0.2">
      <c r="A69" s="143"/>
      <c r="B69" s="143"/>
    </row>
    <row r="70" spans="1:2" x14ac:dyDescent="0.2">
      <c r="A70" s="143"/>
      <c r="B70" s="143"/>
    </row>
    <row r="71" spans="1:2" x14ac:dyDescent="0.2">
      <c r="A71" s="143"/>
      <c r="B71" s="143"/>
    </row>
    <row r="72" spans="1:2" x14ac:dyDescent="0.2">
      <c r="A72" s="143"/>
      <c r="B72" s="143"/>
    </row>
    <row r="73" spans="1:2" x14ac:dyDescent="0.2">
      <c r="A73" s="143"/>
      <c r="B73" s="143"/>
    </row>
    <row r="74" spans="1:2" x14ac:dyDescent="0.2">
      <c r="A74" s="143"/>
      <c r="B74" s="143"/>
    </row>
    <row r="75" spans="1:2" x14ac:dyDescent="0.2">
      <c r="A75" s="143"/>
      <c r="B75" s="143"/>
    </row>
    <row r="76" spans="1:2" x14ac:dyDescent="0.2">
      <c r="A76" s="143"/>
      <c r="B76" s="143"/>
    </row>
  </sheetData>
  <phoneticPr fontId="0" type="noConversion"/>
  <hyperlinks>
    <hyperlink ref="B3" r:id="rId1" xr:uid="{00000000-0004-0000-0300-000000000000}"/>
    <hyperlink ref="B5" r:id="rId2" xr:uid="{00000000-0004-0000-0300-000001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M122"/>
  <sheetViews>
    <sheetView workbookViewId="0">
      <pane ySplit="1" topLeftCell="A74" activePane="bottomLeft" state="frozen"/>
      <selection pane="bottomLeft" activeCell="A110" sqref="A110"/>
    </sheetView>
  </sheetViews>
  <sheetFormatPr defaultRowHeight="12.75" x14ac:dyDescent="0.2"/>
  <cols>
    <col min="1" max="1" width="21.5703125" style="100" bestFit="1" customWidth="1"/>
    <col min="2" max="2" width="30.28515625" bestFit="1" customWidth="1"/>
    <col min="3" max="3" width="75.85546875" bestFit="1" customWidth="1"/>
  </cols>
  <sheetData>
    <row r="1" spans="1:3" x14ac:dyDescent="0.2">
      <c r="A1" s="98" t="s">
        <v>0</v>
      </c>
      <c r="B1" s="98"/>
      <c r="C1" s="98"/>
    </row>
    <row r="2" spans="1:3" x14ac:dyDescent="0.2">
      <c r="A2" s="99" t="s">
        <v>1</v>
      </c>
      <c r="B2" s="99" t="s">
        <v>46</v>
      </c>
      <c r="C2" s="99" t="s">
        <v>25</v>
      </c>
    </row>
    <row r="3" spans="1:3" x14ac:dyDescent="0.2">
      <c r="C3" t="s">
        <v>83</v>
      </c>
    </row>
    <row r="4" spans="1:3" x14ac:dyDescent="0.2">
      <c r="A4" s="166" t="s">
        <v>2</v>
      </c>
    </row>
    <row r="5" spans="1:3" s="168" customFormat="1" x14ac:dyDescent="0.2">
      <c r="A5" s="173">
        <v>41185</v>
      </c>
      <c r="B5" s="168" t="s">
        <v>108</v>
      </c>
      <c r="C5" s="168" t="s">
        <v>109</v>
      </c>
    </row>
    <row r="6" spans="1:3" x14ac:dyDescent="0.2">
      <c r="A6" s="170">
        <v>41185</v>
      </c>
      <c r="B6" t="s">
        <v>102</v>
      </c>
      <c r="C6" t="s">
        <v>101</v>
      </c>
    </row>
    <row r="7" spans="1:3" s="169" customFormat="1" x14ac:dyDescent="0.2">
      <c r="A7" s="171">
        <v>41319</v>
      </c>
      <c r="B7" s="169" t="s">
        <v>110</v>
      </c>
      <c r="C7" s="169" t="s">
        <v>111</v>
      </c>
    </row>
    <row r="8" spans="1:3" s="169" customFormat="1" x14ac:dyDescent="0.2">
      <c r="A8" s="171">
        <v>41319</v>
      </c>
      <c r="B8" s="169" t="s">
        <v>89</v>
      </c>
      <c r="C8" s="169" t="s">
        <v>111</v>
      </c>
    </row>
    <row r="9" spans="1:3" s="169" customFormat="1" x14ac:dyDescent="0.2">
      <c r="A9" s="171">
        <v>41319</v>
      </c>
      <c r="B9" s="169" t="s">
        <v>113</v>
      </c>
      <c r="C9" s="169" t="s">
        <v>111</v>
      </c>
    </row>
    <row r="10" spans="1:3" s="169" customFormat="1" x14ac:dyDescent="0.2">
      <c r="A10" s="171">
        <v>41319</v>
      </c>
      <c r="B10" s="169" t="s">
        <v>114</v>
      </c>
      <c r="C10" s="169" t="s">
        <v>115</v>
      </c>
    </row>
    <row r="11" spans="1:3" s="169" customFormat="1" x14ac:dyDescent="0.2">
      <c r="A11" s="171">
        <v>41319</v>
      </c>
      <c r="B11" s="169" t="s">
        <v>116</v>
      </c>
      <c r="C11" s="169" t="s">
        <v>115</v>
      </c>
    </row>
    <row r="12" spans="1:3" x14ac:dyDescent="0.2">
      <c r="A12" s="174">
        <v>41932</v>
      </c>
      <c r="B12" t="s">
        <v>117</v>
      </c>
      <c r="C12" t="s">
        <v>118</v>
      </c>
    </row>
    <row r="13" spans="1:3" x14ac:dyDescent="0.2">
      <c r="A13" s="174">
        <v>41932</v>
      </c>
      <c r="B13" t="s">
        <v>119</v>
      </c>
      <c r="C13" t="s">
        <v>118</v>
      </c>
    </row>
    <row r="14" spans="1:3" x14ac:dyDescent="0.2">
      <c r="A14" s="170">
        <v>41932</v>
      </c>
      <c r="B14" t="s">
        <v>120</v>
      </c>
      <c r="C14" t="s">
        <v>121</v>
      </c>
    </row>
    <row r="15" spans="1:3" s="169" customFormat="1" x14ac:dyDescent="0.2">
      <c r="A15" s="171">
        <v>42461</v>
      </c>
      <c r="B15" s="169" t="s">
        <v>108</v>
      </c>
      <c r="C15" s="169" t="s">
        <v>122</v>
      </c>
    </row>
    <row r="16" spans="1:3" s="169" customFormat="1" x14ac:dyDescent="0.2">
      <c r="A16" s="171">
        <v>42461</v>
      </c>
      <c r="B16" s="169" t="s">
        <v>123</v>
      </c>
      <c r="C16" s="169" t="s">
        <v>124</v>
      </c>
    </row>
    <row r="17" spans="1:3" s="169" customFormat="1" x14ac:dyDescent="0.2">
      <c r="A17" s="171">
        <v>42461</v>
      </c>
      <c r="B17" s="169" t="s">
        <v>125</v>
      </c>
      <c r="C17" s="169" t="s">
        <v>124</v>
      </c>
    </row>
    <row r="18" spans="1:3" s="169" customFormat="1" x14ac:dyDescent="0.2">
      <c r="A18" s="175">
        <v>42461</v>
      </c>
      <c r="B18" s="169" t="s">
        <v>117</v>
      </c>
      <c r="C18" s="169" t="s">
        <v>126</v>
      </c>
    </row>
    <row r="19" spans="1:3" s="169" customFormat="1" x14ac:dyDescent="0.2">
      <c r="A19" s="175">
        <v>42461</v>
      </c>
      <c r="B19" s="169" t="s">
        <v>119</v>
      </c>
      <c r="C19" s="169" t="s">
        <v>126</v>
      </c>
    </row>
    <row r="20" spans="1:3" s="169" customFormat="1" x14ac:dyDescent="0.2">
      <c r="A20" s="175">
        <v>42461</v>
      </c>
      <c r="B20" s="169" t="s">
        <v>89</v>
      </c>
      <c r="C20" s="169" t="s">
        <v>127</v>
      </c>
    </row>
    <row r="21" spans="1:3" s="169" customFormat="1" x14ac:dyDescent="0.2">
      <c r="A21" s="175">
        <v>42461</v>
      </c>
      <c r="B21" s="169" t="s">
        <v>113</v>
      </c>
      <c r="C21" s="169" t="s">
        <v>122</v>
      </c>
    </row>
    <row r="22" spans="1:3" s="169" customFormat="1" x14ac:dyDescent="0.2">
      <c r="A22" s="175">
        <v>42461</v>
      </c>
      <c r="B22" s="169" t="s">
        <v>128</v>
      </c>
      <c r="C22" s="169" t="s">
        <v>129</v>
      </c>
    </row>
    <row r="23" spans="1:3" s="169" customFormat="1" x14ac:dyDescent="0.2">
      <c r="A23" s="175">
        <v>42461</v>
      </c>
      <c r="B23" s="169" t="s">
        <v>130</v>
      </c>
      <c r="C23" s="169" t="s">
        <v>124</v>
      </c>
    </row>
    <row r="24" spans="1:3" s="169" customFormat="1" x14ac:dyDescent="0.2">
      <c r="A24" s="175">
        <v>42461</v>
      </c>
      <c r="B24" s="169" t="s">
        <v>131</v>
      </c>
      <c r="C24" s="172" t="s">
        <v>124</v>
      </c>
    </row>
    <row r="25" spans="1:3" s="169" customFormat="1" x14ac:dyDescent="0.2">
      <c r="A25" s="175">
        <v>42461</v>
      </c>
      <c r="B25" s="169" t="s">
        <v>120</v>
      </c>
      <c r="C25" s="169" t="s">
        <v>132</v>
      </c>
    </row>
    <row r="26" spans="1:3" x14ac:dyDescent="0.2">
      <c r="A26" s="174">
        <v>42782</v>
      </c>
      <c r="B26" t="s">
        <v>133</v>
      </c>
      <c r="C26" s="101" t="s">
        <v>132</v>
      </c>
    </row>
    <row r="27" spans="1:3" x14ac:dyDescent="0.2">
      <c r="A27" s="174">
        <v>42782</v>
      </c>
      <c r="B27" t="s">
        <v>120</v>
      </c>
      <c r="C27" t="s">
        <v>134</v>
      </c>
    </row>
    <row r="28" spans="1:3" s="169" customFormat="1" x14ac:dyDescent="0.2">
      <c r="A28" s="171">
        <v>43153</v>
      </c>
      <c r="B28" s="169" t="s">
        <v>163</v>
      </c>
      <c r="C28" s="169" t="s">
        <v>124</v>
      </c>
    </row>
    <row r="29" spans="1:3" s="169" customFormat="1" x14ac:dyDescent="0.2">
      <c r="A29" s="171">
        <v>43153</v>
      </c>
      <c r="B29" s="169" t="s">
        <v>125</v>
      </c>
      <c r="C29" s="169" t="s">
        <v>160</v>
      </c>
    </row>
    <row r="30" spans="1:3" s="169" customFormat="1" x14ac:dyDescent="0.2">
      <c r="A30" s="175">
        <v>43153</v>
      </c>
      <c r="B30" s="169" t="s">
        <v>161</v>
      </c>
      <c r="C30" s="169" t="s">
        <v>124</v>
      </c>
    </row>
    <row r="31" spans="1:3" s="181" customFormat="1" ht="25.5" x14ac:dyDescent="0.2">
      <c r="A31" s="180">
        <v>43269</v>
      </c>
      <c r="B31" s="181" t="s">
        <v>172</v>
      </c>
      <c r="C31" s="182" t="s">
        <v>174</v>
      </c>
    </row>
    <row r="32" spans="1:3" s="169" customFormat="1" x14ac:dyDescent="0.2">
      <c r="A32" s="171">
        <v>43570</v>
      </c>
      <c r="B32" s="169" t="s">
        <v>125</v>
      </c>
      <c r="C32" s="169" t="s">
        <v>181</v>
      </c>
    </row>
    <row r="33" spans="1:3" s="169" customFormat="1" x14ac:dyDescent="0.2">
      <c r="A33" s="171">
        <v>43570</v>
      </c>
      <c r="B33" s="169" t="s">
        <v>241</v>
      </c>
      <c r="C33" s="169" t="s">
        <v>124</v>
      </c>
    </row>
    <row r="34" spans="1:3" s="169" customFormat="1" x14ac:dyDescent="0.2">
      <c r="A34" s="171">
        <v>43570</v>
      </c>
      <c r="B34" s="169" t="s">
        <v>113</v>
      </c>
      <c r="C34" s="169" t="s">
        <v>183</v>
      </c>
    </row>
    <row r="35" spans="1:3" s="169" customFormat="1" x14ac:dyDescent="0.2">
      <c r="A35" s="171">
        <v>43570</v>
      </c>
      <c r="B35" s="169" t="s">
        <v>187</v>
      </c>
      <c r="C35" s="169" t="s">
        <v>124</v>
      </c>
    </row>
    <row r="36" spans="1:3" s="168" customFormat="1" x14ac:dyDescent="0.2">
      <c r="A36" s="173">
        <v>43931</v>
      </c>
      <c r="B36" s="168" t="s">
        <v>125</v>
      </c>
      <c r="C36" s="168" t="s">
        <v>238</v>
      </c>
    </row>
    <row r="37" spans="1:3" s="168" customFormat="1" x14ac:dyDescent="0.2">
      <c r="A37" s="173">
        <v>43931</v>
      </c>
      <c r="B37" s="168" t="s">
        <v>241</v>
      </c>
      <c r="C37" s="168" t="s">
        <v>242</v>
      </c>
    </row>
    <row r="38" spans="1:3" s="168" customFormat="1" x14ac:dyDescent="0.2">
      <c r="A38" s="173">
        <v>43931</v>
      </c>
      <c r="B38" s="168" t="s">
        <v>187</v>
      </c>
      <c r="C38" s="168" t="s">
        <v>249</v>
      </c>
    </row>
    <row r="39" spans="1:3" s="169" customFormat="1" x14ac:dyDescent="0.2">
      <c r="A39" s="175">
        <v>44018</v>
      </c>
      <c r="B39" s="169" t="s">
        <v>119</v>
      </c>
      <c r="C39" s="169" t="s">
        <v>261</v>
      </c>
    </row>
    <row r="40" spans="1:3" s="169" customFormat="1" x14ac:dyDescent="0.2">
      <c r="A40" s="175">
        <v>44018</v>
      </c>
      <c r="B40" s="169" t="s">
        <v>120</v>
      </c>
      <c r="C40" s="169" t="s">
        <v>262</v>
      </c>
    </row>
    <row r="41" spans="1:3" s="169" customFormat="1" x14ac:dyDescent="0.2">
      <c r="A41" s="175">
        <v>44018</v>
      </c>
      <c r="B41" s="169" t="s">
        <v>161</v>
      </c>
      <c r="C41" s="169" t="s">
        <v>263</v>
      </c>
    </row>
    <row r="42" spans="1:3" s="168" customFormat="1" x14ac:dyDescent="0.2">
      <c r="A42" s="173">
        <v>44098</v>
      </c>
      <c r="B42" s="168" t="s">
        <v>281</v>
      </c>
      <c r="C42" s="168" t="s">
        <v>283</v>
      </c>
    </row>
    <row r="43" spans="1:3" s="168" customFormat="1" x14ac:dyDescent="0.2">
      <c r="A43" s="173">
        <v>44098</v>
      </c>
      <c r="B43" s="168" t="s">
        <v>282</v>
      </c>
      <c r="C43" s="168" t="s">
        <v>284</v>
      </c>
    </row>
    <row r="44" spans="1:3" s="168" customFormat="1" x14ac:dyDescent="0.2">
      <c r="A44" s="173">
        <v>44098</v>
      </c>
      <c r="B44" s="168" t="s">
        <v>255</v>
      </c>
      <c r="C44" s="168" t="s">
        <v>286</v>
      </c>
    </row>
    <row r="45" spans="1:3" s="169" customFormat="1" x14ac:dyDescent="0.2">
      <c r="A45" s="171">
        <v>44441</v>
      </c>
      <c r="B45" s="169" t="s">
        <v>294</v>
      </c>
      <c r="C45" s="169" t="s">
        <v>296</v>
      </c>
    </row>
    <row r="46" spans="1:3" s="169" customFormat="1" x14ac:dyDescent="0.2">
      <c r="A46" s="171">
        <v>44441</v>
      </c>
      <c r="B46" s="169" t="s">
        <v>295</v>
      </c>
      <c r="C46" s="169" t="s">
        <v>296</v>
      </c>
    </row>
    <row r="47" spans="1:3" s="169" customFormat="1" x14ac:dyDescent="0.2">
      <c r="A47" s="171">
        <v>44441</v>
      </c>
      <c r="B47" s="169" t="s">
        <v>297</v>
      </c>
      <c r="C47" s="169" t="s">
        <v>298</v>
      </c>
    </row>
    <row r="48" spans="1:3" s="169" customFormat="1" x14ac:dyDescent="0.2">
      <c r="A48" s="171">
        <v>44441</v>
      </c>
      <c r="B48" s="169" t="s">
        <v>128</v>
      </c>
      <c r="C48" s="169" t="s">
        <v>292</v>
      </c>
    </row>
    <row r="49" spans="1:3" s="193" customFormat="1" x14ac:dyDescent="0.2">
      <c r="A49" s="194">
        <v>45021</v>
      </c>
      <c r="B49" s="193" t="s">
        <v>305</v>
      </c>
      <c r="C49" s="193" t="s">
        <v>296</v>
      </c>
    </row>
    <row r="50" spans="1:3" s="169" customFormat="1" x14ac:dyDescent="0.2">
      <c r="A50" s="171">
        <v>45364</v>
      </c>
      <c r="B50" s="169" t="s">
        <v>125</v>
      </c>
      <c r="C50" s="169" t="s">
        <v>323</v>
      </c>
    </row>
    <row r="51" spans="1:3" s="169" customFormat="1" x14ac:dyDescent="0.2">
      <c r="A51" s="171">
        <v>45364</v>
      </c>
      <c r="B51" s="169" t="s">
        <v>241</v>
      </c>
      <c r="C51" s="169" t="s">
        <v>324</v>
      </c>
    </row>
    <row r="52" spans="1:3" s="169" customFormat="1" x14ac:dyDescent="0.2">
      <c r="A52" s="171">
        <v>45364</v>
      </c>
      <c r="B52" s="169" t="s">
        <v>89</v>
      </c>
      <c r="C52" s="169" t="s">
        <v>318</v>
      </c>
    </row>
    <row r="53" spans="1:3" s="169" customFormat="1" x14ac:dyDescent="0.2">
      <c r="A53" s="171">
        <v>45364</v>
      </c>
      <c r="B53" s="169" t="s">
        <v>187</v>
      </c>
      <c r="C53" s="169" t="s">
        <v>325</v>
      </c>
    </row>
    <row r="54" spans="1:3" s="193" customFormat="1" x14ac:dyDescent="0.2">
      <c r="A54" s="194">
        <v>45575</v>
      </c>
      <c r="B54" s="193" t="s">
        <v>341</v>
      </c>
      <c r="C54" s="193" t="s">
        <v>342</v>
      </c>
    </row>
    <row r="55" spans="1:3" s="193" customFormat="1" x14ac:dyDescent="0.2">
      <c r="A55" s="194">
        <v>45575</v>
      </c>
      <c r="B55" s="193" t="s">
        <v>343</v>
      </c>
      <c r="C55" s="193" t="s">
        <v>342</v>
      </c>
    </row>
    <row r="56" spans="1:3" s="193" customFormat="1" x14ac:dyDescent="0.2">
      <c r="A56" s="194">
        <v>45575</v>
      </c>
      <c r="B56" s="193" t="s">
        <v>344</v>
      </c>
      <c r="C56" s="193" t="s">
        <v>342</v>
      </c>
    </row>
    <row r="57" spans="1:3" x14ac:dyDescent="0.2">
      <c r="A57" s="174"/>
    </row>
    <row r="58" spans="1:3" x14ac:dyDescent="0.2">
      <c r="A58" s="174"/>
      <c r="C58" t="s">
        <v>83</v>
      </c>
    </row>
    <row r="59" spans="1:3" x14ac:dyDescent="0.2">
      <c r="A59" s="174"/>
      <c r="C59" t="s">
        <v>83</v>
      </c>
    </row>
    <row r="60" spans="1:3" x14ac:dyDescent="0.2">
      <c r="A60" s="176" t="s">
        <v>3</v>
      </c>
    </row>
    <row r="61" spans="1:3" s="168" customFormat="1" x14ac:dyDescent="0.2">
      <c r="A61" s="173">
        <v>41185</v>
      </c>
      <c r="B61" s="168" t="s">
        <v>135</v>
      </c>
      <c r="C61" s="168" t="s">
        <v>136</v>
      </c>
    </row>
    <row r="62" spans="1:3" s="169" customFormat="1" x14ac:dyDescent="0.2">
      <c r="A62" s="171">
        <v>41932</v>
      </c>
      <c r="B62" s="169" t="s">
        <v>110</v>
      </c>
      <c r="C62" s="169" t="s">
        <v>137</v>
      </c>
    </row>
    <row r="63" spans="1:3" s="169" customFormat="1" x14ac:dyDescent="0.2">
      <c r="A63" s="171">
        <v>41932</v>
      </c>
      <c r="B63" s="169" t="s">
        <v>112</v>
      </c>
      <c r="C63" s="169" t="s">
        <v>137</v>
      </c>
    </row>
    <row r="64" spans="1:3" s="169" customFormat="1" x14ac:dyDescent="0.2">
      <c r="A64" s="171">
        <v>41932</v>
      </c>
      <c r="B64" s="169" t="s">
        <v>138</v>
      </c>
      <c r="C64" s="169" t="s">
        <v>139</v>
      </c>
    </row>
    <row r="65" spans="1:3" s="168" customFormat="1" x14ac:dyDescent="0.2">
      <c r="A65" s="173">
        <v>42328</v>
      </c>
      <c r="B65" s="168" t="s">
        <v>108</v>
      </c>
      <c r="C65" s="168" t="s">
        <v>140</v>
      </c>
    </row>
    <row r="66" spans="1:3" s="168" customFormat="1" x14ac:dyDescent="0.2">
      <c r="A66" s="173">
        <v>42328</v>
      </c>
      <c r="B66" s="168" t="s">
        <v>110</v>
      </c>
      <c r="C66" s="168" t="s">
        <v>141</v>
      </c>
    </row>
    <row r="67" spans="1:3" s="168" customFormat="1" x14ac:dyDescent="0.2">
      <c r="A67" s="173">
        <v>42328</v>
      </c>
      <c r="B67" s="168" t="s">
        <v>114</v>
      </c>
      <c r="C67" s="168" t="s">
        <v>136</v>
      </c>
    </row>
    <row r="68" spans="1:3" s="168" customFormat="1" x14ac:dyDescent="0.2">
      <c r="A68" s="173">
        <v>42328</v>
      </c>
      <c r="B68" s="168" t="s">
        <v>142</v>
      </c>
      <c r="C68" s="168" t="s">
        <v>143</v>
      </c>
    </row>
    <row r="69" spans="1:3" s="168" customFormat="1" x14ac:dyDescent="0.2">
      <c r="A69" s="173">
        <v>42328</v>
      </c>
      <c r="B69" s="168" t="s">
        <v>138</v>
      </c>
      <c r="C69" s="168" t="s">
        <v>144</v>
      </c>
    </row>
    <row r="70" spans="1:3" s="169" customFormat="1" x14ac:dyDescent="0.2">
      <c r="A70" s="171">
        <v>42461</v>
      </c>
      <c r="B70" s="169" t="s">
        <v>138</v>
      </c>
      <c r="C70" s="169" t="s">
        <v>136</v>
      </c>
    </row>
    <row r="71" spans="1:3" s="168" customFormat="1" x14ac:dyDescent="0.2">
      <c r="A71" s="173">
        <v>42782</v>
      </c>
      <c r="B71" s="168" t="s">
        <v>123</v>
      </c>
      <c r="C71" s="168" t="s">
        <v>136</v>
      </c>
    </row>
    <row r="72" spans="1:3" s="168" customFormat="1" x14ac:dyDescent="0.2">
      <c r="A72" s="173">
        <v>42782</v>
      </c>
      <c r="B72" s="168" t="s">
        <v>125</v>
      </c>
      <c r="C72" s="168" t="s">
        <v>136</v>
      </c>
    </row>
    <row r="73" spans="1:3" s="168" customFormat="1" x14ac:dyDescent="0.2">
      <c r="A73" s="173">
        <v>42782</v>
      </c>
      <c r="B73" s="168" t="s">
        <v>110</v>
      </c>
      <c r="C73" s="168" t="s">
        <v>136</v>
      </c>
    </row>
    <row r="74" spans="1:3" s="168" customFormat="1" x14ac:dyDescent="0.2">
      <c r="A74" s="173">
        <v>42782</v>
      </c>
      <c r="B74" s="168" t="s">
        <v>89</v>
      </c>
      <c r="C74" s="168" t="s">
        <v>145</v>
      </c>
    </row>
    <row r="75" spans="1:3" s="168" customFormat="1" x14ac:dyDescent="0.2">
      <c r="A75" s="173">
        <v>42782</v>
      </c>
      <c r="B75" s="168" t="s">
        <v>113</v>
      </c>
      <c r="C75" s="168" t="s">
        <v>146</v>
      </c>
    </row>
    <row r="76" spans="1:3" s="168" customFormat="1" x14ac:dyDescent="0.2">
      <c r="A76" s="173">
        <v>42782</v>
      </c>
      <c r="B76" s="168" t="s">
        <v>128</v>
      </c>
      <c r="C76" s="168" t="s">
        <v>147</v>
      </c>
    </row>
    <row r="77" spans="1:3" s="168" customFormat="1" x14ac:dyDescent="0.2">
      <c r="A77" s="173">
        <v>42782</v>
      </c>
      <c r="B77" s="168" t="s">
        <v>116</v>
      </c>
      <c r="C77" s="168" t="s">
        <v>136</v>
      </c>
    </row>
    <row r="78" spans="1:3" s="168" customFormat="1" x14ac:dyDescent="0.2">
      <c r="A78" s="173">
        <v>42782</v>
      </c>
      <c r="B78" s="168" t="s">
        <v>142</v>
      </c>
      <c r="C78" s="168" t="s">
        <v>148</v>
      </c>
    </row>
    <row r="79" spans="1:3" s="168" customFormat="1" x14ac:dyDescent="0.2">
      <c r="A79" s="173">
        <v>42782</v>
      </c>
      <c r="B79" s="168" t="s">
        <v>130</v>
      </c>
      <c r="C79" s="168" t="s">
        <v>136</v>
      </c>
    </row>
    <row r="80" spans="1:3" s="169" customFormat="1" x14ac:dyDescent="0.2">
      <c r="A80" s="175">
        <v>43375</v>
      </c>
      <c r="B80" s="169" t="s">
        <v>117</v>
      </c>
      <c r="C80" s="169" t="s">
        <v>177</v>
      </c>
    </row>
    <row r="81" spans="1:7" s="169" customFormat="1" x14ac:dyDescent="0.2">
      <c r="A81" s="175">
        <v>43375</v>
      </c>
      <c r="B81" s="169" t="s">
        <v>89</v>
      </c>
      <c r="C81" s="169" t="s">
        <v>178</v>
      </c>
    </row>
    <row r="82" spans="1:7" s="169" customFormat="1" x14ac:dyDescent="0.2">
      <c r="A82" s="175">
        <v>43375</v>
      </c>
      <c r="B82" s="169" t="s">
        <v>113</v>
      </c>
      <c r="C82" s="169" t="s">
        <v>179</v>
      </c>
    </row>
    <row r="83" spans="1:7" s="169" customFormat="1" x14ac:dyDescent="0.2">
      <c r="A83" s="175">
        <v>43375</v>
      </c>
      <c r="B83" s="169" t="s">
        <v>128</v>
      </c>
      <c r="C83" s="169" t="s">
        <v>177</v>
      </c>
    </row>
    <row r="84" spans="1:7" s="169" customFormat="1" x14ac:dyDescent="0.2">
      <c r="A84" s="175">
        <v>43375</v>
      </c>
      <c r="B84" s="169" t="s">
        <v>131</v>
      </c>
      <c r="C84" s="169" t="s">
        <v>136</v>
      </c>
    </row>
    <row r="85" spans="1:7" s="168" customFormat="1" x14ac:dyDescent="0.2">
      <c r="A85" s="173">
        <v>43931</v>
      </c>
      <c r="B85" s="168" t="s">
        <v>108</v>
      </c>
      <c r="C85" s="168" t="s">
        <v>232</v>
      </c>
    </row>
    <row r="86" spans="1:7" s="168" customFormat="1" x14ac:dyDescent="0.2">
      <c r="A86" s="173">
        <v>43931</v>
      </c>
      <c r="B86" s="168" t="s">
        <v>163</v>
      </c>
      <c r="C86" s="168" t="s">
        <v>233</v>
      </c>
    </row>
    <row r="87" spans="1:7" s="168" customFormat="1" x14ac:dyDescent="0.2">
      <c r="A87" s="173">
        <v>43931</v>
      </c>
      <c r="B87" s="168" t="s">
        <v>89</v>
      </c>
      <c r="C87" s="168" t="s">
        <v>243</v>
      </c>
    </row>
    <row r="88" spans="1:7" s="181" customFormat="1" ht="25.5" x14ac:dyDescent="0.2">
      <c r="A88" s="183">
        <v>43931</v>
      </c>
      <c r="B88" s="181" t="s">
        <v>113</v>
      </c>
      <c r="C88" s="182" t="s">
        <v>244</v>
      </c>
    </row>
    <row r="89" spans="1:7" s="168" customFormat="1" x14ac:dyDescent="0.2">
      <c r="A89" s="184">
        <v>43931</v>
      </c>
      <c r="B89" s="168" t="s">
        <v>172</v>
      </c>
      <c r="C89" s="168" t="s">
        <v>136</v>
      </c>
    </row>
    <row r="90" spans="1:7" s="168" customFormat="1" x14ac:dyDescent="0.2">
      <c r="A90" s="184">
        <v>43931</v>
      </c>
      <c r="B90" s="168" t="s">
        <v>255</v>
      </c>
      <c r="C90" s="168" t="s">
        <v>254</v>
      </c>
    </row>
    <row r="91" spans="1:7" s="169" customFormat="1" x14ac:dyDescent="0.2">
      <c r="A91" s="171">
        <v>44098</v>
      </c>
      <c r="B91" s="169" t="s">
        <v>125</v>
      </c>
      <c r="C91" s="190" t="s">
        <v>278</v>
      </c>
    </row>
    <row r="92" spans="1:7" s="169" customFormat="1" x14ac:dyDescent="0.2">
      <c r="A92" s="171">
        <v>44098</v>
      </c>
      <c r="B92" s="169" t="s">
        <v>241</v>
      </c>
      <c r="C92" s="190" t="s">
        <v>279</v>
      </c>
    </row>
    <row r="93" spans="1:7" s="169" customFormat="1" x14ac:dyDescent="0.2">
      <c r="A93" s="171">
        <v>44098</v>
      </c>
      <c r="B93" s="169" t="s">
        <v>187</v>
      </c>
      <c r="C93" s="190" t="s">
        <v>280</v>
      </c>
      <c r="E93" s="186"/>
      <c r="F93" s="186"/>
      <c r="G93" s="186"/>
    </row>
    <row r="94" spans="1:7" s="168" customFormat="1" x14ac:dyDescent="0.2">
      <c r="A94" s="173">
        <v>44223</v>
      </c>
      <c r="B94" s="168" t="s">
        <v>108</v>
      </c>
      <c r="C94" s="168" t="s">
        <v>289</v>
      </c>
      <c r="E94" s="186"/>
      <c r="F94" s="186"/>
      <c r="G94" s="186"/>
    </row>
    <row r="95" spans="1:7" s="181" customFormat="1" ht="25.5" x14ac:dyDescent="0.2">
      <c r="A95" s="180">
        <v>44223</v>
      </c>
      <c r="B95" s="181" t="s">
        <v>117</v>
      </c>
      <c r="C95" s="182" t="s">
        <v>290</v>
      </c>
      <c r="D95" s="191"/>
      <c r="E95" s="191"/>
      <c r="F95" s="191"/>
    </row>
    <row r="96" spans="1:7" s="168" customFormat="1" x14ac:dyDescent="0.2">
      <c r="A96" s="173">
        <v>44223</v>
      </c>
      <c r="B96" s="168" t="s">
        <v>128</v>
      </c>
      <c r="C96" s="168" t="s">
        <v>287</v>
      </c>
    </row>
    <row r="97" spans="1:13" s="168" customFormat="1" x14ac:dyDescent="0.2">
      <c r="A97" s="173">
        <v>44223</v>
      </c>
      <c r="B97" s="168" t="s">
        <v>142</v>
      </c>
      <c r="C97" s="168" t="s">
        <v>288</v>
      </c>
    </row>
    <row r="98" spans="1:13" s="169" customFormat="1" x14ac:dyDescent="0.2">
      <c r="A98" s="171">
        <v>44441</v>
      </c>
      <c r="B98" s="169" t="s">
        <v>142</v>
      </c>
      <c r="C98" s="169" t="s">
        <v>293</v>
      </c>
    </row>
    <row r="99" spans="1:13" s="169" customFormat="1" x14ac:dyDescent="0.2">
      <c r="A99" s="171">
        <v>45021</v>
      </c>
      <c r="B99" s="169" t="s">
        <v>89</v>
      </c>
      <c r="C99" s="169" t="s">
        <v>310</v>
      </c>
    </row>
    <row r="100" spans="1:13" s="169" customFormat="1" x14ac:dyDescent="0.2">
      <c r="A100" s="171">
        <v>45021</v>
      </c>
      <c r="B100" s="169" t="s">
        <v>113</v>
      </c>
      <c r="C100" s="169" t="s">
        <v>311</v>
      </c>
    </row>
    <row r="101" spans="1:13" s="169" customFormat="1" x14ac:dyDescent="0.2">
      <c r="A101" s="171">
        <v>45021</v>
      </c>
      <c r="B101" s="169" t="s">
        <v>120</v>
      </c>
      <c r="C101" s="169" t="s">
        <v>312</v>
      </c>
    </row>
    <row r="102" spans="1:13" s="192" customFormat="1" x14ac:dyDescent="0.2">
      <c r="A102" s="194">
        <v>45364</v>
      </c>
      <c r="B102" s="193" t="s">
        <v>294</v>
      </c>
      <c r="C102" s="193" t="s">
        <v>136</v>
      </c>
    </row>
    <row r="103" spans="1:13" s="192" customFormat="1" x14ac:dyDescent="0.2">
      <c r="A103" s="194">
        <v>45364</v>
      </c>
      <c r="B103" s="193" t="s">
        <v>295</v>
      </c>
      <c r="C103" s="193" t="s">
        <v>136</v>
      </c>
    </row>
    <row r="104" spans="1:13" s="192" customFormat="1" x14ac:dyDescent="0.2">
      <c r="A104" s="194">
        <v>45364</v>
      </c>
      <c r="B104" s="193" t="s">
        <v>128</v>
      </c>
      <c r="C104" s="193" t="s">
        <v>351</v>
      </c>
    </row>
    <row r="105" spans="1:13" s="169" customFormat="1" x14ac:dyDescent="0.2">
      <c r="A105" s="171">
        <v>45747</v>
      </c>
      <c r="B105" s="169" t="s">
        <v>128</v>
      </c>
      <c r="C105" s="169" t="s">
        <v>136</v>
      </c>
    </row>
    <row r="106" spans="1:13" s="192" customFormat="1" x14ac:dyDescent="0.2">
      <c r="A106" s="195">
        <v>45932</v>
      </c>
      <c r="B106" s="192" t="s">
        <v>348</v>
      </c>
      <c r="C106" s="192" t="s">
        <v>349</v>
      </c>
      <c r="D106" s="186"/>
      <c r="E106" s="186"/>
      <c r="F106" s="186"/>
    </row>
    <row r="107" spans="1:13" s="192" customFormat="1" x14ac:dyDescent="0.2">
      <c r="A107" s="195">
        <v>45932</v>
      </c>
      <c r="B107" s="192" t="s">
        <v>89</v>
      </c>
      <c r="C107" s="192" t="s">
        <v>350</v>
      </c>
      <c r="D107" s="186"/>
      <c r="E107" s="186"/>
      <c r="F107" s="186"/>
    </row>
    <row r="108" spans="1:13" s="192" customFormat="1" x14ac:dyDescent="0.2">
      <c r="A108" s="195">
        <v>45932</v>
      </c>
      <c r="B108" s="192" t="s">
        <v>348</v>
      </c>
      <c r="C108" s="192" t="s">
        <v>352</v>
      </c>
      <c r="D108" s="186"/>
      <c r="E108" s="186"/>
      <c r="F108" s="186"/>
    </row>
    <row r="109" spans="1:13" s="189" customFormat="1" x14ac:dyDescent="0.2">
      <c r="A109" s="188"/>
      <c r="D109" s="185"/>
      <c r="E109" s="185"/>
      <c r="F109" s="186"/>
      <c r="G109" s="186"/>
      <c r="H109" s="186"/>
      <c r="I109" s="186"/>
      <c r="J109" s="186"/>
      <c r="K109" s="186"/>
      <c r="L109" s="30"/>
      <c r="M109" s="187"/>
    </row>
    <row r="110" spans="1:13" x14ac:dyDescent="0.2">
      <c r="A110" s="171"/>
      <c r="D110" s="185"/>
      <c r="E110" s="185"/>
      <c r="F110" s="186"/>
      <c r="G110" s="186"/>
      <c r="H110" s="186"/>
      <c r="I110" s="186"/>
      <c r="J110" s="186"/>
      <c r="K110" s="186"/>
      <c r="L110" s="30"/>
      <c r="M110" s="187"/>
    </row>
    <row r="111" spans="1:13" x14ac:dyDescent="0.2">
      <c r="A111" s="171"/>
      <c r="D111" s="185"/>
      <c r="E111" s="185"/>
      <c r="F111" s="186"/>
      <c r="G111" s="186"/>
      <c r="H111" s="186"/>
      <c r="I111" s="186"/>
      <c r="J111" s="186"/>
      <c r="K111" s="186"/>
      <c r="L111" s="30"/>
      <c r="M111" s="187"/>
    </row>
    <row r="112" spans="1:13" x14ac:dyDescent="0.2">
      <c r="A112" s="176" t="s">
        <v>149</v>
      </c>
    </row>
    <row r="113" spans="1:3" s="168" customFormat="1" x14ac:dyDescent="0.2">
      <c r="A113" s="173">
        <v>41319</v>
      </c>
      <c r="B113" s="168" t="s">
        <v>138</v>
      </c>
      <c r="C113" s="168" t="s">
        <v>150</v>
      </c>
    </row>
    <row r="114" spans="1:3" s="169" customFormat="1" x14ac:dyDescent="0.2">
      <c r="A114" s="171">
        <v>41932</v>
      </c>
      <c r="B114" s="169" t="s">
        <v>102</v>
      </c>
      <c r="C114" s="169" t="s">
        <v>151</v>
      </c>
    </row>
    <row r="115" spans="1:3" s="168" customFormat="1" x14ac:dyDescent="0.2">
      <c r="A115" s="173">
        <v>42782</v>
      </c>
      <c r="B115" s="168" t="s">
        <v>117</v>
      </c>
      <c r="C115" s="168" t="s">
        <v>152</v>
      </c>
    </row>
    <row r="116" spans="1:3" s="169" customFormat="1" x14ac:dyDescent="0.2">
      <c r="A116" s="171">
        <v>43269</v>
      </c>
      <c r="B116" s="169" t="s">
        <v>108</v>
      </c>
      <c r="C116" s="169" t="s">
        <v>173</v>
      </c>
    </row>
    <row r="117" spans="1:3" s="169" customFormat="1" x14ac:dyDescent="0.2">
      <c r="A117" s="171">
        <v>43269</v>
      </c>
      <c r="B117" s="169" t="s">
        <v>125</v>
      </c>
      <c r="C117" s="169" t="s">
        <v>175</v>
      </c>
    </row>
    <row r="118" spans="1:3" s="169" customFormat="1" x14ac:dyDescent="0.2">
      <c r="A118" s="175">
        <v>43269</v>
      </c>
      <c r="B118" s="172" t="s">
        <v>255</v>
      </c>
      <c r="C118" s="169" t="s">
        <v>176</v>
      </c>
    </row>
    <row r="119" spans="1:3" s="168" customFormat="1" x14ac:dyDescent="0.2">
      <c r="A119" s="173">
        <v>43931</v>
      </c>
      <c r="B119" s="168" t="s">
        <v>108</v>
      </c>
      <c r="C119" s="168" t="s">
        <v>231</v>
      </c>
    </row>
    <row r="120" spans="1:3" s="168" customFormat="1" x14ac:dyDescent="0.2">
      <c r="A120" s="173">
        <v>43931</v>
      </c>
      <c r="B120" s="168" t="s">
        <v>125</v>
      </c>
      <c r="C120" s="168" t="s">
        <v>235</v>
      </c>
    </row>
    <row r="121" spans="1:3" s="168" customFormat="1" x14ac:dyDescent="0.2">
      <c r="A121" s="184">
        <v>43931</v>
      </c>
      <c r="B121" s="168" t="s">
        <v>255</v>
      </c>
      <c r="C121" s="168" t="s">
        <v>253</v>
      </c>
    </row>
    <row r="122" spans="1:3" s="169" customFormat="1" x14ac:dyDescent="0.2">
      <c r="A122" s="171">
        <v>45021</v>
      </c>
      <c r="B122" s="169" t="s">
        <v>297</v>
      </c>
      <c r="C122" s="169" t="s">
        <v>313</v>
      </c>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2025-10-16T11:47:41Z</cp:lastPrinted>
  <dcterms:created xsi:type="dcterms:W3CDTF">1998-06-02T12:05:01Z</dcterms:created>
  <dcterms:modified xsi:type="dcterms:W3CDTF">2025-10-16T11:48:27Z</dcterms:modified>
</cp:coreProperties>
</file>