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8_{96CE75A7-AB7A-4F51-82D3-2C6E39A1BBD0}"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List'!$W$13:$X$560</definedName>
    <definedName name="Customer_Cost">'Price List'!$Z$13:$AG$560</definedName>
    <definedName name="Customer_List">'Price List'!$C$13:$T$560</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List'!$C$13:$T$560</definedName>
    <definedName name="_xlnm.Print_Area" localSheetId="4">Changes!$A$1:$B$80</definedName>
    <definedName name="_xlnm.Print_Area" localSheetId="1">Index!$A$1:$K$51</definedName>
    <definedName name="_xlnm.Print_Area" localSheetId="2">'Price List'!$C$13:$T$560</definedName>
    <definedName name="_xlnm.Print_Titles" localSheetId="4">Changes!$1:$2</definedName>
    <definedName name="_xlnm.Print_Titles" localSheetId="2">'Price List'!$C:$N,'Price List'!$13:$20</definedName>
    <definedName name="Purchasing_Cost">'Price List'!#REF!</definedName>
    <definedName name="Round">'Price List'!$D$566:$E$575</definedName>
    <definedName name="Suggested">Instructions!$H$55</definedName>
  </definedNames>
  <calcPr calcId="191029"/>
</workbook>
</file>

<file path=xl/calcChain.xml><?xml version="1.0" encoding="utf-8"?>
<calcChain xmlns="http://schemas.openxmlformats.org/spreadsheetml/2006/main">
  <c r="S6" i="1" l="1"/>
  <c r="S111" i="1"/>
  <c r="S357" i="1"/>
  <c r="S523" i="1"/>
  <c r="AM421" i="1"/>
  <c r="AL421" i="1"/>
  <c r="AK421" i="1"/>
  <c r="W421" i="1"/>
  <c r="AB421" i="1" s="1"/>
  <c r="U421" i="1"/>
  <c r="AM422" i="1"/>
  <c r="AL422" i="1"/>
  <c r="AK422" i="1"/>
  <c r="W422" i="1"/>
  <c r="AB422" i="1" s="1"/>
  <c r="U422" i="1"/>
  <c r="AM396" i="1"/>
  <c r="AL396" i="1"/>
  <c r="AK396" i="1"/>
  <c r="W396" i="1"/>
  <c r="AB396" i="1" s="1"/>
  <c r="U396" i="1"/>
  <c r="AM390" i="1"/>
  <c r="AL390" i="1"/>
  <c r="AK390" i="1"/>
  <c r="W390" i="1"/>
  <c r="AB390" i="1" s="1"/>
  <c r="U390" i="1"/>
  <c r="U391" i="1"/>
  <c r="W391" i="1"/>
  <c r="AB391" i="1" s="1"/>
  <c r="AK391" i="1"/>
  <c r="AL391" i="1"/>
  <c r="AM391" i="1"/>
  <c r="AM376" i="1"/>
  <c r="AL376" i="1"/>
  <c r="AK376" i="1"/>
  <c r="W376" i="1"/>
  <c r="AB376" i="1" s="1"/>
  <c r="U376" i="1"/>
  <c r="H397" i="3"/>
  <c r="H398" i="3"/>
  <c r="H399" i="3"/>
  <c r="H400" i="3"/>
  <c r="H401" i="3"/>
  <c r="H402" i="3"/>
  <c r="AM375" i="1"/>
  <c r="AL375" i="1"/>
  <c r="AK375" i="1"/>
  <c r="W375" i="1"/>
  <c r="AB375" i="1" s="1"/>
  <c r="U375" i="1"/>
  <c r="U377" i="1"/>
  <c r="W377" i="1"/>
  <c r="AB377" i="1" s="1"/>
  <c r="AK377" i="1"/>
  <c r="AL377" i="1"/>
  <c r="AM377" i="1"/>
  <c r="AM322" i="1"/>
  <c r="AL322" i="1"/>
  <c r="AK322" i="1"/>
  <c r="W322" i="1"/>
  <c r="AB322" i="1" s="1"/>
  <c r="U322" i="1"/>
  <c r="AM321" i="1"/>
  <c r="AL321" i="1"/>
  <c r="AK321" i="1"/>
  <c r="W321" i="1"/>
  <c r="AB321" i="1" s="1"/>
  <c r="U321" i="1"/>
  <c r="U323" i="1"/>
  <c r="W323" i="1"/>
  <c r="AB323" i="1" s="1"/>
  <c r="AK323" i="1"/>
  <c r="AL323" i="1"/>
  <c r="AM323" i="1"/>
  <c r="U324" i="1"/>
  <c r="W324" i="1"/>
  <c r="AB324" i="1" s="1"/>
  <c r="AK324" i="1"/>
  <c r="AL324" i="1"/>
  <c r="AM324" i="1"/>
  <c r="AM304" i="1"/>
  <c r="AL304" i="1"/>
  <c r="AK304" i="1"/>
  <c r="W304" i="1"/>
  <c r="AB304" i="1" s="1"/>
  <c r="U304" i="1"/>
  <c r="AM298" i="1"/>
  <c r="AL298" i="1"/>
  <c r="AK298" i="1"/>
  <c r="W298" i="1"/>
  <c r="AB298" i="1" s="1"/>
  <c r="U298" i="1"/>
  <c r="AM297" i="1"/>
  <c r="AL297" i="1"/>
  <c r="AK297" i="1"/>
  <c r="W297" i="1"/>
  <c r="AB297" i="1"/>
  <c r="U297" i="1"/>
  <c r="AM296" i="1"/>
  <c r="AL296" i="1"/>
  <c r="AK296" i="1"/>
  <c r="W296" i="1"/>
  <c r="AB296" i="1"/>
  <c r="U296" i="1"/>
  <c r="AM299" i="1"/>
  <c r="AL299" i="1"/>
  <c r="AK299" i="1"/>
  <c r="W299" i="1"/>
  <c r="AB299" i="1" s="1"/>
  <c r="U299" i="1"/>
  <c r="AM300" i="1"/>
  <c r="AL300" i="1"/>
  <c r="AK300" i="1"/>
  <c r="W300" i="1"/>
  <c r="AB300" i="1" s="1"/>
  <c r="U300" i="1"/>
  <c r="AM301" i="1"/>
  <c r="AL301" i="1"/>
  <c r="AK301" i="1"/>
  <c r="W301" i="1"/>
  <c r="AB301" i="1" s="1"/>
  <c r="U301" i="1"/>
  <c r="AM240" i="1"/>
  <c r="AL240" i="1"/>
  <c r="AK240" i="1"/>
  <c r="W240" i="1"/>
  <c r="AB240" i="1" s="1"/>
  <c r="U240" i="1"/>
  <c r="U241" i="1"/>
  <c r="W241" i="1"/>
  <c r="AB241" i="1"/>
  <c r="AK241" i="1"/>
  <c r="AL241" i="1"/>
  <c r="AM241" i="1"/>
  <c r="AM214" i="1"/>
  <c r="AL214" i="1"/>
  <c r="AK214" i="1"/>
  <c r="W214" i="1"/>
  <c r="AB214" i="1" s="1"/>
  <c r="U214" i="1"/>
  <c r="AM196" i="1"/>
  <c r="AL196" i="1"/>
  <c r="AK196" i="1"/>
  <c r="W196" i="1"/>
  <c r="AB196" i="1" s="1"/>
  <c r="U196" i="1"/>
  <c r="U197" i="1"/>
  <c r="W197" i="1"/>
  <c r="AB197" i="1" s="1"/>
  <c r="AK197" i="1"/>
  <c r="AL197" i="1"/>
  <c r="AM197" i="1"/>
  <c r="AM173" i="1"/>
  <c r="AL173" i="1"/>
  <c r="AK173" i="1"/>
  <c r="W173" i="1"/>
  <c r="AB173" i="1" s="1"/>
  <c r="U173" i="1"/>
  <c r="AM174" i="1"/>
  <c r="AL174" i="1"/>
  <c r="AK174" i="1"/>
  <c r="W174" i="1"/>
  <c r="AB174" i="1" s="1"/>
  <c r="U174" i="1"/>
  <c r="AM45" i="1"/>
  <c r="AL45" i="1"/>
  <c r="AK45" i="1"/>
  <c r="W45" i="1"/>
  <c r="AB45" i="1" s="1"/>
  <c r="U45" i="1"/>
  <c r="AM37" i="1"/>
  <c r="AL37" i="1"/>
  <c r="AK37" i="1"/>
  <c r="W37" i="1"/>
  <c r="AB37" i="1" s="1"/>
  <c r="U37" i="1"/>
  <c r="AM36" i="1"/>
  <c r="AL36" i="1"/>
  <c r="AK36" i="1"/>
  <c r="W36" i="1"/>
  <c r="AB36" i="1" s="1"/>
  <c r="U36" i="1"/>
  <c r="AM35" i="1"/>
  <c r="AL35" i="1"/>
  <c r="AK35" i="1"/>
  <c r="W35" i="1"/>
  <c r="AB35" i="1" s="1"/>
  <c r="U35" i="1"/>
  <c r="AM38" i="1"/>
  <c r="AL38" i="1"/>
  <c r="AK38" i="1"/>
  <c r="W38" i="1"/>
  <c r="AB38" i="1" s="1"/>
  <c r="U38" i="1"/>
  <c r="AM39" i="1"/>
  <c r="AL39" i="1"/>
  <c r="AK39" i="1"/>
  <c r="W39" i="1"/>
  <c r="AB39" i="1" s="1"/>
  <c r="U39" i="1"/>
  <c r="AM40" i="1"/>
  <c r="AL40" i="1"/>
  <c r="AK40" i="1"/>
  <c r="W40" i="1"/>
  <c r="AB40" i="1" s="1"/>
  <c r="U40" i="1"/>
  <c r="U41" i="1"/>
  <c r="W41" i="1"/>
  <c r="AB41" i="1" s="1"/>
  <c r="AK41" i="1"/>
  <c r="AL41" i="1"/>
  <c r="AM41" i="1"/>
  <c r="U423" i="1"/>
  <c r="W423" i="1"/>
  <c r="AB423" i="1"/>
  <c r="AK423" i="1"/>
  <c r="AL423" i="1"/>
  <c r="AM423" i="1"/>
  <c r="AM81" i="1"/>
  <c r="AL81" i="1"/>
  <c r="AK81" i="1"/>
  <c r="W81" i="1"/>
  <c r="AB81" i="1" s="1"/>
  <c r="U81" i="1"/>
  <c r="AM388" i="1"/>
  <c r="AL388" i="1"/>
  <c r="AK388" i="1"/>
  <c r="W388" i="1"/>
  <c r="AB388" i="1" s="1"/>
  <c r="U388" i="1"/>
  <c r="AM302" i="1"/>
  <c r="AL302" i="1"/>
  <c r="AK302" i="1"/>
  <c r="W302" i="1"/>
  <c r="AB302" i="1" s="1"/>
  <c r="U302" i="1"/>
  <c r="U303" i="1"/>
  <c r="W303" i="1"/>
  <c r="AB303" i="1" s="1"/>
  <c r="AK303" i="1"/>
  <c r="AL303" i="1"/>
  <c r="AM303" i="1"/>
  <c r="AM288" i="1"/>
  <c r="AL288" i="1"/>
  <c r="AK288" i="1"/>
  <c r="W288" i="1"/>
  <c r="AB288" i="1" s="1"/>
  <c r="U288" i="1"/>
  <c r="AM287" i="1"/>
  <c r="AL287" i="1"/>
  <c r="AK287" i="1"/>
  <c r="W287" i="1"/>
  <c r="AB287" i="1" s="1"/>
  <c r="U287" i="1"/>
  <c r="AM286" i="1"/>
  <c r="AL286" i="1"/>
  <c r="AK286" i="1"/>
  <c r="W286" i="1"/>
  <c r="AB286" i="1" s="1"/>
  <c r="U286" i="1"/>
  <c r="AM289" i="1"/>
  <c r="AL289" i="1"/>
  <c r="AK289" i="1"/>
  <c r="W289" i="1"/>
  <c r="AB289" i="1" s="1"/>
  <c r="U289" i="1"/>
  <c r="AM290" i="1"/>
  <c r="AL290" i="1"/>
  <c r="AK290" i="1"/>
  <c r="W290" i="1"/>
  <c r="AB290" i="1" s="1"/>
  <c r="U290" i="1"/>
  <c r="AM291" i="1"/>
  <c r="AL291" i="1"/>
  <c r="AK291" i="1"/>
  <c r="W291" i="1"/>
  <c r="AB291" i="1" s="1"/>
  <c r="U291" i="1"/>
  <c r="AM238" i="1"/>
  <c r="AL238" i="1"/>
  <c r="AK238" i="1"/>
  <c r="W238" i="1"/>
  <c r="AB238" i="1" s="1"/>
  <c r="U238" i="1"/>
  <c r="AM239" i="1"/>
  <c r="AL239" i="1"/>
  <c r="AK239" i="1"/>
  <c r="W239" i="1"/>
  <c r="AB239" i="1" s="1"/>
  <c r="U239" i="1"/>
  <c r="AM210" i="1"/>
  <c r="AL210" i="1"/>
  <c r="AK210" i="1"/>
  <c r="W210" i="1"/>
  <c r="AB210" i="1" s="1"/>
  <c r="U210" i="1"/>
  <c r="AM209" i="1"/>
  <c r="AL209" i="1"/>
  <c r="AK209" i="1"/>
  <c r="W209" i="1"/>
  <c r="AB209" i="1" s="1"/>
  <c r="U209" i="1"/>
  <c r="AM208" i="1"/>
  <c r="AL208" i="1"/>
  <c r="AK208" i="1"/>
  <c r="W208" i="1"/>
  <c r="AB208" i="1" s="1"/>
  <c r="U208" i="1"/>
  <c r="AM211" i="1"/>
  <c r="AL211" i="1"/>
  <c r="AK211" i="1"/>
  <c r="W211" i="1"/>
  <c r="AB211" i="1" s="1"/>
  <c r="U211" i="1"/>
  <c r="AM212" i="1"/>
  <c r="AL212" i="1"/>
  <c r="AK212" i="1"/>
  <c r="W212" i="1"/>
  <c r="AB212" i="1" s="1"/>
  <c r="U212" i="1"/>
  <c r="AM213" i="1"/>
  <c r="AL213" i="1"/>
  <c r="AK213" i="1"/>
  <c r="W213" i="1"/>
  <c r="AB213" i="1"/>
  <c r="U213" i="1"/>
  <c r="U215" i="1"/>
  <c r="W215" i="1"/>
  <c r="AB215" i="1" s="1"/>
  <c r="AK215" i="1"/>
  <c r="AL215" i="1"/>
  <c r="AM215" i="1"/>
  <c r="AM194" i="1"/>
  <c r="AL194" i="1"/>
  <c r="AK194" i="1"/>
  <c r="W194" i="1"/>
  <c r="AB194" i="1" s="1"/>
  <c r="U194" i="1"/>
  <c r="AM193" i="1"/>
  <c r="AL193" i="1"/>
  <c r="AK193" i="1"/>
  <c r="W193" i="1"/>
  <c r="AB193" i="1" s="1"/>
  <c r="U193" i="1"/>
  <c r="AM195" i="1"/>
  <c r="AL195" i="1"/>
  <c r="AK195" i="1"/>
  <c r="W195" i="1"/>
  <c r="AB195" i="1" s="1"/>
  <c r="U195" i="1"/>
  <c r="AM410" i="1"/>
  <c r="AL410" i="1"/>
  <c r="AK410" i="1"/>
  <c r="W410" i="1"/>
  <c r="AB410" i="1" s="1"/>
  <c r="U410" i="1"/>
  <c r="AM420" i="1"/>
  <c r="AL420" i="1"/>
  <c r="AK420" i="1"/>
  <c r="W420" i="1"/>
  <c r="AB420" i="1"/>
  <c r="U420" i="1"/>
  <c r="AM320" i="1"/>
  <c r="AL320" i="1"/>
  <c r="AK320" i="1"/>
  <c r="W320" i="1"/>
  <c r="AB320" i="1" s="1"/>
  <c r="U320" i="1"/>
  <c r="AM310" i="1"/>
  <c r="AL310" i="1"/>
  <c r="AK310" i="1"/>
  <c r="W310" i="1"/>
  <c r="AB310" i="1" s="1"/>
  <c r="U310" i="1"/>
  <c r="U311" i="1"/>
  <c r="W311" i="1"/>
  <c r="AB311" i="1" s="1"/>
  <c r="AK311" i="1"/>
  <c r="AL311" i="1"/>
  <c r="AM311" i="1"/>
  <c r="AM107" i="1"/>
  <c r="AL107" i="1"/>
  <c r="AK107" i="1"/>
  <c r="W107" i="1"/>
  <c r="AB107" i="1" s="1"/>
  <c r="U107" i="1"/>
  <c r="AM91" i="1"/>
  <c r="AL91" i="1"/>
  <c r="AK91" i="1"/>
  <c r="W91" i="1"/>
  <c r="AB91" i="1"/>
  <c r="U91" i="1"/>
  <c r="AM86" i="1"/>
  <c r="AL86" i="1"/>
  <c r="AK86" i="1"/>
  <c r="W86" i="1"/>
  <c r="AB86" i="1"/>
  <c r="U86" i="1"/>
  <c r="AM85" i="1"/>
  <c r="AL85" i="1"/>
  <c r="AK85" i="1"/>
  <c r="W85" i="1"/>
  <c r="AB85" i="1" s="1"/>
  <c r="U85" i="1"/>
  <c r="AM84" i="1"/>
  <c r="AL84" i="1"/>
  <c r="AK84" i="1"/>
  <c r="W84" i="1"/>
  <c r="AB84" i="1" s="1"/>
  <c r="U84" i="1"/>
  <c r="AM83" i="1"/>
  <c r="AL83" i="1"/>
  <c r="AK83" i="1"/>
  <c r="W83" i="1"/>
  <c r="AB83" i="1" s="1"/>
  <c r="U83" i="1"/>
  <c r="AM93" i="1"/>
  <c r="AL93" i="1"/>
  <c r="AK93" i="1"/>
  <c r="W93" i="1"/>
  <c r="AB93" i="1" s="1"/>
  <c r="U93" i="1"/>
  <c r="AM92" i="1"/>
  <c r="AL92" i="1"/>
  <c r="AK92" i="1"/>
  <c r="W92" i="1"/>
  <c r="AB92" i="1" s="1"/>
  <c r="U92" i="1"/>
  <c r="AM94" i="1"/>
  <c r="AL94" i="1"/>
  <c r="AK94" i="1"/>
  <c r="W94" i="1"/>
  <c r="AB94" i="1" s="1"/>
  <c r="U94" i="1"/>
  <c r="AM95" i="1"/>
  <c r="AL95" i="1"/>
  <c r="AK95" i="1"/>
  <c r="W95" i="1"/>
  <c r="AB95" i="1" s="1"/>
  <c r="U95" i="1"/>
  <c r="AM82" i="1"/>
  <c r="AL82" i="1"/>
  <c r="AK82" i="1"/>
  <c r="W82" i="1"/>
  <c r="AB82" i="1" s="1"/>
  <c r="U82" i="1"/>
  <c r="AM65" i="1"/>
  <c r="AL65" i="1"/>
  <c r="AK65" i="1"/>
  <c r="W65" i="1"/>
  <c r="AB65" i="1" s="1"/>
  <c r="U65" i="1"/>
  <c r="AM64" i="1"/>
  <c r="AL64" i="1"/>
  <c r="AK64" i="1"/>
  <c r="W64" i="1"/>
  <c r="AB64" i="1"/>
  <c r="U64" i="1"/>
  <c r="AM63" i="1"/>
  <c r="AL63" i="1"/>
  <c r="AK63" i="1"/>
  <c r="W63" i="1"/>
  <c r="AB63" i="1"/>
  <c r="U63" i="1"/>
  <c r="AM57" i="1"/>
  <c r="AL57" i="1"/>
  <c r="AK57" i="1"/>
  <c r="W57" i="1"/>
  <c r="AB57" i="1"/>
  <c r="U57" i="1"/>
  <c r="AM58" i="1"/>
  <c r="AL58" i="1"/>
  <c r="AK58" i="1"/>
  <c r="W58" i="1"/>
  <c r="AB58" i="1"/>
  <c r="U58" i="1"/>
  <c r="AM59" i="1"/>
  <c r="AL59" i="1"/>
  <c r="AK59" i="1"/>
  <c r="W59" i="1"/>
  <c r="AB59" i="1" s="1"/>
  <c r="U59" i="1"/>
  <c r="AM49" i="1"/>
  <c r="AL49" i="1"/>
  <c r="AK49" i="1"/>
  <c r="W49" i="1"/>
  <c r="AB49" i="1" s="1"/>
  <c r="U49" i="1"/>
  <c r="AM44" i="1"/>
  <c r="AL44" i="1"/>
  <c r="AK44" i="1"/>
  <c r="W44" i="1"/>
  <c r="AB44" i="1" s="1"/>
  <c r="U44" i="1"/>
  <c r="O314" i="3"/>
  <c r="O315" i="3"/>
  <c r="O316" i="3"/>
  <c r="O317" i="3"/>
  <c r="O318" i="3"/>
  <c r="O319" i="3"/>
  <c r="O320" i="3"/>
  <c r="O321" i="3"/>
  <c r="O322" i="3"/>
  <c r="O323" i="3"/>
  <c r="O324" i="3"/>
  <c r="O325" i="3"/>
  <c r="O326" i="3"/>
  <c r="O327" i="3"/>
  <c r="O328" i="3"/>
  <c r="O329" i="3"/>
  <c r="O330" i="3"/>
  <c r="O331" i="3"/>
  <c r="O332" i="3"/>
  <c r="O333" i="3"/>
  <c r="O334" i="3"/>
  <c r="O335" i="3"/>
  <c r="O336" i="3"/>
  <c r="O337" i="3"/>
  <c r="O338" i="3"/>
  <c r="O339" i="3"/>
  <c r="O313" i="3"/>
  <c r="AM389" i="1"/>
  <c r="AL389" i="1"/>
  <c r="AK389" i="1"/>
  <c r="W389" i="1"/>
  <c r="AB389" i="1" s="1"/>
  <c r="U389" i="1"/>
  <c r="AM317" i="1"/>
  <c r="AL317" i="1"/>
  <c r="AK317" i="1"/>
  <c r="W317" i="1"/>
  <c r="AB317" i="1" s="1"/>
  <c r="U317" i="1"/>
  <c r="AM316" i="1"/>
  <c r="AL316" i="1"/>
  <c r="AK316" i="1"/>
  <c r="W316" i="1"/>
  <c r="AB316" i="1" s="1"/>
  <c r="U316" i="1"/>
  <c r="AM319" i="1"/>
  <c r="AL319" i="1"/>
  <c r="AK319" i="1"/>
  <c r="W319" i="1"/>
  <c r="AB319" i="1" s="1"/>
  <c r="U319" i="1"/>
  <c r="AM318" i="1"/>
  <c r="AL318" i="1"/>
  <c r="AK318" i="1"/>
  <c r="W318" i="1"/>
  <c r="AB318" i="1" s="1"/>
  <c r="U318" i="1"/>
  <c r="AM285" i="1"/>
  <c r="AL285" i="1"/>
  <c r="AK285" i="1"/>
  <c r="W285" i="1"/>
  <c r="AB285" i="1" s="1"/>
  <c r="U285" i="1"/>
  <c r="AM284" i="1"/>
  <c r="AL284" i="1"/>
  <c r="AK284" i="1"/>
  <c r="W284" i="1"/>
  <c r="AB284" i="1" s="1"/>
  <c r="U284" i="1"/>
  <c r="AM77" i="1"/>
  <c r="AL77" i="1"/>
  <c r="AK77" i="1"/>
  <c r="W77" i="1"/>
  <c r="AB77" i="1" s="1"/>
  <c r="U77" i="1"/>
  <c r="AM78" i="1"/>
  <c r="AL78" i="1"/>
  <c r="AK78" i="1"/>
  <c r="W78" i="1"/>
  <c r="AB78" i="1" s="1"/>
  <c r="U78" i="1"/>
  <c r="AM79" i="1"/>
  <c r="AL79" i="1"/>
  <c r="AK79" i="1"/>
  <c r="W79" i="1"/>
  <c r="AB79" i="1" s="1"/>
  <c r="U79" i="1"/>
  <c r="AM67" i="1"/>
  <c r="AL67" i="1"/>
  <c r="AK67" i="1"/>
  <c r="W67" i="1"/>
  <c r="AB67" i="1" s="1"/>
  <c r="U67" i="1"/>
  <c r="AM62" i="1"/>
  <c r="AL62" i="1"/>
  <c r="AK62" i="1"/>
  <c r="W62" i="1"/>
  <c r="AB62" i="1" s="1"/>
  <c r="U62" i="1"/>
  <c r="AM48" i="1"/>
  <c r="AL48" i="1"/>
  <c r="AK48" i="1"/>
  <c r="W48" i="1"/>
  <c r="AB48" i="1" s="1"/>
  <c r="U48" i="1"/>
  <c r="AM395" i="1"/>
  <c r="AL395" i="1"/>
  <c r="AK395" i="1"/>
  <c r="W395" i="1"/>
  <c r="AB395" i="1" s="1"/>
  <c r="U395" i="1"/>
  <c r="AM436" i="1"/>
  <c r="AL436" i="1"/>
  <c r="AK436" i="1"/>
  <c r="W436" i="1"/>
  <c r="AB436" i="1" s="1"/>
  <c r="U436" i="1"/>
  <c r="AM387" i="1"/>
  <c r="AL387" i="1"/>
  <c r="AK387" i="1"/>
  <c r="W387" i="1"/>
  <c r="AB387" i="1" s="1"/>
  <c r="U387" i="1"/>
  <c r="AM386" i="1"/>
  <c r="AL386" i="1"/>
  <c r="AK386" i="1"/>
  <c r="W386" i="1"/>
  <c r="AB386" i="1" s="1"/>
  <c r="U386" i="1"/>
  <c r="AM359" i="1"/>
  <c r="AL359" i="1"/>
  <c r="AK359" i="1"/>
  <c r="W359" i="1"/>
  <c r="AB359" i="1" s="1"/>
  <c r="U359" i="1"/>
  <c r="AM360" i="1"/>
  <c r="AL360" i="1"/>
  <c r="AK360" i="1"/>
  <c r="W360" i="1"/>
  <c r="AB360" i="1" s="1"/>
  <c r="U360" i="1"/>
  <c r="AM365" i="1"/>
  <c r="AL365" i="1"/>
  <c r="AK365" i="1"/>
  <c r="W365" i="1"/>
  <c r="AB365" i="1" s="1"/>
  <c r="U365" i="1"/>
  <c r="AM325" i="1"/>
  <c r="AL325" i="1"/>
  <c r="AK325" i="1"/>
  <c r="W325" i="1"/>
  <c r="AB325" i="1" s="1"/>
  <c r="U325" i="1"/>
  <c r="AM315" i="1"/>
  <c r="AL315" i="1"/>
  <c r="AK315" i="1"/>
  <c r="W315" i="1"/>
  <c r="AB315" i="1" s="1"/>
  <c r="U315" i="1"/>
  <c r="AM308" i="1"/>
  <c r="AL308" i="1"/>
  <c r="AK308" i="1"/>
  <c r="W308" i="1"/>
  <c r="AB308" i="1" s="1"/>
  <c r="U308" i="1"/>
  <c r="AM309" i="1"/>
  <c r="AL309" i="1"/>
  <c r="AK309" i="1"/>
  <c r="W309" i="1"/>
  <c r="AB309" i="1" s="1"/>
  <c r="U309" i="1"/>
  <c r="AM237" i="1"/>
  <c r="AL237" i="1"/>
  <c r="AK237" i="1"/>
  <c r="W237" i="1"/>
  <c r="AB237" i="1" s="1"/>
  <c r="U237" i="1"/>
  <c r="AM207" i="1"/>
  <c r="AL207" i="1"/>
  <c r="AK207" i="1"/>
  <c r="W207" i="1"/>
  <c r="AB207" i="1" s="1"/>
  <c r="U207" i="1"/>
  <c r="AM192" i="1"/>
  <c r="AL192" i="1"/>
  <c r="AK192" i="1"/>
  <c r="W192" i="1"/>
  <c r="AB192" i="1" s="1"/>
  <c r="U192" i="1"/>
  <c r="AM119" i="1"/>
  <c r="AL119" i="1"/>
  <c r="AK119" i="1"/>
  <c r="W119" i="1"/>
  <c r="AB119" i="1" s="1"/>
  <c r="U119" i="1"/>
  <c r="AM76" i="1"/>
  <c r="AL76" i="1"/>
  <c r="AK76" i="1"/>
  <c r="W76" i="1"/>
  <c r="AB76" i="1" s="1"/>
  <c r="U76" i="1"/>
  <c r="AM75" i="1"/>
  <c r="AL75" i="1"/>
  <c r="AK75" i="1"/>
  <c r="W75" i="1"/>
  <c r="AB75" i="1" s="1"/>
  <c r="U75" i="1"/>
  <c r="AM74" i="1"/>
  <c r="AL74" i="1"/>
  <c r="AK74" i="1"/>
  <c r="W74" i="1"/>
  <c r="AB74" i="1" s="1"/>
  <c r="U74" i="1"/>
  <c r="AM73" i="1"/>
  <c r="AL73" i="1"/>
  <c r="AK73" i="1"/>
  <c r="W73" i="1"/>
  <c r="AB73" i="1" s="1"/>
  <c r="U73" i="1"/>
  <c r="AM72" i="1"/>
  <c r="AL72" i="1"/>
  <c r="AK72" i="1"/>
  <c r="W72" i="1"/>
  <c r="AB72" i="1" s="1"/>
  <c r="U72" i="1"/>
  <c r="AM71" i="1"/>
  <c r="AL71" i="1"/>
  <c r="AK71" i="1"/>
  <c r="W71" i="1"/>
  <c r="AB71" i="1" s="1"/>
  <c r="U71" i="1"/>
  <c r="AM61" i="1"/>
  <c r="AL61" i="1"/>
  <c r="AK61" i="1"/>
  <c r="W61" i="1"/>
  <c r="AB61" i="1" s="1"/>
  <c r="U61" i="1"/>
  <c r="AM60" i="1"/>
  <c r="AL60" i="1"/>
  <c r="AK60" i="1"/>
  <c r="W60" i="1"/>
  <c r="AB60" i="1" s="1"/>
  <c r="U60" i="1"/>
  <c r="U66" i="1"/>
  <c r="W66" i="1"/>
  <c r="AB66" i="1" s="1"/>
  <c r="AK66" i="1"/>
  <c r="AL66" i="1"/>
  <c r="AM66" i="1"/>
  <c r="AM56" i="1"/>
  <c r="AL56" i="1"/>
  <c r="AK56" i="1"/>
  <c r="W56" i="1"/>
  <c r="AB56" i="1" s="1"/>
  <c r="U56" i="1"/>
  <c r="AM522" i="1"/>
  <c r="AL522" i="1"/>
  <c r="AK522" i="1"/>
  <c r="W522" i="1"/>
  <c r="AB522" i="1" s="1"/>
  <c r="U522" i="1"/>
  <c r="AM527" i="1"/>
  <c r="AL527" i="1"/>
  <c r="AK527" i="1"/>
  <c r="W527" i="1"/>
  <c r="AB527" i="1" s="1"/>
  <c r="U527" i="1"/>
  <c r="AM435" i="1"/>
  <c r="AL435" i="1"/>
  <c r="AK435" i="1"/>
  <c r="W435" i="1"/>
  <c r="AB435" i="1" s="1"/>
  <c r="U435" i="1"/>
  <c r="AM394" i="1"/>
  <c r="AL394" i="1"/>
  <c r="AK394" i="1"/>
  <c r="W394" i="1"/>
  <c r="AB394" i="1" s="1"/>
  <c r="U394" i="1"/>
  <c r="AM385" i="1"/>
  <c r="AL385" i="1"/>
  <c r="AK385" i="1"/>
  <c r="W385" i="1"/>
  <c r="AB385" i="1" s="1"/>
  <c r="U385" i="1"/>
  <c r="AM358" i="1"/>
  <c r="AL358" i="1"/>
  <c r="AK358" i="1"/>
  <c r="W358" i="1"/>
  <c r="AB358" i="1" s="1"/>
  <c r="U358" i="1"/>
  <c r="AM219" i="1"/>
  <c r="AL219" i="1"/>
  <c r="AK219" i="1"/>
  <c r="W219" i="1"/>
  <c r="AB219" i="1" s="1"/>
  <c r="U219" i="1"/>
  <c r="AM206" i="1"/>
  <c r="AL206" i="1"/>
  <c r="AK206" i="1"/>
  <c r="W206" i="1"/>
  <c r="AB206" i="1" s="1"/>
  <c r="U206" i="1"/>
  <c r="AM172" i="1"/>
  <c r="AL172" i="1"/>
  <c r="AK172" i="1"/>
  <c r="W172" i="1"/>
  <c r="AB172" i="1" s="1"/>
  <c r="U172" i="1"/>
  <c r="AM171" i="1"/>
  <c r="AL171" i="1"/>
  <c r="AK171" i="1"/>
  <c r="W171" i="1"/>
  <c r="AB171" i="1" s="1"/>
  <c r="U171" i="1"/>
  <c r="AM128" i="1"/>
  <c r="AL128" i="1"/>
  <c r="AK128" i="1"/>
  <c r="W128" i="1"/>
  <c r="AB128" i="1" s="1"/>
  <c r="U128" i="1"/>
  <c r="AM127" i="1"/>
  <c r="AL127" i="1"/>
  <c r="AK127" i="1"/>
  <c r="W127" i="1"/>
  <c r="AB127" i="1" s="1"/>
  <c r="U127" i="1"/>
  <c r="AM80" i="1"/>
  <c r="AL80" i="1"/>
  <c r="AK80" i="1"/>
  <c r="W80" i="1"/>
  <c r="AB80" i="1" s="1"/>
  <c r="U80" i="1"/>
  <c r="AM70" i="1"/>
  <c r="AL70" i="1"/>
  <c r="AK70" i="1"/>
  <c r="W70" i="1"/>
  <c r="AB70" i="1" s="1"/>
  <c r="U70" i="1"/>
  <c r="AM69" i="1"/>
  <c r="AL69" i="1"/>
  <c r="AK69" i="1"/>
  <c r="W69" i="1"/>
  <c r="AB69" i="1" s="1"/>
  <c r="U69" i="1"/>
  <c r="AM55" i="1"/>
  <c r="AL55" i="1"/>
  <c r="AK55" i="1"/>
  <c r="W55" i="1"/>
  <c r="AB55" i="1" s="1"/>
  <c r="U55" i="1"/>
  <c r="AM53" i="1"/>
  <c r="AL53" i="1"/>
  <c r="AK53" i="1"/>
  <c r="W53" i="1"/>
  <c r="AB53" i="1" s="1"/>
  <c r="U53" i="1"/>
  <c r="AM54" i="1"/>
  <c r="AL54" i="1"/>
  <c r="AK54" i="1"/>
  <c r="W54" i="1"/>
  <c r="AB54" i="1" s="1"/>
  <c r="U54" i="1"/>
  <c r="AM418" i="1"/>
  <c r="AL418" i="1"/>
  <c r="AK418" i="1"/>
  <c r="W418" i="1"/>
  <c r="AB418" i="1" s="1"/>
  <c r="U418" i="1"/>
  <c r="AM419" i="1"/>
  <c r="AL419" i="1"/>
  <c r="AK419" i="1"/>
  <c r="W419" i="1"/>
  <c r="AB419" i="1" s="1"/>
  <c r="U419" i="1"/>
  <c r="AM282" i="1"/>
  <c r="AL282" i="1"/>
  <c r="AK282" i="1"/>
  <c r="W282" i="1"/>
  <c r="AB282" i="1" s="1"/>
  <c r="U282" i="1"/>
  <c r="AM283" i="1"/>
  <c r="AL283" i="1"/>
  <c r="AK283" i="1"/>
  <c r="W283" i="1"/>
  <c r="AB283" i="1"/>
  <c r="U283" i="1"/>
  <c r="AM42" i="1"/>
  <c r="AL42" i="1"/>
  <c r="AK42" i="1"/>
  <c r="W42" i="1"/>
  <c r="AB42" i="1"/>
  <c r="U42" i="1"/>
  <c r="AM514" i="1"/>
  <c r="AL514" i="1"/>
  <c r="AK514" i="1"/>
  <c r="W514" i="1"/>
  <c r="AB514" i="1" s="1"/>
  <c r="U514" i="1"/>
  <c r="AM513" i="1"/>
  <c r="AL513" i="1"/>
  <c r="AK513" i="1"/>
  <c r="W513" i="1"/>
  <c r="AB513" i="1" s="1"/>
  <c r="U513" i="1"/>
  <c r="AM512" i="1"/>
  <c r="AL512" i="1"/>
  <c r="AK512" i="1"/>
  <c r="W512" i="1"/>
  <c r="AB512" i="1" s="1"/>
  <c r="U512" i="1"/>
  <c r="AM516" i="1"/>
  <c r="AL516" i="1"/>
  <c r="AK516" i="1"/>
  <c r="W516" i="1"/>
  <c r="AB516" i="1" s="1"/>
  <c r="U516" i="1"/>
  <c r="AM515" i="1"/>
  <c r="AL515" i="1"/>
  <c r="AK515" i="1"/>
  <c r="W515" i="1"/>
  <c r="AB515" i="1" s="1"/>
  <c r="U515" i="1"/>
  <c r="AM517" i="1"/>
  <c r="AL517" i="1"/>
  <c r="AK517" i="1"/>
  <c r="W517" i="1"/>
  <c r="AB517" i="1" s="1"/>
  <c r="U517" i="1"/>
  <c r="AM518" i="1"/>
  <c r="AL518" i="1"/>
  <c r="AK518" i="1"/>
  <c r="W518" i="1"/>
  <c r="AB518" i="1" s="1"/>
  <c r="U518" i="1"/>
  <c r="AM426" i="1"/>
  <c r="AL426" i="1"/>
  <c r="AK426" i="1"/>
  <c r="W426" i="1"/>
  <c r="AB426" i="1" s="1"/>
  <c r="U426" i="1"/>
  <c r="AM414" i="1"/>
  <c r="AL414" i="1"/>
  <c r="AK414" i="1"/>
  <c r="W414" i="1"/>
  <c r="AB414" i="1" s="1"/>
  <c r="U414" i="1"/>
  <c r="AM415" i="1"/>
  <c r="AL415" i="1"/>
  <c r="AK415" i="1"/>
  <c r="W415" i="1"/>
  <c r="AB415" i="1"/>
  <c r="U415" i="1"/>
  <c r="AM417" i="1"/>
  <c r="AL417" i="1"/>
  <c r="AK417" i="1"/>
  <c r="W417" i="1"/>
  <c r="AB417" i="1"/>
  <c r="U417" i="1"/>
  <c r="AM416" i="1"/>
  <c r="AL416" i="1"/>
  <c r="AK416" i="1"/>
  <c r="W416" i="1"/>
  <c r="AB416" i="1"/>
  <c r="U416" i="1"/>
  <c r="AM398" i="1"/>
  <c r="AL398" i="1"/>
  <c r="AK398" i="1"/>
  <c r="W398" i="1"/>
  <c r="AB398" i="1"/>
  <c r="U398" i="1"/>
  <c r="AM399" i="1"/>
  <c r="AL399" i="1"/>
  <c r="AK399" i="1"/>
  <c r="W399" i="1"/>
  <c r="AB399" i="1" s="1"/>
  <c r="U399" i="1"/>
  <c r="AM393" i="1"/>
  <c r="AL393" i="1"/>
  <c r="AK393" i="1"/>
  <c r="W393" i="1"/>
  <c r="AB393" i="1" s="1"/>
  <c r="U393" i="1"/>
  <c r="AM383" i="1"/>
  <c r="AL383" i="1"/>
  <c r="AK383" i="1"/>
  <c r="W383" i="1"/>
  <c r="AB383" i="1" s="1"/>
  <c r="U383" i="1"/>
  <c r="AM384" i="1"/>
  <c r="AL384" i="1"/>
  <c r="AK384" i="1"/>
  <c r="W384" i="1"/>
  <c r="AB384" i="1" s="1"/>
  <c r="U384" i="1"/>
  <c r="AM314" i="1"/>
  <c r="AL314" i="1"/>
  <c r="AK314" i="1"/>
  <c r="W314" i="1"/>
  <c r="AB314" i="1" s="1"/>
  <c r="U314" i="1"/>
  <c r="AM277" i="1"/>
  <c r="AL277" i="1"/>
  <c r="AK277" i="1"/>
  <c r="W277" i="1"/>
  <c r="AB277" i="1" s="1"/>
  <c r="U277" i="1"/>
  <c r="AM279" i="1"/>
  <c r="AL279" i="1"/>
  <c r="AK279" i="1"/>
  <c r="W279" i="1"/>
  <c r="AB279" i="1" s="1"/>
  <c r="U279" i="1"/>
  <c r="AM278" i="1"/>
  <c r="AL278" i="1"/>
  <c r="AK278" i="1"/>
  <c r="W278" i="1"/>
  <c r="AB278" i="1" s="1"/>
  <c r="U278" i="1"/>
  <c r="AM280" i="1"/>
  <c r="AL280" i="1"/>
  <c r="AK280" i="1"/>
  <c r="W280" i="1"/>
  <c r="AB280" i="1" s="1"/>
  <c r="U280" i="1"/>
  <c r="AM281" i="1"/>
  <c r="AL281" i="1"/>
  <c r="AK281" i="1"/>
  <c r="W281" i="1"/>
  <c r="AB281" i="1" s="1"/>
  <c r="U281" i="1"/>
  <c r="AM235" i="1"/>
  <c r="AL235" i="1"/>
  <c r="AK235" i="1"/>
  <c r="W235" i="1"/>
  <c r="AB235" i="1" s="1"/>
  <c r="U235" i="1"/>
  <c r="AM234" i="1"/>
  <c r="AL234" i="1"/>
  <c r="AK234" i="1"/>
  <c r="W234" i="1"/>
  <c r="AB234" i="1" s="1"/>
  <c r="U234" i="1"/>
  <c r="AM236" i="1"/>
  <c r="AL236" i="1"/>
  <c r="AK236" i="1"/>
  <c r="W236" i="1"/>
  <c r="AB236" i="1" s="1"/>
  <c r="U236" i="1"/>
  <c r="AM126" i="1"/>
  <c r="AL126" i="1"/>
  <c r="AK126" i="1"/>
  <c r="W126" i="1"/>
  <c r="AB126" i="1" s="1"/>
  <c r="U126" i="1"/>
  <c r="AM106" i="1"/>
  <c r="AL106" i="1"/>
  <c r="AK106" i="1"/>
  <c r="W106" i="1"/>
  <c r="AB106" i="1" s="1"/>
  <c r="U106" i="1"/>
  <c r="AM68" i="1"/>
  <c r="AL68" i="1"/>
  <c r="AK68" i="1"/>
  <c r="W68" i="1"/>
  <c r="AB68" i="1" s="1"/>
  <c r="U68" i="1"/>
  <c r="AM52" i="1"/>
  <c r="AL52" i="1"/>
  <c r="AK52" i="1"/>
  <c r="W52" i="1"/>
  <c r="AB52" i="1" s="1"/>
  <c r="U52" i="1"/>
  <c r="AM51" i="1"/>
  <c r="AL51" i="1"/>
  <c r="AK51" i="1"/>
  <c r="W51" i="1"/>
  <c r="AB51" i="1" s="1"/>
  <c r="U51" i="1"/>
  <c r="AM50" i="1"/>
  <c r="AL50" i="1"/>
  <c r="AK50" i="1"/>
  <c r="W50" i="1"/>
  <c r="AB50" i="1" s="1"/>
  <c r="U50" i="1"/>
  <c r="AM521" i="1"/>
  <c r="AL521" i="1"/>
  <c r="AK521" i="1"/>
  <c r="W521" i="1"/>
  <c r="AB521" i="1" s="1"/>
  <c r="U521" i="1"/>
  <c r="AM520" i="1"/>
  <c r="AL520" i="1"/>
  <c r="AK520" i="1"/>
  <c r="W520" i="1"/>
  <c r="AB520" i="1" s="1"/>
  <c r="U520" i="1"/>
  <c r="AM519" i="1"/>
  <c r="AL519" i="1"/>
  <c r="AK519" i="1"/>
  <c r="W519" i="1"/>
  <c r="AB519" i="1" s="1"/>
  <c r="U519" i="1"/>
  <c r="AM524" i="1"/>
  <c r="AL524" i="1"/>
  <c r="AK524" i="1"/>
  <c r="W524" i="1"/>
  <c r="AB524" i="1" s="1"/>
  <c r="U524" i="1"/>
  <c r="AM523" i="1"/>
  <c r="AL523" i="1"/>
  <c r="AK523" i="1"/>
  <c r="W523" i="1"/>
  <c r="AB523" i="1" s="1"/>
  <c r="U523" i="1"/>
  <c r="AM525" i="1"/>
  <c r="AL525" i="1"/>
  <c r="AK525" i="1"/>
  <c r="W525" i="1"/>
  <c r="AB525" i="1" s="1"/>
  <c r="U525" i="1"/>
  <c r="AM526" i="1"/>
  <c r="AL526" i="1"/>
  <c r="AK526" i="1"/>
  <c r="W526" i="1"/>
  <c r="AB526" i="1" s="1"/>
  <c r="U526" i="1"/>
  <c r="AM500" i="1"/>
  <c r="AL500" i="1"/>
  <c r="AK500" i="1"/>
  <c r="W500" i="1"/>
  <c r="AB500" i="1" s="1"/>
  <c r="U500" i="1"/>
  <c r="AM494" i="1"/>
  <c r="AL494" i="1"/>
  <c r="AK494" i="1"/>
  <c r="W494" i="1"/>
  <c r="AB494" i="1" s="1"/>
  <c r="U494" i="1"/>
  <c r="AM495" i="1"/>
  <c r="AL495" i="1"/>
  <c r="AK495" i="1"/>
  <c r="W495" i="1"/>
  <c r="AB495" i="1" s="1"/>
  <c r="U495" i="1"/>
  <c r="AM479" i="1"/>
  <c r="AL479" i="1"/>
  <c r="AK479" i="1"/>
  <c r="W479" i="1"/>
  <c r="AB479" i="1" s="1"/>
  <c r="U479" i="1"/>
  <c r="AM476" i="1"/>
  <c r="AL476" i="1"/>
  <c r="AK476" i="1"/>
  <c r="W476" i="1"/>
  <c r="AB476" i="1" s="1"/>
  <c r="U476" i="1"/>
  <c r="AM467" i="1"/>
  <c r="AL467" i="1"/>
  <c r="AK467" i="1"/>
  <c r="W467" i="1"/>
  <c r="AB467" i="1" s="1"/>
  <c r="U467" i="1"/>
  <c r="AM464" i="1"/>
  <c r="AL464" i="1"/>
  <c r="AK464" i="1"/>
  <c r="W464" i="1"/>
  <c r="AB464" i="1" s="1"/>
  <c r="U464" i="1"/>
  <c r="AM409" i="1"/>
  <c r="AL409" i="1"/>
  <c r="AK409" i="1"/>
  <c r="W409" i="1"/>
  <c r="AB409" i="1" s="1"/>
  <c r="U409" i="1"/>
  <c r="AM413" i="1"/>
  <c r="AL413" i="1"/>
  <c r="AK413" i="1"/>
  <c r="W413" i="1"/>
  <c r="AB413" i="1" s="1"/>
  <c r="U413" i="1"/>
  <c r="AM412" i="1"/>
  <c r="AL412" i="1"/>
  <c r="AK412" i="1"/>
  <c r="W412" i="1"/>
  <c r="AB412" i="1" s="1"/>
  <c r="U412" i="1"/>
  <c r="AM411" i="1"/>
  <c r="AL411" i="1"/>
  <c r="AK411" i="1"/>
  <c r="W411" i="1"/>
  <c r="AB411" i="1" s="1"/>
  <c r="U411" i="1"/>
  <c r="AM392" i="1"/>
  <c r="AL392" i="1"/>
  <c r="AK392" i="1"/>
  <c r="W392" i="1"/>
  <c r="AB392" i="1" s="1"/>
  <c r="U392" i="1"/>
  <c r="AM369" i="1"/>
  <c r="AL369" i="1"/>
  <c r="AK369" i="1"/>
  <c r="W369" i="1"/>
  <c r="AB369" i="1" s="1"/>
  <c r="U369" i="1"/>
  <c r="AM341" i="1"/>
  <c r="AL341" i="1"/>
  <c r="AK341" i="1"/>
  <c r="W341" i="1"/>
  <c r="AB341" i="1" s="1"/>
  <c r="U341" i="1"/>
  <c r="AM340" i="1"/>
  <c r="AL340" i="1"/>
  <c r="AK340" i="1"/>
  <c r="W340" i="1"/>
  <c r="AB340" i="1" s="1"/>
  <c r="U340" i="1"/>
  <c r="AM339" i="1"/>
  <c r="AL339" i="1"/>
  <c r="AK339" i="1"/>
  <c r="W339" i="1"/>
  <c r="AB339" i="1" s="1"/>
  <c r="U339" i="1"/>
  <c r="AM338" i="1"/>
  <c r="AL338" i="1"/>
  <c r="AK338" i="1"/>
  <c r="W338" i="1"/>
  <c r="AB338" i="1" s="1"/>
  <c r="U338" i="1"/>
  <c r="AM332" i="1"/>
  <c r="AL332" i="1"/>
  <c r="AK332" i="1"/>
  <c r="W332" i="1"/>
  <c r="AB332" i="1"/>
  <c r="U332" i="1"/>
  <c r="AM333" i="1"/>
  <c r="AL333" i="1"/>
  <c r="AK333" i="1"/>
  <c r="W333" i="1"/>
  <c r="AB333" i="1"/>
  <c r="U333" i="1"/>
  <c r="AM313" i="1"/>
  <c r="AL313" i="1"/>
  <c r="AK313" i="1"/>
  <c r="W313" i="1"/>
  <c r="AB313" i="1" s="1"/>
  <c r="U313" i="1"/>
  <c r="AM312" i="1"/>
  <c r="AL312" i="1"/>
  <c r="AK312" i="1"/>
  <c r="W312" i="1"/>
  <c r="AB312" i="1" s="1"/>
  <c r="U312" i="1"/>
  <c r="AM274" i="1"/>
  <c r="AL274" i="1"/>
  <c r="AK274" i="1"/>
  <c r="W274" i="1"/>
  <c r="AB274" i="1" s="1"/>
  <c r="U274" i="1"/>
  <c r="AM273" i="1"/>
  <c r="AL273" i="1"/>
  <c r="AK273" i="1"/>
  <c r="W273" i="1"/>
  <c r="AB273" i="1" s="1"/>
  <c r="U273" i="1"/>
  <c r="AM275" i="1"/>
  <c r="AL275" i="1"/>
  <c r="AK275" i="1"/>
  <c r="W275" i="1"/>
  <c r="AB275" i="1" s="1"/>
  <c r="U275" i="1"/>
  <c r="AM276" i="1"/>
  <c r="AL276" i="1"/>
  <c r="AK276" i="1"/>
  <c r="W276" i="1"/>
  <c r="AB276" i="1" s="1"/>
  <c r="U276" i="1"/>
  <c r="AM233" i="1"/>
  <c r="AL233" i="1"/>
  <c r="AK233" i="1"/>
  <c r="W233" i="1"/>
  <c r="AB233" i="1" s="1"/>
  <c r="U233" i="1"/>
  <c r="AM232" i="1"/>
  <c r="AL232" i="1"/>
  <c r="AK232" i="1"/>
  <c r="W232" i="1"/>
  <c r="AB232" i="1" s="1"/>
  <c r="U232" i="1"/>
  <c r="AM231" i="1"/>
  <c r="AL231" i="1"/>
  <c r="AK231" i="1"/>
  <c r="W231" i="1"/>
  <c r="AB231" i="1" s="1"/>
  <c r="U231" i="1"/>
  <c r="AM230" i="1"/>
  <c r="AL230" i="1"/>
  <c r="AK230" i="1"/>
  <c r="W230" i="1"/>
  <c r="AB230" i="1" s="1"/>
  <c r="U230" i="1"/>
  <c r="AM218" i="1"/>
  <c r="AL218" i="1"/>
  <c r="AK218" i="1"/>
  <c r="W218" i="1"/>
  <c r="AB218" i="1" s="1"/>
  <c r="U218" i="1"/>
  <c r="AM185" i="1"/>
  <c r="AL185" i="1"/>
  <c r="AK185" i="1"/>
  <c r="W185" i="1"/>
  <c r="AB185" i="1" s="1"/>
  <c r="U185" i="1"/>
  <c r="AM28" i="1"/>
  <c r="AL28" i="1"/>
  <c r="AK28" i="1"/>
  <c r="W28" i="1"/>
  <c r="AB28" i="1" s="1"/>
  <c r="U28" i="1"/>
  <c r="AM538" i="1"/>
  <c r="AL538" i="1"/>
  <c r="AK538" i="1"/>
  <c r="W538" i="1"/>
  <c r="AB538" i="1" s="1"/>
  <c r="U538" i="1"/>
  <c r="AM537" i="1"/>
  <c r="AL537" i="1"/>
  <c r="AK537" i="1"/>
  <c r="W537" i="1"/>
  <c r="AB537" i="1" s="1"/>
  <c r="U537" i="1"/>
  <c r="AM536" i="1"/>
  <c r="AL536" i="1"/>
  <c r="AK536" i="1"/>
  <c r="W536" i="1"/>
  <c r="AB536" i="1" s="1"/>
  <c r="U536" i="1"/>
  <c r="AM535" i="1"/>
  <c r="AL535" i="1"/>
  <c r="AK535" i="1"/>
  <c r="W535" i="1"/>
  <c r="AB535" i="1" s="1"/>
  <c r="U535" i="1"/>
  <c r="AM534" i="1"/>
  <c r="AL534" i="1"/>
  <c r="AK534" i="1"/>
  <c r="W534" i="1"/>
  <c r="AB534" i="1" s="1"/>
  <c r="U534" i="1"/>
  <c r="AM532" i="1"/>
  <c r="AL532" i="1"/>
  <c r="AK532" i="1"/>
  <c r="W532" i="1"/>
  <c r="AB532" i="1" s="1"/>
  <c r="U532" i="1"/>
  <c r="AM531" i="1"/>
  <c r="AL531" i="1"/>
  <c r="AK531" i="1"/>
  <c r="W531" i="1"/>
  <c r="AB531" i="1" s="1"/>
  <c r="U531" i="1"/>
  <c r="AM530" i="1"/>
  <c r="AL530" i="1"/>
  <c r="AK530" i="1"/>
  <c r="W530" i="1"/>
  <c r="AB530" i="1" s="1"/>
  <c r="U530" i="1"/>
  <c r="AM529" i="1"/>
  <c r="AL529" i="1"/>
  <c r="AK529" i="1"/>
  <c r="W529" i="1"/>
  <c r="AB529" i="1" s="1"/>
  <c r="U529" i="1"/>
  <c r="AM511" i="1"/>
  <c r="AL511" i="1"/>
  <c r="AK511" i="1"/>
  <c r="W511" i="1"/>
  <c r="AB511" i="1" s="1"/>
  <c r="U511" i="1"/>
  <c r="AM510" i="1"/>
  <c r="AL510" i="1"/>
  <c r="AK510" i="1"/>
  <c r="W510" i="1"/>
  <c r="AB510" i="1" s="1"/>
  <c r="U510" i="1"/>
  <c r="AM509" i="1"/>
  <c r="AL509" i="1"/>
  <c r="AK509" i="1"/>
  <c r="W509" i="1"/>
  <c r="AB509" i="1" s="1"/>
  <c r="U509" i="1"/>
  <c r="AM508" i="1"/>
  <c r="AL508" i="1"/>
  <c r="AK508" i="1"/>
  <c r="W508" i="1"/>
  <c r="AB508" i="1" s="1"/>
  <c r="U508" i="1"/>
  <c r="AM507" i="1"/>
  <c r="AL507" i="1"/>
  <c r="AK507" i="1"/>
  <c r="W507" i="1"/>
  <c r="AB507" i="1" s="1"/>
  <c r="U507" i="1"/>
  <c r="AM502" i="1"/>
  <c r="AL502" i="1"/>
  <c r="AK502" i="1"/>
  <c r="W502" i="1"/>
  <c r="AB502" i="1" s="1"/>
  <c r="U502" i="1"/>
  <c r="AM501" i="1"/>
  <c r="AL501" i="1"/>
  <c r="AK501" i="1"/>
  <c r="W501" i="1"/>
  <c r="AB501" i="1" s="1"/>
  <c r="U501" i="1"/>
  <c r="AM499" i="1"/>
  <c r="AL499" i="1"/>
  <c r="AK499" i="1"/>
  <c r="W499" i="1"/>
  <c r="AB499" i="1" s="1"/>
  <c r="U499" i="1"/>
  <c r="AM498" i="1"/>
  <c r="AL498" i="1"/>
  <c r="AK498" i="1"/>
  <c r="W498" i="1"/>
  <c r="AB498" i="1" s="1"/>
  <c r="U498" i="1"/>
  <c r="AM497" i="1"/>
  <c r="AL497" i="1"/>
  <c r="AK497" i="1"/>
  <c r="W497" i="1"/>
  <c r="AB497" i="1" s="1"/>
  <c r="U497" i="1"/>
  <c r="AM496" i="1"/>
  <c r="AL496" i="1"/>
  <c r="AK496" i="1"/>
  <c r="W496" i="1"/>
  <c r="AB496" i="1" s="1"/>
  <c r="U496" i="1"/>
  <c r="AM493" i="1"/>
  <c r="AL493" i="1"/>
  <c r="AK493" i="1"/>
  <c r="W493" i="1"/>
  <c r="AB493" i="1" s="1"/>
  <c r="U493" i="1"/>
  <c r="AM492" i="1"/>
  <c r="AL492" i="1"/>
  <c r="AK492" i="1"/>
  <c r="W492" i="1"/>
  <c r="AB492" i="1" s="1"/>
  <c r="U492" i="1"/>
  <c r="AM491" i="1"/>
  <c r="AL491" i="1"/>
  <c r="AK491" i="1"/>
  <c r="W491" i="1"/>
  <c r="AB491" i="1" s="1"/>
  <c r="U491" i="1"/>
  <c r="AM490" i="1"/>
  <c r="AL490" i="1"/>
  <c r="AK490" i="1"/>
  <c r="W490" i="1"/>
  <c r="AB490" i="1" s="1"/>
  <c r="U490" i="1"/>
  <c r="AM489" i="1"/>
  <c r="AL489" i="1"/>
  <c r="AK489" i="1"/>
  <c r="W489" i="1"/>
  <c r="X489" i="1" s="1"/>
  <c r="AC489" i="1" s="1"/>
  <c r="AJ489" i="1" s="1"/>
  <c r="U489" i="1"/>
  <c r="AM488" i="1"/>
  <c r="AL488" i="1"/>
  <c r="AK488" i="1"/>
  <c r="W488" i="1"/>
  <c r="AB488" i="1" s="1"/>
  <c r="U488" i="1"/>
  <c r="AM486" i="1"/>
  <c r="AL486" i="1"/>
  <c r="AK486" i="1"/>
  <c r="W486" i="1"/>
  <c r="AB486" i="1" s="1"/>
  <c r="U486" i="1"/>
  <c r="AM485" i="1"/>
  <c r="AL485" i="1"/>
  <c r="AK485" i="1"/>
  <c r="W485" i="1"/>
  <c r="AB485" i="1" s="1"/>
  <c r="U485" i="1"/>
  <c r="AM484" i="1"/>
  <c r="AL484" i="1"/>
  <c r="AK484" i="1"/>
  <c r="W484" i="1"/>
  <c r="AB484" i="1" s="1"/>
  <c r="U484" i="1"/>
  <c r="AM483" i="1"/>
  <c r="AL483" i="1"/>
  <c r="AK483" i="1"/>
  <c r="W483" i="1"/>
  <c r="AB483" i="1" s="1"/>
  <c r="U483" i="1"/>
  <c r="AM482" i="1"/>
  <c r="AL482" i="1"/>
  <c r="AK482" i="1"/>
  <c r="W482" i="1"/>
  <c r="AB482" i="1"/>
  <c r="U482" i="1"/>
  <c r="AM481" i="1"/>
  <c r="AL481" i="1"/>
  <c r="AK481" i="1"/>
  <c r="W481" i="1"/>
  <c r="AB481" i="1" s="1"/>
  <c r="U481" i="1"/>
  <c r="AM480" i="1"/>
  <c r="AL480" i="1"/>
  <c r="AK480" i="1"/>
  <c r="W480" i="1"/>
  <c r="AB480" i="1" s="1"/>
  <c r="U480" i="1"/>
  <c r="AM478" i="1"/>
  <c r="AL478" i="1"/>
  <c r="AK478" i="1"/>
  <c r="W478" i="1"/>
  <c r="AB478" i="1" s="1"/>
  <c r="U478" i="1"/>
  <c r="AM477" i="1"/>
  <c r="AL477" i="1"/>
  <c r="AK477" i="1"/>
  <c r="W477" i="1"/>
  <c r="AB477" i="1" s="1"/>
  <c r="U477" i="1"/>
  <c r="AM474" i="1"/>
  <c r="AL474" i="1"/>
  <c r="AK474" i="1"/>
  <c r="W474" i="1"/>
  <c r="AB474" i="1" s="1"/>
  <c r="U474" i="1"/>
  <c r="AM473" i="1"/>
  <c r="AL473" i="1"/>
  <c r="AK473" i="1"/>
  <c r="W473" i="1"/>
  <c r="AB473" i="1" s="1"/>
  <c r="U473" i="1"/>
  <c r="AM472" i="1"/>
  <c r="AL472" i="1"/>
  <c r="AK472" i="1"/>
  <c r="W472" i="1"/>
  <c r="AB472" i="1" s="1"/>
  <c r="U472" i="1"/>
  <c r="AM471" i="1"/>
  <c r="AL471" i="1"/>
  <c r="AK471" i="1"/>
  <c r="W471" i="1"/>
  <c r="AB471" i="1" s="1"/>
  <c r="U471" i="1"/>
  <c r="AM470" i="1"/>
  <c r="AL470" i="1"/>
  <c r="AK470" i="1"/>
  <c r="W470" i="1"/>
  <c r="AB470" i="1" s="1"/>
  <c r="U470" i="1"/>
  <c r="AM469" i="1"/>
  <c r="AL469" i="1"/>
  <c r="AK469" i="1"/>
  <c r="W469" i="1"/>
  <c r="AB469" i="1" s="1"/>
  <c r="U469" i="1"/>
  <c r="AM468" i="1"/>
  <c r="AL468" i="1"/>
  <c r="AK468" i="1"/>
  <c r="W468" i="1"/>
  <c r="AB468" i="1" s="1"/>
  <c r="U468" i="1"/>
  <c r="AM466" i="1"/>
  <c r="AL466" i="1"/>
  <c r="AK466" i="1"/>
  <c r="W466" i="1"/>
  <c r="AB466" i="1" s="1"/>
  <c r="U466" i="1"/>
  <c r="AM465" i="1"/>
  <c r="AL465" i="1"/>
  <c r="AK465" i="1"/>
  <c r="W465" i="1"/>
  <c r="AB465" i="1" s="1"/>
  <c r="U465" i="1"/>
  <c r="AM434" i="1"/>
  <c r="AL434" i="1"/>
  <c r="AK434" i="1"/>
  <c r="W434" i="1"/>
  <c r="AB434" i="1"/>
  <c r="U434" i="1"/>
  <c r="AM425" i="1"/>
  <c r="AL425" i="1"/>
  <c r="AK425" i="1"/>
  <c r="W425" i="1"/>
  <c r="AB425" i="1"/>
  <c r="U425" i="1"/>
  <c r="AM427" i="1"/>
  <c r="AL427" i="1"/>
  <c r="AK427" i="1"/>
  <c r="W427" i="1"/>
  <c r="AB427" i="1" s="1"/>
  <c r="U427" i="1"/>
  <c r="AM428" i="1"/>
  <c r="AL428" i="1"/>
  <c r="AK428" i="1"/>
  <c r="W428" i="1"/>
  <c r="AB428" i="1" s="1"/>
  <c r="U428" i="1"/>
  <c r="AM424" i="1"/>
  <c r="AL424" i="1"/>
  <c r="AK424" i="1"/>
  <c r="W424" i="1"/>
  <c r="AB424" i="1" s="1"/>
  <c r="U424" i="1"/>
  <c r="AM382" i="1"/>
  <c r="AL382" i="1"/>
  <c r="AK382" i="1"/>
  <c r="W382" i="1"/>
  <c r="AB382" i="1" s="1"/>
  <c r="U382" i="1"/>
  <c r="AM381" i="1"/>
  <c r="AL381" i="1"/>
  <c r="AK381" i="1"/>
  <c r="W381" i="1"/>
  <c r="AB381" i="1" s="1"/>
  <c r="U381" i="1"/>
  <c r="AM354" i="1"/>
  <c r="AL354" i="1"/>
  <c r="AK354" i="1"/>
  <c r="W354" i="1"/>
  <c r="AB354" i="1" s="1"/>
  <c r="U354" i="1"/>
  <c r="AM353" i="1"/>
  <c r="AL353" i="1"/>
  <c r="AK353" i="1"/>
  <c r="W353" i="1"/>
  <c r="AB353" i="1" s="1"/>
  <c r="U353" i="1"/>
  <c r="AM352" i="1"/>
  <c r="AL352" i="1"/>
  <c r="AK352" i="1"/>
  <c r="W352" i="1"/>
  <c r="AB352" i="1" s="1"/>
  <c r="U352" i="1"/>
  <c r="AM357" i="1"/>
  <c r="AL357" i="1"/>
  <c r="AK357" i="1"/>
  <c r="W357" i="1"/>
  <c r="AB357" i="1" s="1"/>
  <c r="U357" i="1"/>
  <c r="AM356" i="1"/>
  <c r="AL356" i="1"/>
  <c r="AK356" i="1"/>
  <c r="W356" i="1"/>
  <c r="AB356" i="1" s="1"/>
  <c r="U356" i="1"/>
  <c r="AM355" i="1"/>
  <c r="AL355" i="1"/>
  <c r="AK355" i="1"/>
  <c r="W355" i="1"/>
  <c r="AB355" i="1" s="1"/>
  <c r="U355" i="1"/>
  <c r="AM337" i="1"/>
  <c r="AL337" i="1"/>
  <c r="AK337" i="1"/>
  <c r="W337" i="1"/>
  <c r="AB337" i="1" s="1"/>
  <c r="U337" i="1"/>
  <c r="AM336" i="1"/>
  <c r="AL336" i="1"/>
  <c r="AK336" i="1"/>
  <c r="W336" i="1"/>
  <c r="AB336" i="1" s="1"/>
  <c r="U336" i="1"/>
  <c r="AM335" i="1"/>
  <c r="AL335" i="1"/>
  <c r="AK335" i="1"/>
  <c r="W335" i="1"/>
  <c r="AB335" i="1" s="1"/>
  <c r="U335" i="1"/>
  <c r="AM334" i="1"/>
  <c r="AL334" i="1"/>
  <c r="AK334" i="1"/>
  <c r="W334" i="1"/>
  <c r="AB334" i="1" s="1"/>
  <c r="U334" i="1"/>
  <c r="AM326" i="1"/>
  <c r="AL326" i="1"/>
  <c r="AK326" i="1"/>
  <c r="W326" i="1"/>
  <c r="AB326" i="1" s="1"/>
  <c r="U326" i="1"/>
  <c r="AM327" i="1"/>
  <c r="AL327" i="1"/>
  <c r="AK327" i="1"/>
  <c r="W327" i="1"/>
  <c r="AB327" i="1" s="1"/>
  <c r="U327" i="1"/>
  <c r="AM329" i="1"/>
  <c r="AL329" i="1"/>
  <c r="AK329" i="1"/>
  <c r="W329" i="1"/>
  <c r="AB329" i="1" s="1"/>
  <c r="U329" i="1"/>
  <c r="AM328" i="1"/>
  <c r="AL328" i="1"/>
  <c r="AK328" i="1"/>
  <c r="W328" i="1"/>
  <c r="AB328" i="1" s="1"/>
  <c r="U328" i="1"/>
  <c r="AM330" i="1"/>
  <c r="AL330" i="1"/>
  <c r="AK330" i="1"/>
  <c r="W330" i="1"/>
  <c r="AB330" i="1" s="1"/>
  <c r="U330" i="1"/>
  <c r="AM331" i="1"/>
  <c r="AL331" i="1"/>
  <c r="AK331" i="1"/>
  <c r="W331" i="1"/>
  <c r="AB331" i="1" s="1"/>
  <c r="U331" i="1"/>
  <c r="AM272" i="1"/>
  <c r="AL272" i="1"/>
  <c r="AK272" i="1"/>
  <c r="W272" i="1"/>
  <c r="AB272" i="1" s="1"/>
  <c r="U272" i="1"/>
  <c r="AM205" i="1"/>
  <c r="AL205" i="1"/>
  <c r="AK205" i="1"/>
  <c r="W205" i="1"/>
  <c r="AB205" i="1" s="1"/>
  <c r="U205" i="1"/>
  <c r="AM184" i="1"/>
  <c r="AL184" i="1"/>
  <c r="AK184" i="1"/>
  <c r="W184" i="1"/>
  <c r="AB184" i="1" s="1"/>
  <c r="U184" i="1"/>
  <c r="AM170" i="1"/>
  <c r="AL170" i="1"/>
  <c r="AK170" i="1"/>
  <c r="W170" i="1"/>
  <c r="AB170" i="1" s="1"/>
  <c r="U170" i="1"/>
  <c r="AM161" i="1"/>
  <c r="AL161" i="1"/>
  <c r="AK161" i="1"/>
  <c r="W161" i="1"/>
  <c r="AB161" i="1" s="1"/>
  <c r="U161" i="1"/>
  <c r="AM46" i="1"/>
  <c r="AL46" i="1"/>
  <c r="AK46" i="1"/>
  <c r="W46" i="1"/>
  <c r="AB46" i="1" s="1"/>
  <c r="U46" i="1"/>
  <c r="AM47" i="1"/>
  <c r="AL47" i="1"/>
  <c r="AK47" i="1"/>
  <c r="W47" i="1"/>
  <c r="AB47" i="1" s="1"/>
  <c r="U47" i="1"/>
  <c r="AM404" i="1"/>
  <c r="AL404" i="1"/>
  <c r="AK404" i="1"/>
  <c r="W404" i="1"/>
  <c r="AB404" i="1" s="1"/>
  <c r="U404" i="1"/>
  <c r="AM380" i="1"/>
  <c r="AL380" i="1"/>
  <c r="AK380" i="1"/>
  <c r="W380" i="1"/>
  <c r="AB380" i="1" s="1"/>
  <c r="U380" i="1"/>
  <c r="AM252" i="1"/>
  <c r="AL252" i="1"/>
  <c r="AK252" i="1"/>
  <c r="W252" i="1"/>
  <c r="AB252" i="1" s="1"/>
  <c r="U252" i="1"/>
  <c r="AM27" i="1"/>
  <c r="AL27" i="1"/>
  <c r="AK27" i="1"/>
  <c r="W27" i="1"/>
  <c r="AB27" i="1" s="1"/>
  <c r="U27" i="1"/>
  <c r="AM34" i="1"/>
  <c r="AL34" i="1"/>
  <c r="AK34" i="1"/>
  <c r="W34" i="1"/>
  <c r="AB34" i="1" s="1"/>
  <c r="U34" i="1"/>
  <c r="AM349" i="1"/>
  <c r="AL349" i="1"/>
  <c r="AK349" i="1"/>
  <c r="W349" i="1"/>
  <c r="AB349" i="1" s="1"/>
  <c r="U349" i="1"/>
  <c r="AM347" i="1"/>
  <c r="AL347" i="1"/>
  <c r="AK347" i="1"/>
  <c r="W347" i="1"/>
  <c r="AB347" i="1" s="1"/>
  <c r="U347" i="1"/>
  <c r="AM268" i="1"/>
  <c r="AL268" i="1"/>
  <c r="AK268" i="1"/>
  <c r="W268" i="1"/>
  <c r="AB268" i="1" s="1"/>
  <c r="U268" i="1"/>
  <c r="AM351" i="1"/>
  <c r="AL351" i="1"/>
  <c r="AK351" i="1"/>
  <c r="W351" i="1"/>
  <c r="AB351" i="1" s="1"/>
  <c r="U351" i="1"/>
  <c r="AM266" i="1"/>
  <c r="AL266" i="1"/>
  <c r="AK266" i="1"/>
  <c r="W266" i="1"/>
  <c r="X266" i="1" s="1"/>
  <c r="AC266" i="1" s="1"/>
  <c r="AJ266" i="1" s="1"/>
  <c r="AB266" i="1"/>
  <c r="U266" i="1"/>
  <c r="AM264" i="1"/>
  <c r="AL264" i="1"/>
  <c r="AK264" i="1"/>
  <c r="W264" i="1"/>
  <c r="AB264" i="1" s="1"/>
  <c r="U264" i="1"/>
  <c r="AM228" i="1"/>
  <c r="AL228" i="1"/>
  <c r="AK228" i="1"/>
  <c r="W228" i="1"/>
  <c r="AB228" i="1" s="1"/>
  <c r="U228" i="1"/>
  <c r="AM216" i="1"/>
  <c r="AL216" i="1"/>
  <c r="AK216" i="1"/>
  <c r="W216" i="1"/>
  <c r="AB216" i="1" s="1"/>
  <c r="U216" i="1"/>
  <c r="AM204" i="1"/>
  <c r="AL204" i="1"/>
  <c r="AK204" i="1"/>
  <c r="W204" i="1"/>
  <c r="AB204" i="1" s="1"/>
  <c r="U204" i="1"/>
  <c r="AM229" i="1"/>
  <c r="AL229" i="1"/>
  <c r="AK229" i="1"/>
  <c r="W229" i="1"/>
  <c r="AB229" i="1" s="1"/>
  <c r="U229" i="1"/>
  <c r="AM262" i="1"/>
  <c r="AL262" i="1"/>
  <c r="AK262" i="1"/>
  <c r="W262" i="1"/>
  <c r="AB262" i="1" s="1"/>
  <c r="U262" i="1"/>
  <c r="AM261" i="1"/>
  <c r="AL261" i="1"/>
  <c r="AK261" i="1"/>
  <c r="W261" i="1"/>
  <c r="AB261" i="1" s="1"/>
  <c r="U261" i="1"/>
  <c r="AM260" i="1"/>
  <c r="AL260" i="1"/>
  <c r="AK260" i="1"/>
  <c r="W260" i="1"/>
  <c r="AB260" i="1" s="1"/>
  <c r="U260" i="1"/>
  <c r="AM267" i="1"/>
  <c r="AL267" i="1"/>
  <c r="AK267" i="1"/>
  <c r="W267" i="1"/>
  <c r="AB267" i="1" s="1"/>
  <c r="U267" i="1"/>
  <c r="AM265" i="1"/>
  <c r="AL265" i="1"/>
  <c r="AK265" i="1"/>
  <c r="W265" i="1"/>
  <c r="AB265" i="1" s="1"/>
  <c r="U265" i="1"/>
  <c r="AM217" i="1"/>
  <c r="AL217" i="1"/>
  <c r="AK217" i="1"/>
  <c r="W217" i="1"/>
  <c r="AB217" i="1" s="1"/>
  <c r="U217" i="1"/>
  <c r="AM271" i="1"/>
  <c r="AL271" i="1"/>
  <c r="AK271" i="1"/>
  <c r="W271" i="1"/>
  <c r="AB271" i="1" s="1"/>
  <c r="U271" i="1"/>
  <c r="AM270" i="1"/>
  <c r="AL270" i="1"/>
  <c r="AK270" i="1"/>
  <c r="W270" i="1"/>
  <c r="AB270" i="1" s="1"/>
  <c r="U270" i="1"/>
  <c r="AM269" i="1"/>
  <c r="AL269" i="1"/>
  <c r="AK269" i="1"/>
  <c r="W269" i="1"/>
  <c r="AB269" i="1" s="1"/>
  <c r="U269" i="1"/>
  <c r="AM263" i="1"/>
  <c r="AL263" i="1"/>
  <c r="AK263" i="1"/>
  <c r="W263" i="1"/>
  <c r="AB263" i="1"/>
  <c r="U263" i="1"/>
  <c r="AM408" i="1"/>
  <c r="AL408" i="1"/>
  <c r="AK408" i="1"/>
  <c r="W408" i="1"/>
  <c r="AB408" i="1"/>
  <c r="U408" i="1"/>
  <c r="AM33" i="1"/>
  <c r="AL33" i="1"/>
  <c r="AK33" i="1"/>
  <c r="W33" i="1"/>
  <c r="AB33" i="1"/>
  <c r="U33" i="1"/>
  <c r="AM32" i="1"/>
  <c r="AL32" i="1"/>
  <c r="AK32" i="1"/>
  <c r="W32" i="1"/>
  <c r="AB32" i="1" s="1"/>
  <c r="U32" i="1"/>
  <c r="AM374" i="1"/>
  <c r="AL374" i="1"/>
  <c r="AK374" i="1"/>
  <c r="W374" i="1"/>
  <c r="AB374" i="1" s="1"/>
  <c r="U374" i="1"/>
  <c r="AM406" i="1"/>
  <c r="AL406" i="1"/>
  <c r="AK406" i="1"/>
  <c r="W406" i="1"/>
  <c r="AB406" i="1" s="1"/>
  <c r="U406" i="1"/>
  <c r="AM405" i="1"/>
  <c r="AL405" i="1"/>
  <c r="AK405" i="1"/>
  <c r="W405" i="1"/>
  <c r="AB405" i="1" s="1"/>
  <c r="U405" i="1"/>
  <c r="AM305" i="1"/>
  <c r="AL305" i="1"/>
  <c r="AK305" i="1"/>
  <c r="W305" i="1"/>
  <c r="AB305" i="1" s="1"/>
  <c r="U305" i="1"/>
  <c r="AM255" i="1"/>
  <c r="AL255" i="1"/>
  <c r="AK255" i="1"/>
  <c r="W255" i="1"/>
  <c r="AB255" i="1" s="1"/>
  <c r="U255" i="1"/>
  <c r="AM307" i="1"/>
  <c r="AL307" i="1"/>
  <c r="AK307" i="1"/>
  <c r="W307" i="1"/>
  <c r="AB307" i="1" s="1"/>
  <c r="U307" i="1"/>
  <c r="AM306" i="1"/>
  <c r="AL306" i="1"/>
  <c r="AK306" i="1"/>
  <c r="W306" i="1"/>
  <c r="AB306" i="1" s="1"/>
  <c r="U306" i="1"/>
  <c r="AM43" i="1"/>
  <c r="AL43" i="1"/>
  <c r="AK43" i="1"/>
  <c r="W43" i="1"/>
  <c r="AB43" i="1" s="1"/>
  <c r="U43" i="1"/>
  <c r="AM407" i="1"/>
  <c r="AL407" i="1"/>
  <c r="AK407" i="1"/>
  <c r="W407" i="1"/>
  <c r="AB407" i="1" s="1"/>
  <c r="U407" i="1"/>
  <c r="AM254" i="1"/>
  <c r="AL254" i="1"/>
  <c r="AK254" i="1"/>
  <c r="W254" i="1"/>
  <c r="AB254" i="1" s="1"/>
  <c r="U254" i="1"/>
  <c r="AM402" i="1"/>
  <c r="AL402" i="1"/>
  <c r="AK402" i="1"/>
  <c r="W402" i="1"/>
  <c r="AB402" i="1"/>
  <c r="U402" i="1"/>
  <c r="AM437" i="1"/>
  <c r="AL437" i="1"/>
  <c r="AK437" i="1"/>
  <c r="W437" i="1"/>
  <c r="AB437" i="1" s="1"/>
  <c r="U437" i="1"/>
  <c r="AM373" i="1"/>
  <c r="AL373" i="1"/>
  <c r="AK373" i="1"/>
  <c r="W373" i="1"/>
  <c r="AB373" i="1" s="1"/>
  <c r="U373" i="1"/>
  <c r="AM371" i="1"/>
  <c r="AL371" i="1"/>
  <c r="AK371" i="1"/>
  <c r="W371" i="1"/>
  <c r="AB371" i="1" s="1"/>
  <c r="U371" i="1"/>
  <c r="AM372" i="1"/>
  <c r="AL372" i="1"/>
  <c r="AK372" i="1"/>
  <c r="W372" i="1"/>
  <c r="AB372" i="1" s="1"/>
  <c r="U372" i="1"/>
  <c r="AM429" i="1"/>
  <c r="AL429" i="1"/>
  <c r="AK429" i="1"/>
  <c r="W429" i="1"/>
  <c r="AB429" i="1" s="1"/>
  <c r="U429" i="1"/>
  <c r="AM379" i="1"/>
  <c r="AL379" i="1"/>
  <c r="AK379" i="1"/>
  <c r="W379" i="1"/>
  <c r="AB379" i="1" s="1"/>
  <c r="U379" i="1"/>
  <c r="AM378" i="1"/>
  <c r="AL378" i="1"/>
  <c r="AK378" i="1"/>
  <c r="W378" i="1"/>
  <c r="AB378" i="1" s="1"/>
  <c r="U378" i="1"/>
  <c r="AM346" i="1"/>
  <c r="AL346" i="1"/>
  <c r="AK346" i="1"/>
  <c r="W346" i="1"/>
  <c r="AB346" i="1" s="1"/>
  <c r="U346" i="1"/>
  <c r="AM348" i="1"/>
  <c r="AL348" i="1"/>
  <c r="AK348" i="1"/>
  <c r="W348" i="1"/>
  <c r="AB348" i="1" s="1"/>
  <c r="U348" i="1"/>
  <c r="AM350" i="1"/>
  <c r="AL350" i="1"/>
  <c r="AK350" i="1"/>
  <c r="W350" i="1"/>
  <c r="AB350" i="1" s="1"/>
  <c r="U350" i="1"/>
  <c r="AM222" i="1"/>
  <c r="AL222" i="1"/>
  <c r="AK222" i="1"/>
  <c r="W222" i="1"/>
  <c r="AB222" i="1" s="1"/>
  <c r="U222" i="1"/>
  <c r="AM200" i="1"/>
  <c r="AL200" i="1"/>
  <c r="AK200" i="1"/>
  <c r="W200" i="1"/>
  <c r="AB200" i="1" s="1"/>
  <c r="U200" i="1"/>
  <c r="AM247" i="1"/>
  <c r="AL247" i="1"/>
  <c r="AK247" i="1"/>
  <c r="W247" i="1"/>
  <c r="AB247" i="1" s="1"/>
  <c r="U247" i="1"/>
  <c r="AM246" i="1"/>
  <c r="AL246" i="1"/>
  <c r="AK246" i="1"/>
  <c r="W246" i="1"/>
  <c r="AB246" i="1" s="1"/>
  <c r="U246" i="1"/>
  <c r="AM203" i="1"/>
  <c r="AL203" i="1"/>
  <c r="AK203" i="1"/>
  <c r="W203" i="1"/>
  <c r="AB203" i="1" s="1"/>
  <c r="U203" i="1"/>
  <c r="AM227" i="1"/>
  <c r="AL227" i="1"/>
  <c r="AK227" i="1"/>
  <c r="W227" i="1"/>
  <c r="AB227" i="1" s="1"/>
  <c r="U227" i="1"/>
  <c r="AM259" i="1"/>
  <c r="AL259" i="1"/>
  <c r="AK259" i="1"/>
  <c r="W259" i="1"/>
  <c r="AB259" i="1" s="1"/>
  <c r="U259" i="1"/>
  <c r="AM26" i="1"/>
  <c r="AL26" i="1"/>
  <c r="AK26" i="1"/>
  <c r="W26" i="1"/>
  <c r="AB26" i="1" s="1"/>
  <c r="U26" i="1"/>
  <c r="AM30" i="1"/>
  <c r="AL30" i="1"/>
  <c r="AK30" i="1"/>
  <c r="W30" i="1"/>
  <c r="AB30" i="1" s="1"/>
  <c r="U30" i="1"/>
  <c r="AM24" i="1"/>
  <c r="AL24" i="1"/>
  <c r="AK24" i="1"/>
  <c r="W24" i="1"/>
  <c r="AB24" i="1" s="1"/>
  <c r="U24" i="1"/>
  <c r="AM31" i="1"/>
  <c r="AL31" i="1"/>
  <c r="AK31" i="1"/>
  <c r="W31" i="1"/>
  <c r="AB31" i="1" s="1"/>
  <c r="U31" i="1"/>
  <c r="AM25" i="1"/>
  <c r="AL25" i="1"/>
  <c r="AK25" i="1"/>
  <c r="W25" i="1"/>
  <c r="AB25" i="1" s="1"/>
  <c r="U25" i="1"/>
  <c r="AM29" i="1"/>
  <c r="AL29" i="1"/>
  <c r="AK29" i="1"/>
  <c r="W29" i="1"/>
  <c r="AB29" i="1" s="1"/>
  <c r="U29" i="1"/>
  <c r="AM23" i="1"/>
  <c r="AL23" i="1"/>
  <c r="AK23" i="1"/>
  <c r="W23" i="1"/>
  <c r="AB23" i="1" s="1"/>
  <c r="U23" i="1"/>
  <c r="AM366" i="1"/>
  <c r="AL366" i="1"/>
  <c r="AK366" i="1"/>
  <c r="W366" i="1"/>
  <c r="AB366" i="1" s="1"/>
  <c r="U366" i="1"/>
  <c r="AM370" i="1"/>
  <c r="AL370" i="1"/>
  <c r="AK370" i="1"/>
  <c r="W370" i="1"/>
  <c r="AB370" i="1" s="1"/>
  <c r="U370" i="1"/>
  <c r="AM368" i="1"/>
  <c r="AL368" i="1"/>
  <c r="AK368" i="1"/>
  <c r="W368" i="1"/>
  <c r="AB368" i="1" s="1"/>
  <c r="U368" i="1"/>
  <c r="AM367" i="1"/>
  <c r="AL367" i="1"/>
  <c r="AK367" i="1"/>
  <c r="W367" i="1"/>
  <c r="AB367" i="1"/>
  <c r="U367" i="1"/>
  <c r="AM116" i="1"/>
  <c r="AL116" i="1"/>
  <c r="AK116" i="1"/>
  <c r="W116" i="1"/>
  <c r="AB116" i="1" s="1"/>
  <c r="U116" i="1"/>
  <c r="AM181" i="1"/>
  <c r="AL181" i="1"/>
  <c r="AK181" i="1"/>
  <c r="W181" i="1"/>
  <c r="AB181" i="1" s="1"/>
  <c r="U181" i="1"/>
  <c r="AM160" i="1"/>
  <c r="AL160" i="1"/>
  <c r="AK160" i="1"/>
  <c r="W160" i="1"/>
  <c r="AB160" i="1" s="1"/>
  <c r="U160" i="1"/>
  <c r="AM159" i="1"/>
  <c r="AL159" i="1"/>
  <c r="AK159" i="1"/>
  <c r="W159" i="1"/>
  <c r="AB159" i="1" s="1"/>
  <c r="U159" i="1"/>
  <c r="AM183" i="1"/>
  <c r="AL183" i="1"/>
  <c r="AK183" i="1"/>
  <c r="W183" i="1"/>
  <c r="AB183" i="1" s="1"/>
  <c r="U183" i="1"/>
  <c r="AM182" i="1"/>
  <c r="AL182" i="1"/>
  <c r="AK182" i="1"/>
  <c r="W182" i="1"/>
  <c r="AB182" i="1" s="1"/>
  <c r="U182" i="1"/>
  <c r="AM169" i="1"/>
  <c r="AL169" i="1"/>
  <c r="AK169" i="1"/>
  <c r="W169" i="1"/>
  <c r="AB169" i="1" s="1"/>
  <c r="U169" i="1"/>
  <c r="AM168" i="1"/>
  <c r="AL168" i="1"/>
  <c r="AK168" i="1"/>
  <c r="W168" i="1"/>
  <c r="AB168" i="1" s="1"/>
  <c r="U168" i="1"/>
  <c r="AM136" i="1"/>
  <c r="AL136" i="1"/>
  <c r="AK136" i="1"/>
  <c r="W136" i="1"/>
  <c r="AB136" i="1" s="1"/>
  <c r="U136" i="1"/>
  <c r="AM135" i="1"/>
  <c r="AL135" i="1"/>
  <c r="AK135" i="1"/>
  <c r="W135" i="1"/>
  <c r="AB135" i="1" s="1"/>
  <c r="U135" i="1"/>
  <c r="AM118" i="1"/>
  <c r="AL118" i="1"/>
  <c r="AK118" i="1"/>
  <c r="W118" i="1"/>
  <c r="AB118" i="1" s="1"/>
  <c r="U118" i="1"/>
  <c r="AM117" i="1"/>
  <c r="AL117" i="1"/>
  <c r="AK117" i="1"/>
  <c r="W117" i="1"/>
  <c r="AB117" i="1" s="1"/>
  <c r="U117" i="1"/>
  <c r="AM105" i="1"/>
  <c r="AL105" i="1"/>
  <c r="AK105" i="1"/>
  <c r="W105" i="1"/>
  <c r="AB105" i="1" s="1"/>
  <c r="U105" i="1"/>
  <c r="AM104" i="1"/>
  <c r="AL104" i="1"/>
  <c r="AK104" i="1"/>
  <c r="W104" i="1"/>
  <c r="AB104" i="1" s="1"/>
  <c r="U104" i="1"/>
  <c r="AM163" i="1"/>
  <c r="AL163" i="1"/>
  <c r="AK163" i="1"/>
  <c r="W163" i="1"/>
  <c r="AB163" i="1" s="1"/>
  <c r="U163" i="1"/>
  <c r="AM162" i="1"/>
  <c r="AL162" i="1"/>
  <c r="AK162" i="1"/>
  <c r="W162" i="1"/>
  <c r="AB162" i="1" s="1"/>
  <c r="U162" i="1"/>
  <c r="AM115" i="1"/>
  <c r="AL115" i="1"/>
  <c r="AK115" i="1"/>
  <c r="W115" i="1"/>
  <c r="AB115" i="1" s="1"/>
  <c r="U115" i="1"/>
  <c r="AM114" i="1"/>
  <c r="AL114" i="1"/>
  <c r="AK114" i="1"/>
  <c r="W114" i="1"/>
  <c r="AB114" i="1" s="1"/>
  <c r="U114" i="1"/>
  <c r="AM103" i="1"/>
  <c r="AL103" i="1"/>
  <c r="AK103" i="1"/>
  <c r="W103" i="1"/>
  <c r="AB103" i="1" s="1"/>
  <c r="U103" i="1"/>
  <c r="AM102" i="1"/>
  <c r="AL102" i="1"/>
  <c r="AK102" i="1"/>
  <c r="W102" i="1"/>
  <c r="AB102" i="1" s="1"/>
  <c r="U102" i="1"/>
  <c r="AM187" i="1"/>
  <c r="AL187" i="1"/>
  <c r="AK187" i="1"/>
  <c r="W187" i="1"/>
  <c r="AB187" i="1" s="1"/>
  <c r="U187" i="1"/>
  <c r="AM186" i="1"/>
  <c r="AL186" i="1"/>
  <c r="AK186" i="1"/>
  <c r="W186" i="1"/>
  <c r="AB186" i="1" s="1"/>
  <c r="U186" i="1"/>
  <c r="AM180" i="1"/>
  <c r="AL180" i="1"/>
  <c r="AK180" i="1"/>
  <c r="W180" i="1"/>
  <c r="AB180" i="1" s="1"/>
  <c r="U180" i="1"/>
  <c r="AM179" i="1"/>
  <c r="AL179" i="1"/>
  <c r="AK179" i="1"/>
  <c r="W179" i="1"/>
  <c r="AB179" i="1" s="1"/>
  <c r="U179" i="1"/>
  <c r="AM167" i="1"/>
  <c r="AL167" i="1"/>
  <c r="AK167" i="1"/>
  <c r="W167" i="1"/>
  <c r="AB167" i="1" s="1"/>
  <c r="U167" i="1"/>
  <c r="AM165" i="1"/>
  <c r="AL165" i="1"/>
  <c r="AK165" i="1"/>
  <c r="W165" i="1"/>
  <c r="AB165" i="1" s="1"/>
  <c r="U165" i="1"/>
  <c r="AM146" i="1"/>
  <c r="AL146" i="1"/>
  <c r="AK146" i="1"/>
  <c r="W146" i="1"/>
  <c r="AB146" i="1" s="1"/>
  <c r="U146" i="1"/>
  <c r="AM145" i="1"/>
  <c r="AL145" i="1"/>
  <c r="AK145" i="1"/>
  <c r="W145" i="1"/>
  <c r="AB145" i="1" s="1"/>
  <c r="U145" i="1"/>
  <c r="AM144" i="1"/>
  <c r="AL144" i="1"/>
  <c r="AK144" i="1"/>
  <c r="W144" i="1"/>
  <c r="AB144" i="1" s="1"/>
  <c r="U144" i="1"/>
  <c r="AM143" i="1"/>
  <c r="AL143" i="1"/>
  <c r="AK143" i="1"/>
  <c r="W143" i="1"/>
  <c r="AB143" i="1" s="1"/>
  <c r="U143" i="1"/>
  <c r="AM142" i="1"/>
  <c r="AL142" i="1"/>
  <c r="AK142" i="1"/>
  <c r="W142" i="1"/>
  <c r="AB142" i="1" s="1"/>
  <c r="U142" i="1"/>
  <c r="AM141" i="1"/>
  <c r="AL141" i="1"/>
  <c r="AK141" i="1"/>
  <c r="W141" i="1"/>
  <c r="AB141" i="1" s="1"/>
  <c r="U141" i="1"/>
  <c r="AM130" i="1"/>
  <c r="AL130" i="1"/>
  <c r="AK130" i="1"/>
  <c r="W130" i="1"/>
  <c r="AB130" i="1" s="1"/>
  <c r="U130" i="1"/>
  <c r="AM129" i="1"/>
  <c r="AL129" i="1"/>
  <c r="AK129" i="1"/>
  <c r="W129" i="1"/>
  <c r="AB129" i="1" s="1"/>
  <c r="U129" i="1"/>
  <c r="AM113" i="1"/>
  <c r="AL113" i="1"/>
  <c r="AK113" i="1"/>
  <c r="W113" i="1"/>
  <c r="AB113" i="1" s="1"/>
  <c r="U113" i="1"/>
  <c r="AM112" i="1"/>
  <c r="AL112" i="1"/>
  <c r="AK112" i="1"/>
  <c r="W112" i="1"/>
  <c r="AB112" i="1" s="1"/>
  <c r="U112" i="1"/>
  <c r="AM101" i="1"/>
  <c r="AL101" i="1"/>
  <c r="AK101" i="1"/>
  <c r="W101" i="1"/>
  <c r="AB101" i="1" s="1"/>
  <c r="U101" i="1"/>
  <c r="AM100" i="1"/>
  <c r="AL100" i="1"/>
  <c r="AK100" i="1"/>
  <c r="W100" i="1"/>
  <c r="AB100" i="1" s="1"/>
  <c r="U100" i="1"/>
  <c r="AM345" i="1"/>
  <c r="AL345" i="1"/>
  <c r="AK345" i="1"/>
  <c r="W345" i="1"/>
  <c r="AB345" i="1" s="1"/>
  <c r="U345" i="1"/>
  <c r="AM344" i="1"/>
  <c r="AL344" i="1"/>
  <c r="AK344" i="1"/>
  <c r="W344" i="1"/>
  <c r="AB344" i="1" s="1"/>
  <c r="U344" i="1"/>
  <c r="AM343" i="1"/>
  <c r="AL343" i="1"/>
  <c r="AK343" i="1"/>
  <c r="W343" i="1"/>
  <c r="AB343" i="1" s="1"/>
  <c r="U343" i="1"/>
  <c r="AM342" i="1"/>
  <c r="AL342" i="1"/>
  <c r="AK342" i="1"/>
  <c r="W342" i="1"/>
  <c r="AB342" i="1" s="1"/>
  <c r="U342" i="1"/>
  <c r="AM189" i="1"/>
  <c r="AL189" i="1"/>
  <c r="AK189" i="1"/>
  <c r="W189" i="1"/>
  <c r="AB189" i="1" s="1"/>
  <c r="U189" i="1"/>
  <c r="AM188" i="1"/>
  <c r="AL188" i="1"/>
  <c r="AK188" i="1"/>
  <c r="W188" i="1"/>
  <c r="AB188" i="1" s="1"/>
  <c r="U188" i="1"/>
  <c r="AM123" i="1"/>
  <c r="AL123" i="1"/>
  <c r="AK123" i="1"/>
  <c r="W123" i="1"/>
  <c r="AB123" i="1" s="1"/>
  <c r="U123" i="1"/>
  <c r="AM122" i="1"/>
  <c r="AL122" i="1"/>
  <c r="AK122" i="1"/>
  <c r="W122" i="1"/>
  <c r="AB122" i="1" s="1"/>
  <c r="U122" i="1"/>
  <c r="AM178" i="1"/>
  <c r="AL178" i="1"/>
  <c r="AK178" i="1"/>
  <c r="W178" i="1"/>
  <c r="AB178" i="1" s="1"/>
  <c r="U178" i="1"/>
  <c r="AM177" i="1"/>
  <c r="AL177" i="1"/>
  <c r="AK177" i="1"/>
  <c r="W177" i="1"/>
  <c r="AB177" i="1"/>
  <c r="U177" i="1"/>
  <c r="AM140" i="1"/>
  <c r="AL140" i="1"/>
  <c r="AK140" i="1"/>
  <c r="W140" i="1"/>
  <c r="AB140" i="1" s="1"/>
  <c r="U140" i="1"/>
  <c r="AM138" i="1"/>
  <c r="AL138" i="1"/>
  <c r="AK138" i="1"/>
  <c r="W138" i="1"/>
  <c r="AB138" i="1" s="1"/>
  <c r="U138" i="1"/>
  <c r="AM134" i="1"/>
  <c r="AL134" i="1"/>
  <c r="AK134" i="1"/>
  <c r="W134" i="1"/>
  <c r="AB134" i="1" s="1"/>
  <c r="U134" i="1"/>
  <c r="AM133" i="1"/>
  <c r="AL133" i="1"/>
  <c r="AK133" i="1"/>
  <c r="W133" i="1"/>
  <c r="AB133" i="1" s="1"/>
  <c r="U133" i="1"/>
  <c r="AM111" i="1"/>
  <c r="AL111" i="1"/>
  <c r="AK111" i="1"/>
  <c r="W111" i="1"/>
  <c r="AB111" i="1" s="1"/>
  <c r="U111" i="1"/>
  <c r="AM110" i="1"/>
  <c r="AL110" i="1"/>
  <c r="AK110" i="1"/>
  <c r="W110" i="1"/>
  <c r="AB110" i="1" s="1"/>
  <c r="U110" i="1"/>
  <c r="AM99" i="1"/>
  <c r="AL99" i="1"/>
  <c r="AK99" i="1"/>
  <c r="W99" i="1"/>
  <c r="AB99" i="1" s="1"/>
  <c r="U99" i="1"/>
  <c r="AM98" i="1"/>
  <c r="AL98" i="1"/>
  <c r="AK98" i="1"/>
  <c r="W98" i="1"/>
  <c r="AB98" i="1" s="1"/>
  <c r="U98" i="1"/>
  <c r="AM176" i="1"/>
  <c r="AL176" i="1"/>
  <c r="AK176" i="1"/>
  <c r="W176" i="1"/>
  <c r="AB176" i="1" s="1"/>
  <c r="U176" i="1"/>
  <c r="AM175" i="1"/>
  <c r="AL175" i="1"/>
  <c r="AK175" i="1"/>
  <c r="W175" i="1"/>
  <c r="AB175" i="1" s="1"/>
  <c r="U175" i="1"/>
  <c r="AM166" i="1"/>
  <c r="AL166" i="1"/>
  <c r="AK166" i="1"/>
  <c r="W166" i="1"/>
  <c r="AB166" i="1" s="1"/>
  <c r="U166" i="1"/>
  <c r="AM164" i="1"/>
  <c r="AL164" i="1"/>
  <c r="AK164" i="1"/>
  <c r="W164" i="1"/>
  <c r="AB164" i="1" s="1"/>
  <c r="U164" i="1"/>
  <c r="AM154" i="1"/>
  <c r="AL154" i="1"/>
  <c r="AK154" i="1"/>
  <c r="W154" i="1"/>
  <c r="AB154" i="1" s="1"/>
  <c r="U154" i="1"/>
  <c r="AM153" i="1"/>
  <c r="AL153" i="1"/>
  <c r="AK153" i="1"/>
  <c r="W153" i="1"/>
  <c r="AB153" i="1" s="1"/>
  <c r="U153" i="1"/>
  <c r="AM152" i="1"/>
  <c r="AL152" i="1"/>
  <c r="AK152" i="1"/>
  <c r="W152" i="1"/>
  <c r="AB152" i="1" s="1"/>
  <c r="U152" i="1"/>
  <c r="AM151" i="1"/>
  <c r="AL151" i="1"/>
  <c r="AK151" i="1"/>
  <c r="W151" i="1"/>
  <c r="AB151" i="1" s="1"/>
  <c r="U151" i="1"/>
  <c r="AM150" i="1"/>
  <c r="AL150" i="1"/>
  <c r="AK150" i="1"/>
  <c r="W150" i="1"/>
  <c r="AB150" i="1" s="1"/>
  <c r="U150" i="1"/>
  <c r="AM149" i="1"/>
  <c r="AL149" i="1"/>
  <c r="AK149" i="1"/>
  <c r="W149" i="1"/>
  <c r="AB149" i="1" s="1"/>
  <c r="U149" i="1"/>
  <c r="AM148" i="1"/>
  <c r="AL148" i="1"/>
  <c r="AK148" i="1"/>
  <c r="W148" i="1"/>
  <c r="AB148" i="1" s="1"/>
  <c r="U148" i="1"/>
  <c r="AM147" i="1"/>
  <c r="AL147" i="1"/>
  <c r="AK147" i="1"/>
  <c r="W147" i="1"/>
  <c r="AB147" i="1" s="1"/>
  <c r="U147" i="1"/>
  <c r="AM139" i="1"/>
  <c r="AL139" i="1"/>
  <c r="AK139" i="1"/>
  <c r="W139" i="1"/>
  <c r="AB139" i="1" s="1"/>
  <c r="U139" i="1"/>
  <c r="AM137" i="1"/>
  <c r="AL137" i="1"/>
  <c r="AK137" i="1"/>
  <c r="W137" i="1"/>
  <c r="AB137" i="1" s="1"/>
  <c r="U137" i="1"/>
  <c r="AM132" i="1"/>
  <c r="AL132" i="1"/>
  <c r="AK132" i="1"/>
  <c r="W132" i="1"/>
  <c r="AB132" i="1" s="1"/>
  <c r="U132" i="1"/>
  <c r="AM131" i="1"/>
  <c r="AL131" i="1"/>
  <c r="AK131" i="1"/>
  <c r="W131" i="1"/>
  <c r="AB131" i="1" s="1"/>
  <c r="U131" i="1"/>
  <c r="AM125" i="1"/>
  <c r="AL125" i="1"/>
  <c r="AK125" i="1"/>
  <c r="W125" i="1"/>
  <c r="AB125" i="1" s="1"/>
  <c r="U125" i="1"/>
  <c r="AM124" i="1"/>
  <c r="AL124" i="1"/>
  <c r="AK124" i="1"/>
  <c r="W124" i="1"/>
  <c r="AB124" i="1" s="1"/>
  <c r="U124" i="1"/>
  <c r="AM121" i="1"/>
  <c r="AL121" i="1"/>
  <c r="AK121" i="1"/>
  <c r="W121" i="1"/>
  <c r="AB121" i="1" s="1"/>
  <c r="U121" i="1"/>
  <c r="AM120" i="1"/>
  <c r="AL120" i="1"/>
  <c r="AK120" i="1"/>
  <c r="W120" i="1"/>
  <c r="AB120" i="1" s="1"/>
  <c r="U120" i="1"/>
  <c r="AM109" i="1"/>
  <c r="AL109" i="1"/>
  <c r="AK109" i="1"/>
  <c r="W109" i="1"/>
  <c r="AB109" i="1" s="1"/>
  <c r="U109" i="1"/>
  <c r="AM108" i="1"/>
  <c r="AL108" i="1"/>
  <c r="AK108" i="1"/>
  <c r="W108" i="1"/>
  <c r="AB108" i="1" s="1"/>
  <c r="U108" i="1"/>
  <c r="AM97" i="1"/>
  <c r="AL97" i="1"/>
  <c r="AK97" i="1"/>
  <c r="W97" i="1"/>
  <c r="AB97" i="1" s="1"/>
  <c r="U97" i="1"/>
  <c r="AM96" i="1"/>
  <c r="AL96" i="1"/>
  <c r="AK96" i="1"/>
  <c r="W96" i="1"/>
  <c r="AB96" i="1" s="1"/>
  <c r="U96" i="1"/>
  <c r="AM191" i="1"/>
  <c r="AL191" i="1"/>
  <c r="AK191" i="1"/>
  <c r="W191" i="1"/>
  <c r="AB191" i="1" s="1"/>
  <c r="U191" i="1"/>
  <c r="AM221" i="1"/>
  <c r="AL221" i="1"/>
  <c r="AK221" i="1"/>
  <c r="W221" i="1"/>
  <c r="AB221" i="1" s="1"/>
  <c r="U221" i="1"/>
  <c r="AM202" i="1"/>
  <c r="AL202" i="1"/>
  <c r="AK202" i="1"/>
  <c r="W202" i="1"/>
  <c r="AB202" i="1" s="1"/>
  <c r="U202" i="1"/>
  <c r="AM199" i="1"/>
  <c r="AL199" i="1"/>
  <c r="AK199" i="1"/>
  <c r="W199" i="1"/>
  <c r="AB199" i="1" s="1"/>
  <c r="U199" i="1"/>
  <c r="AM245" i="1"/>
  <c r="AL245" i="1"/>
  <c r="AK245" i="1"/>
  <c r="W245" i="1"/>
  <c r="AB245" i="1" s="1"/>
  <c r="U245" i="1"/>
  <c r="AM243" i="1"/>
  <c r="AL243" i="1"/>
  <c r="AK243" i="1"/>
  <c r="W243" i="1"/>
  <c r="AB243" i="1" s="1"/>
  <c r="U243" i="1"/>
  <c r="AM257" i="1"/>
  <c r="AL257" i="1"/>
  <c r="AK257" i="1"/>
  <c r="W257" i="1"/>
  <c r="AB257" i="1" s="1"/>
  <c r="U257" i="1"/>
  <c r="AM220" i="1"/>
  <c r="AL220" i="1"/>
  <c r="AK220" i="1"/>
  <c r="W220" i="1"/>
  <c r="AB220" i="1" s="1"/>
  <c r="U220" i="1"/>
  <c r="AM201" i="1"/>
  <c r="AL201" i="1"/>
  <c r="AK201" i="1"/>
  <c r="W201" i="1"/>
  <c r="AB201" i="1" s="1"/>
  <c r="U201" i="1"/>
  <c r="AM198" i="1"/>
  <c r="AL198" i="1"/>
  <c r="AK198" i="1"/>
  <c r="W198" i="1"/>
  <c r="AB198" i="1" s="1"/>
  <c r="U198" i="1"/>
  <c r="AM244" i="1"/>
  <c r="AL244" i="1"/>
  <c r="AK244" i="1"/>
  <c r="W244" i="1"/>
  <c r="AB244" i="1"/>
  <c r="U244" i="1"/>
  <c r="AM242" i="1"/>
  <c r="AL242" i="1"/>
  <c r="AK242" i="1"/>
  <c r="W242" i="1"/>
  <c r="AB242" i="1" s="1"/>
  <c r="U242" i="1"/>
  <c r="AM256" i="1"/>
  <c r="AL256" i="1"/>
  <c r="AK256" i="1"/>
  <c r="W256" i="1"/>
  <c r="AB256" i="1" s="1"/>
  <c r="U256" i="1"/>
  <c r="AM190" i="1"/>
  <c r="AL190" i="1"/>
  <c r="AK190" i="1"/>
  <c r="W190" i="1"/>
  <c r="AB190" i="1" s="1"/>
  <c r="U190" i="1"/>
  <c r="AM251" i="1"/>
  <c r="AL251" i="1"/>
  <c r="AK251" i="1"/>
  <c r="W251" i="1"/>
  <c r="AB251" i="1" s="1"/>
  <c r="U251" i="1"/>
  <c r="AM250" i="1"/>
  <c r="AL250" i="1"/>
  <c r="AK250" i="1"/>
  <c r="W250" i="1"/>
  <c r="AB250" i="1" s="1"/>
  <c r="U250" i="1"/>
  <c r="AM249" i="1"/>
  <c r="AL249" i="1"/>
  <c r="AK249" i="1"/>
  <c r="W249" i="1"/>
  <c r="AB249" i="1"/>
  <c r="U249" i="1"/>
  <c r="AM248" i="1"/>
  <c r="AL248" i="1"/>
  <c r="AK248" i="1"/>
  <c r="W248" i="1"/>
  <c r="AB248" i="1"/>
  <c r="U248" i="1"/>
  <c r="AM258" i="1"/>
  <c r="AL258" i="1"/>
  <c r="AK258" i="1"/>
  <c r="W258" i="1"/>
  <c r="AB258" i="1"/>
  <c r="U258" i="1"/>
  <c r="AM253" i="1"/>
  <c r="AL253" i="1"/>
  <c r="AK253" i="1"/>
  <c r="W253" i="1"/>
  <c r="AB253" i="1"/>
  <c r="U253" i="1"/>
  <c r="AM400" i="1"/>
  <c r="AL400" i="1"/>
  <c r="AK400" i="1"/>
  <c r="W400" i="1"/>
  <c r="AB400" i="1" s="1"/>
  <c r="U400" i="1"/>
  <c r="AM401" i="1"/>
  <c r="AL401" i="1"/>
  <c r="AK401" i="1"/>
  <c r="W401" i="1"/>
  <c r="AB401" i="1" s="1"/>
  <c r="U401"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397" i="1"/>
  <c r="W397" i="1"/>
  <c r="AB397" i="1" s="1"/>
  <c r="AK397" i="1"/>
  <c r="AL397" i="1"/>
  <c r="AM397" i="1"/>
  <c r="U403" i="1"/>
  <c r="W403" i="1"/>
  <c r="AB403" i="1" s="1"/>
  <c r="AK403" i="1"/>
  <c r="AL403" i="1"/>
  <c r="AM403" i="1"/>
  <c r="X494" i="1"/>
  <c r="AC494" i="1" s="1"/>
  <c r="AJ494" i="1" s="1"/>
  <c r="AG494" i="1" s="1"/>
  <c r="AD494" i="1" s="1"/>
  <c r="S129" i="1"/>
  <c r="X6" i="1"/>
  <c r="AC6" i="1" s="1"/>
  <c r="AJ6" i="1" s="1"/>
  <c r="S378" i="1"/>
  <c r="S110" i="1"/>
  <c r="S268" i="1"/>
  <c r="S206" i="1"/>
  <c r="S501" i="1"/>
  <c r="X144" i="1"/>
  <c r="AC144" i="1" s="1"/>
  <c r="AJ144" i="1" s="1"/>
  <c r="AG144" i="1" s="1"/>
  <c r="AD144" i="1" s="1"/>
  <c r="S338" i="1"/>
  <c r="S137" i="1"/>
  <c r="S314" i="1"/>
  <c r="S360" i="1"/>
  <c r="X236" i="1"/>
  <c r="AC236" i="1" s="1"/>
  <c r="AJ236" i="1" s="1"/>
  <c r="S305" i="1"/>
  <c r="S127" i="1"/>
  <c r="X393" i="1"/>
  <c r="AC393" i="1" s="1"/>
  <c r="AJ393" i="1" s="1"/>
  <c r="S123" i="1"/>
  <c r="S69" i="1"/>
  <c r="S131" i="1"/>
  <c r="S468" i="1"/>
  <c r="X468" i="1"/>
  <c r="AC468" i="1" s="1"/>
  <c r="AJ468" i="1" s="1"/>
  <c r="S497" i="1"/>
  <c r="X497" i="1"/>
  <c r="AC497" i="1" s="1"/>
  <c r="AJ497" i="1" s="1"/>
  <c r="X523" i="1"/>
  <c r="AC523" i="1" s="1"/>
  <c r="AJ523" i="1" s="1"/>
  <c r="S494" i="1"/>
  <c r="S531" i="1"/>
  <c r="X531" i="1"/>
  <c r="AC531" i="1" s="1"/>
  <c r="AJ531" i="1" s="1"/>
  <c r="S393" i="1"/>
  <c r="S277" i="1"/>
  <c r="S122" i="1"/>
  <c r="X122" i="1"/>
  <c r="AC122" i="1" s="1"/>
  <c r="AJ122" i="1" s="1"/>
  <c r="S307" i="1"/>
  <c r="S126" i="1"/>
  <c r="S403" i="1"/>
  <c r="S336" i="1"/>
  <c r="S261" i="1"/>
  <c r="S177" i="1"/>
  <c r="X177" i="1"/>
  <c r="AC177" i="1" s="1"/>
  <c r="AJ177" i="1" s="1"/>
  <c r="S424" i="1"/>
  <c r="S527" i="1"/>
  <c r="X527" i="1"/>
  <c r="AC527" i="1" s="1"/>
  <c r="AJ527" i="1" s="1"/>
  <c r="S266" i="1"/>
  <c r="X509" i="1" l="1"/>
  <c r="AC509" i="1" s="1"/>
  <c r="AJ509" i="1" s="1"/>
  <c r="X424" i="1"/>
  <c r="AC424" i="1" s="1"/>
  <c r="AJ424" i="1" s="1"/>
  <c r="X246" i="1"/>
  <c r="AC246" i="1" s="1"/>
  <c r="AJ246" i="1" s="1"/>
  <c r="AG246" i="1" s="1"/>
  <c r="AD246" i="1" s="1"/>
  <c r="X278" i="1"/>
  <c r="AC278" i="1" s="1"/>
  <c r="AJ278" i="1" s="1"/>
  <c r="AG278" i="1" s="1"/>
  <c r="AD278" i="1" s="1"/>
  <c r="X121" i="1"/>
  <c r="AC121" i="1" s="1"/>
  <c r="AJ121" i="1" s="1"/>
  <c r="AG121" i="1" s="1"/>
  <c r="AD121" i="1" s="1"/>
  <c r="AB489" i="1"/>
  <c r="X261" i="1"/>
  <c r="AC261" i="1" s="1"/>
  <c r="AJ261" i="1" s="1"/>
  <c r="AG261" i="1" s="1"/>
  <c r="AD261" i="1" s="1"/>
  <c r="X164" i="1"/>
  <c r="AC164" i="1" s="1"/>
  <c r="AJ164" i="1" s="1"/>
  <c r="AG531" i="1"/>
  <c r="AD531" i="1" s="1"/>
  <c r="AG468" i="1"/>
  <c r="AD468" i="1" s="1"/>
  <c r="X135" i="1"/>
  <c r="AC135" i="1" s="1"/>
  <c r="AJ135" i="1" s="1"/>
  <c r="AG135" i="1" s="1"/>
  <c r="AD135" i="1" s="1"/>
  <c r="X123" i="1"/>
  <c r="AC123" i="1" s="1"/>
  <c r="AJ123" i="1" s="1"/>
  <c r="AG123" i="1" s="1"/>
  <c r="AD123" i="1" s="1"/>
  <c r="X406" i="1"/>
  <c r="AC406" i="1" s="1"/>
  <c r="AJ406" i="1" s="1"/>
  <c r="AG406" i="1" s="1"/>
  <c r="AD406" i="1" s="1"/>
  <c r="X73" i="1"/>
  <c r="AC73" i="1" s="1"/>
  <c r="AJ73" i="1" s="1"/>
  <c r="AG73" i="1" s="1"/>
  <c r="AD73" i="1" s="1"/>
  <c r="X120" i="1"/>
  <c r="AC120" i="1" s="1"/>
  <c r="AJ120" i="1" s="1"/>
  <c r="AG120" i="1" s="1"/>
  <c r="AD120" i="1" s="1"/>
  <c r="X176" i="1"/>
  <c r="AC176" i="1" s="1"/>
  <c r="AJ176" i="1" s="1"/>
  <c r="AG176" i="1" s="1"/>
  <c r="AD176" i="1" s="1"/>
  <c r="X137" i="1"/>
  <c r="AC137" i="1" s="1"/>
  <c r="AJ137" i="1" s="1"/>
  <c r="AG137" i="1" s="1"/>
  <c r="AD137" i="1" s="1"/>
  <c r="X336" i="1"/>
  <c r="AC336" i="1" s="1"/>
  <c r="AJ336" i="1" s="1"/>
  <c r="AG336" i="1" s="1"/>
  <c r="AD336" i="1" s="1"/>
  <c r="AG266" i="1"/>
  <c r="AD266" i="1" s="1"/>
  <c r="AG489" i="1"/>
  <c r="AD489" i="1" s="1"/>
  <c r="AG509" i="1"/>
  <c r="AD509" i="1" s="1"/>
  <c r="AG177" i="1"/>
  <c r="AD177" i="1" s="1"/>
  <c r="X111" i="1"/>
  <c r="AC111" i="1" s="1"/>
  <c r="AJ111" i="1" s="1"/>
  <c r="AG111" i="1" s="1"/>
  <c r="AD111" i="1" s="1"/>
  <c r="S135" i="1"/>
  <c r="S120" i="1"/>
  <c r="S466" i="1"/>
  <c r="AG527" i="1"/>
  <c r="AD527" i="1" s="1"/>
  <c r="AG236" i="1"/>
  <c r="AD236" i="1" s="1"/>
  <c r="X207" i="1"/>
  <c r="AC207" i="1" s="1"/>
  <c r="AJ207" i="1" s="1"/>
  <c r="AG207" i="1" s="1"/>
  <c r="AD207" i="1" s="1"/>
  <c r="S207" i="1"/>
  <c r="S365" i="1"/>
  <c r="S398" i="1"/>
  <c r="X398" i="1"/>
  <c r="AC398" i="1" s="1"/>
  <c r="AJ398" i="1" s="1"/>
  <c r="AG398" i="1" s="1"/>
  <c r="AD398" i="1" s="1"/>
  <c r="S172" i="1"/>
  <c r="X172" i="1"/>
  <c r="AC172" i="1" s="1"/>
  <c r="AJ172" i="1" s="1"/>
  <c r="AG172" i="1" s="1"/>
  <c r="AD172" i="1" s="1"/>
  <c r="X150" i="1"/>
  <c r="AC150" i="1" s="1"/>
  <c r="AJ150" i="1" s="1"/>
  <c r="AG150" i="1" s="1"/>
  <c r="AD150" i="1" s="1"/>
  <c r="X255" i="1"/>
  <c r="AC255" i="1" s="1"/>
  <c r="AJ255" i="1" s="1"/>
  <c r="AG255" i="1" s="1"/>
  <c r="AD255" i="1" s="1"/>
  <c r="S255" i="1"/>
  <c r="S235" i="1"/>
  <c r="X378" i="1"/>
  <c r="AC378" i="1" s="1"/>
  <c r="AJ378" i="1" s="1"/>
  <c r="X307" i="1"/>
  <c r="AC307" i="1" s="1"/>
  <c r="AJ307" i="1" s="1"/>
  <c r="AG307" i="1" s="1"/>
  <c r="AD307" i="1" s="1"/>
  <c r="S406" i="1"/>
  <c r="X466" i="1"/>
  <c r="AC466" i="1" s="1"/>
  <c r="AJ466" i="1" s="1"/>
  <c r="AG466" i="1" s="1"/>
  <c r="AD466" i="1" s="1"/>
  <c r="X129" i="1"/>
  <c r="AC129" i="1" s="1"/>
  <c r="AJ129" i="1" s="1"/>
  <c r="AG129" i="1" s="1"/>
  <c r="AD129" i="1" s="1"/>
  <c r="X314" i="1"/>
  <c r="AC314" i="1" s="1"/>
  <c r="AJ314" i="1" s="1"/>
  <c r="AG314" i="1" s="1"/>
  <c r="AD314" i="1" s="1"/>
  <c r="X305" i="1"/>
  <c r="AC305" i="1" s="1"/>
  <c r="AJ305" i="1" s="1"/>
  <c r="AG305" i="1" s="1"/>
  <c r="AD305" i="1" s="1"/>
  <c r="AG164" i="1"/>
  <c r="AD164" i="1" s="1"/>
  <c r="X206" i="1"/>
  <c r="AC206" i="1" s="1"/>
  <c r="AJ206" i="1" s="1"/>
  <c r="AG206" i="1" s="1"/>
  <c r="AD206" i="1" s="1"/>
  <c r="X131" i="1"/>
  <c r="AC131" i="1" s="1"/>
  <c r="AJ131" i="1" s="1"/>
  <c r="AG131" i="1" s="1"/>
  <c r="AD131" i="1" s="1"/>
  <c r="X403" i="1"/>
  <c r="AC403" i="1" s="1"/>
  <c r="AJ403" i="1" s="1"/>
  <c r="AG403" i="1" s="1"/>
  <c r="AD403" i="1" s="1"/>
  <c r="S489" i="1"/>
  <c r="X338" i="1"/>
  <c r="AC338" i="1" s="1"/>
  <c r="AJ338" i="1" s="1"/>
  <c r="AG338" i="1" s="1"/>
  <c r="AD338" i="1" s="1"/>
  <c r="AG424" i="1"/>
  <c r="AD424" i="1" s="1"/>
  <c r="X360" i="1"/>
  <c r="AC360" i="1" s="1"/>
  <c r="AJ360" i="1" s="1"/>
  <c r="AG360" i="1" s="1"/>
  <c r="AD360" i="1" s="1"/>
  <c r="S121" i="1"/>
  <c r="S278" i="1"/>
  <c r="S236" i="1"/>
  <c r="X268" i="1"/>
  <c r="AC268" i="1" s="1"/>
  <c r="AJ268" i="1" s="1"/>
  <c r="AG268" i="1" s="1"/>
  <c r="AD268" i="1" s="1"/>
  <c r="S509" i="1"/>
  <c r="X251" i="1"/>
  <c r="AC251" i="1" s="1"/>
  <c r="AJ251" i="1" s="1"/>
  <c r="AG251" i="1" s="1"/>
  <c r="AD251" i="1" s="1"/>
  <c r="S251" i="1"/>
  <c r="X2" i="1"/>
  <c r="AC2" i="1" s="1"/>
  <c r="AJ2" i="1" s="1"/>
  <c r="AG2" i="1" s="1"/>
  <c r="AD2" i="1" s="1"/>
  <c r="S2" i="1"/>
  <c r="X365" i="1"/>
  <c r="AC365" i="1" s="1"/>
  <c r="AJ365" i="1" s="1"/>
  <c r="AG365" i="1" s="1"/>
  <c r="AD365" i="1" s="1"/>
  <c r="X127" i="1"/>
  <c r="AC127" i="1" s="1"/>
  <c r="AJ127" i="1" s="1"/>
  <c r="AG127" i="1" s="1"/>
  <c r="AD127" i="1" s="1"/>
  <c r="S73" i="1"/>
  <c r="X501" i="1"/>
  <c r="AC501" i="1" s="1"/>
  <c r="AJ501" i="1" s="1"/>
  <c r="AG501" i="1" s="1"/>
  <c r="AD501" i="1" s="1"/>
  <c r="X532" i="1"/>
  <c r="AC532" i="1" s="1"/>
  <c r="AJ532" i="1" s="1"/>
  <c r="AG532" i="1" s="1"/>
  <c r="AD532" i="1" s="1"/>
  <c r="S532" i="1"/>
  <c r="X267" i="1"/>
  <c r="AC267" i="1" s="1"/>
  <c r="AJ267" i="1" s="1"/>
  <c r="AG267" i="1" s="1"/>
  <c r="AD267" i="1" s="1"/>
  <c r="S267" i="1"/>
  <c r="X69" i="1"/>
  <c r="AC69" i="1" s="1"/>
  <c r="AJ69" i="1" s="1"/>
  <c r="AG69" i="1" s="1"/>
  <c r="AD69" i="1" s="1"/>
  <c r="X126" i="1"/>
  <c r="AC126" i="1" s="1"/>
  <c r="AJ126" i="1" s="1"/>
  <c r="AG126" i="1" s="1"/>
  <c r="AD126" i="1" s="1"/>
  <c r="S176" i="1"/>
  <c r="AG122" i="1"/>
  <c r="AD122" i="1" s="1"/>
  <c r="S222" i="1"/>
  <c r="X222" i="1"/>
  <c r="AC222" i="1" s="1"/>
  <c r="AJ222" i="1" s="1"/>
  <c r="AG222" i="1" s="1"/>
  <c r="AD222" i="1" s="1"/>
  <c r="X277" i="1"/>
  <c r="AC277" i="1" s="1"/>
  <c r="AJ277" i="1" s="1"/>
  <c r="AG277" i="1" s="1"/>
  <c r="AD277" i="1" s="1"/>
  <c r="X235" i="1"/>
  <c r="AC235" i="1" s="1"/>
  <c r="AJ235" i="1" s="1"/>
  <c r="AG235" i="1" s="1"/>
  <c r="AD235" i="1" s="1"/>
  <c r="S164" i="1"/>
  <c r="X110" i="1"/>
  <c r="AC110" i="1" s="1"/>
  <c r="AJ110" i="1" s="1"/>
  <c r="AG110" i="1" s="1"/>
  <c r="AD110" i="1" s="1"/>
  <c r="X357" i="1"/>
  <c r="AC357" i="1" s="1"/>
  <c r="AJ357" i="1" s="1"/>
  <c r="AG357" i="1" s="1"/>
  <c r="AD357" i="1" s="1"/>
  <c r="S150" i="1"/>
  <c r="S246" i="1"/>
  <c r="AG497" i="1"/>
  <c r="AD497" i="1" s="1"/>
  <c r="AG378" i="1"/>
  <c r="AD378" i="1" s="1"/>
  <c r="AG6" i="1"/>
  <c r="AD6" i="1" s="1"/>
  <c r="S519" i="1"/>
  <c r="X519" i="1"/>
  <c r="AC519" i="1" s="1"/>
  <c r="AJ519" i="1" s="1"/>
  <c r="AG519" i="1" s="1"/>
  <c r="AD519" i="1" s="1"/>
  <c r="AG523" i="1"/>
  <c r="AD523" i="1" s="1"/>
  <c r="AG393" i="1"/>
  <c r="AD393" i="1" s="1"/>
  <c r="S144" i="1"/>
  <c r="S31" i="1" l="1"/>
  <c r="X31" i="1"/>
  <c r="AC31" i="1" s="1"/>
  <c r="AJ31" i="1" s="1"/>
  <c r="AG31" i="1" s="1"/>
  <c r="AD31" i="1" s="1"/>
  <c r="S370" i="1"/>
  <c r="X370" i="1"/>
  <c r="AC370" i="1" s="1"/>
  <c r="AJ370" i="1" s="1"/>
  <c r="AG370" i="1" s="1"/>
  <c r="AD370" i="1" s="1"/>
  <c r="S535" i="1"/>
  <c r="X535" i="1"/>
  <c r="AC535" i="1" s="1"/>
  <c r="AJ535" i="1" s="1"/>
  <c r="AG535" i="1" s="1"/>
  <c r="AD535" i="1" s="1"/>
  <c r="X68" i="1"/>
  <c r="AC68" i="1" s="1"/>
  <c r="AJ68" i="1" s="1"/>
  <c r="AG68" i="1" s="1"/>
  <c r="AD68" i="1" s="1"/>
  <c r="S68" i="1"/>
  <c r="X44" i="1"/>
  <c r="AC44" i="1" s="1"/>
  <c r="AJ44" i="1" s="1"/>
  <c r="AG44" i="1" s="1"/>
  <c r="AD44" i="1" s="1"/>
  <c r="S44" i="1"/>
  <c r="X356" i="1"/>
  <c r="AC356" i="1" s="1"/>
  <c r="AJ356" i="1" s="1"/>
  <c r="AG356" i="1" s="1"/>
  <c r="AD356" i="1" s="1"/>
  <c r="S356" i="1"/>
  <c r="X229" i="1"/>
  <c r="AC229" i="1" s="1"/>
  <c r="AJ229" i="1" s="1"/>
  <c r="AG229" i="1" s="1"/>
  <c r="AD229" i="1" s="1"/>
  <c r="S229" i="1"/>
  <c r="X247" i="1"/>
  <c r="AC247" i="1" s="1"/>
  <c r="AJ247" i="1" s="1"/>
  <c r="AG247" i="1" s="1"/>
  <c r="AD247" i="1" s="1"/>
  <c r="S247" i="1"/>
  <c r="X180" i="1"/>
  <c r="AC180" i="1" s="1"/>
  <c r="AJ180" i="1" s="1"/>
  <c r="AG180" i="1" s="1"/>
  <c r="AD180" i="1" s="1"/>
  <c r="S180" i="1"/>
  <c r="X279" i="1"/>
  <c r="AC279" i="1" s="1"/>
  <c r="AJ279" i="1" s="1"/>
  <c r="AG279" i="1" s="1"/>
  <c r="AD279" i="1" s="1"/>
  <c r="S279" i="1"/>
  <c r="S538" i="1"/>
  <c r="X538" i="1"/>
  <c r="AC538" i="1" s="1"/>
  <c r="AJ538" i="1" s="1"/>
  <c r="AG538" i="1" s="1"/>
  <c r="AD538" i="1" s="1"/>
  <c r="S1" i="1"/>
  <c r="X1" i="1"/>
  <c r="AC1" i="1" s="1"/>
  <c r="AJ1" i="1" s="1"/>
  <c r="AG1" i="1" s="1"/>
  <c r="AD1" i="1" s="1"/>
  <c r="S490" i="1"/>
  <c r="X490" i="1"/>
  <c r="AC490" i="1" s="1"/>
  <c r="AJ490" i="1" s="1"/>
  <c r="AG490" i="1" s="1"/>
  <c r="AD490" i="1" s="1"/>
  <c r="S467" i="1"/>
  <c r="X467" i="1"/>
  <c r="AC467" i="1" s="1"/>
  <c r="AJ467" i="1" s="1"/>
  <c r="AG467" i="1" s="1"/>
  <c r="AD467" i="1" s="1"/>
  <c r="X534" i="1"/>
  <c r="AC534" i="1" s="1"/>
  <c r="AJ534" i="1" s="1"/>
  <c r="AG534" i="1" s="1"/>
  <c r="AD534" i="1" s="1"/>
  <c r="S534" i="1"/>
  <c r="S502" i="1"/>
  <c r="X502" i="1"/>
  <c r="AC502" i="1" s="1"/>
  <c r="AJ502" i="1" s="1"/>
  <c r="AG502" i="1" s="1"/>
  <c r="AD502" i="1" s="1"/>
  <c r="S373" i="1"/>
  <c r="X373" i="1"/>
  <c r="AC373" i="1" s="1"/>
  <c r="AJ373" i="1" s="1"/>
  <c r="AG373" i="1" s="1"/>
  <c r="AD373" i="1" s="1"/>
  <c r="S272" i="1"/>
  <c r="X272" i="1"/>
  <c r="AC272" i="1" s="1"/>
  <c r="AJ272" i="1" s="1"/>
  <c r="AG272" i="1" s="1"/>
  <c r="AD272" i="1" s="1"/>
  <c r="S7" i="1"/>
  <c r="X7" i="1"/>
  <c r="AC7" i="1" s="1"/>
  <c r="AJ7" i="1" s="1"/>
  <c r="AG7" i="1" s="1"/>
  <c r="AD7" i="1" s="1"/>
  <c r="S116" i="1"/>
  <c r="X116" i="1"/>
  <c r="AC116" i="1" s="1"/>
  <c r="AJ116" i="1" s="1"/>
  <c r="AG116" i="1" s="1"/>
  <c r="AD116" i="1" s="1"/>
  <c r="S119" i="1"/>
  <c r="X119" i="1"/>
  <c r="AC119" i="1" s="1"/>
  <c r="AJ119" i="1" s="1"/>
  <c r="AG119" i="1" s="1"/>
  <c r="AD119" i="1" s="1"/>
  <c r="S380" i="1"/>
  <c r="X380" i="1"/>
  <c r="AC380" i="1" s="1"/>
  <c r="AJ380" i="1" s="1"/>
  <c r="AG380" i="1" s="1"/>
  <c r="AD380" i="1" s="1"/>
  <c r="S146" i="1" l="1"/>
  <c r="X146" i="1"/>
  <c r="AC146" i="1" s="1"/>
  <c r="AJ146" i="1" s="1"/>
  <c r="AG146" i="1" s="1"/>
  <c r="AD146" i="1" s="1"/>
  <c r="S306" i="1"/>
  <c r="X306" i="1"/>
  <c r="AC306" i="1" s="1"/>
  <c r="AJ306" i="1" s="1"/>
  <c r="AG306" i="1" s="1"/>
  <c r="AD306" i="1" s="1"/>
  <c r="X282" i="1"/>
  <c r="AC282" i="1" s="1"/>
  <c r="AJ282" i="1" s="1"/>
  <c r="AG282" i="1" s="1"/>
  <c r="AD282" i="1" s="1"/>
  <c r="S282" i="1"/>
  <c r="S434" i="1"/>
  <c r="X434" i="1"/>
  <c r="AC434" i="1" s="1"/>
  <c r="AJ434" i="1" s="1"/>
  <c r="AG434" i="1" s="1"/>
  <c r="AD434" i="1" s="1"/>
  <c r="X400" i="1"/>
  <c r="AC400" i="1" s="1"/>
  <c r="AJ400" i="1" s="1"/>
  <c r="AG400" i="1" s="1"/>
  <c r="AD400" i="1" s="1"/>
  <c r="S400" i="1"/>
  <c r="X141" i="1"/>
  <c r="AC141" i="1" s="1"/>
  <c r="AJ141" i="1" s="1"/>
  <c r="AG141" i="1" s="1"/>
  <c r="AD141" i="1" s="1"/>
  <c r="S141" i="1"/>
  <c r="S81" i="1"/>
  <c r="X81" i="1"/>
  <c r="AC81" i="1" s="1"/>
  <c r="AJ81" i="1" s="1"/>
  <c r="AG81" i="1" s="1"/>
  <c r="AD81" i="1" s="1"/>
  <c r="S253" i="1"/>
  <c r="X253" i="1"/>
  <c r="AC253" i="1" s="1"/>
  <c r="AJ253" i="1" s="1"/>
  <c r="AG253" i="1" s="1"/>
  <c r="AD253" i="1" s="1"/>
  <c r="S335" i="1"/>
  <c r="X335" i="1"/>
  <c r="AC335" i="1" s="1"/>
  <c r="AJ335" i="1" s="1"/>
  <c r="AG335" i="1" s="1"/>
  <c r="AD335" i="1" s="1"/>
  <c r="X115" i="1"/>
  <c r="AC115" i="1" s="1"/>
  <c r="AJ115" i="1" s="1"/>
  <c r="AG115" i="1" s="1"/>
  <c r="AD115" i="1" s="1"/>
  <c r="S115" i="1"/>
  <c r="X473" i="1"/>
  <c r="AC473" i="1" s="1"/>
  <c r="AJ473" i="1" s="1"/>
  <c r="AG473" i="1" s="1"/>
  <c r="AD473" i="1" s="1"/>
  <c r="S473" i="1"/>
  <c r="S82" i="1"/>
  <c r="X82" i="1"/>
  <c r="AC82" i="1" s="1"/>
  <c r="AJ82" i="1" s="1"/>
  <c r="AG82" i="1" s="1"/>
  <c r="AD82" i="1" s="1"/>
  <c r="S351" i="1"/>
  <c r="X351" i="1"/>
  <c r="AC351" i="1" s="1"/>
  <c r="AJ351" i="1" s="1"/>
  <c r="AG351" i="1" s="1"/>
  <c r="AD351" i="1" s="1"/>
  <c r="S51" i="1"/>
  <c r="X51" i="1"/>
  <c r="AC51" i="1" s="1"/>
  <c r="AJ51" i="1" s="1"/>
  <c r="AG51" i="1" s="1"/>
  <c r="AD51" i="1" s="1"/>
  <c r="S404" i="1"/>
  <c r="X404" i="1"/>
  <c r="AC404" i="1" s="1"/>
  <c r="AJ404" i="1" s="1"/>
  <c r="AG404" i="1" s="1"/>
  <c r="AD404" i="1" s="1"/>
  <c r="X408" i="1"/>
  <c r="AC408" i="1" s="1"/>
  <c r="AJ408" i="1" s="1"/>
  <c r="AG408" i="1" s="1"/>
  <c r="AD408" i="1" s="1"/>
  <c r="S408" i="1"/>
  <c r="S389" i="1"/>
  <c r="X389" i="1"/>
  <c r="AC389" i="1" s="1"/>
  <c r="AJ389" i="1" s="1"/>
  <c r="AG389" i="1" s="1"/>
  <c r="AD389" i="1" s="1"/>
  <c r="S470" i="1"/>
  <c r="X470" i="1"/>
  <c r="AC470" i="1" s="1"/>
  <c r="AJ470" i="1" s="1"/>
  <c r="AG470" i="1" s="1"/>
  <c r="AD470" i="1" s="1"/>
  <c r="S56" i="1"/>
  <c r="X56" i="1"/>
  <c r="AC56" i="1" s="1"/>
  <c r="AJ56" i="1" s="1"/>
  <c r="AG56" i="1" s="1"/>
  <c r="AD56" i="1" s="1"/>
  <c r="S488" i="1"/>
  <c r="X488" i="1"/>
  <c r="AC488" i="1" s="1"/>
  <c r="AJ488" i="1" s="1"/>
  <c r="AG488" i="1" s="1"/>
  <c r="AD488" i="1" s="1"/>
  <c r="X61" i="1"/>
  <c r="AC61" i="1" s="1"/>
  <c r="AJ61" i="1" s="1"/>
  <c r="AG61" i="1" s="1"/>
  <c r="AD61" i="1" s="1"/>
  <c r="S61" i="1"/>
  <c r="X352" i="1"/>
  <c r="AC352" i="1" s="1"/>
  <c r="AJ352" i="1" s="1"/>
  <c r="AG352" i="1" s="1"/>
  <c r="AD352" i="1" s="1"/>
  <c r="S352" i="1"/>
  <c r="X355" i="1"/>
  <c r="AC355" i="1" s="1"/>
  <c r="AJ355" i="1" s="1"/>
  <c r="AG355" i="1" s="1"/>
  <c r="AD355" i="1" s="1"/>
  <c r="S355" i="1"/>
  <c r="S218" i="1"/>
  <c r="X218" i="1"/>
  <c r="AC218" i="1" s="1"/>
  <c r="AJ218" i="1" s="1"/>
  <c r="AG218" i="1" s="1"/>
  <c r="AD218" i="1" s="1"/>
  <c r="X536" i="1"/>
  <c r="AC536" i="1" s="1"/>
  <c r="AJ536" i="1" s="1"/>
  <c r="AG536" i="1" s="1"/>
  <c r="AD536" i="1" s="1"/>
  <c r="S536" i="1"/>
  <c r="S383" i="1"/>
  <c r="X383" i="1"/>
  <c r="AC383" i="1" s="1"/>
  <c r="AJ383" i="1" s="1"/>
  <c r="AG383" i="1" s="1"/>
  <c r="AD383" i="1" s="1"/>
  <c r="X92" i="1"/>
  <c r="AC92" i="1" s="1"/>
  <c r="AJ92" i="1" s="1"/>
  <c r="AG92" i="1" s="1"/>
  <c r="AD92" i="1" s="1"/>
  <c r="S92" i="1"/>
  <c r="X143" i="1"/>
  <c r="AC143" i="1" s="1"/>
  <c r="AJ143" i="1" s="1"/>
  <c r="AG143" i="1" s="1"/>
  <c r="AD143" i="1" s="1"/>
  <c r="S143" i="1"/>
  <c r="S331" i="1"/>
  <c r="X331" i="1"/>
  <c r="AC331" i="1" s="1"/>
  <c r="AJ331" i="1" s="1"/>
  <c r="AG331" i="1" s="1"/>
  <c r="AD331" i="1" s="1"/>
  <c r="X269" i="1"/>
  <c r="AC269" i="1" s="1"/>
  <c r="AJ269" i="1" s="1"/>
  <c r="AG269" i="1" s="1"/>
  <c r="AD269" i="1" s="1"/>
  <c r="S269" i="1"/>
  <c r="S387" i="1"/>
  <c r="X387" i="1"/>
  <c r="AC387" i="1" s="1"/>
  <c r="AJ387" i="1" s="1"/>
  <c r="AG387" i="1" s="1"/>
  <c r="AD387" i="1" s="1"/>
  <c r="S159" i="1"/>
  <c r="X159" i="1"/>
  <c r="AC159" i="1" s="1"/>
  <c r="AJ159" i="1" s="1"/>
  <c r="AG159" i="1" s="1"/>
  <c r="AD159" i="1" s="1"/>
  <c r="S402" i="1"/>
  <c r="X402" i="1"/>
  <c r="AC402" i="1" s="1"/>
  <c r="AJ402" i="1" s="1"/>
  <c r="AG402" i="1" s="1"/>
  <c r="AD402" i="1" s="1"/>
  <c r="S112" i="1"/>
  <c r="X112" i="1"/>
  <c r="AC112" i="1" s="1"/>
  <c r="AJ112" i="1" s="1"/>
  <c r="AG112" i="1" s="1"/>
  <c r="AD112" i="1" s="1"/>
  <c r="S343" i="1"/>
  <c r="X343" i="1"/>
  <c r="AC343" i="1" s="1"/>
  <c r="AJ343" i="1" s="1"/>
  <c r="AG343" i="1" s="1"/>
  <c r="AD343" i="1" s="1"/>
  <c r="X232" i="1"/>
  <c r="AC232" i="1" s="1"/>
  <c r="AJ232" i="1" s="1"/>
  <c r="AG232" i="1" s="1"/>
  <c r="AD232" i="1" s="1"/>
  <c r="S232" i="1"/>
  <c r="S84" i="1"/>
  <c r="X84" i="1"/>
  <c r="AC84" i="1" s="1"/>
  <c r="AJ84" i="1" s="1"/>
  <c r="AG84" i="1" s="1"/>
  <c r="AD84" i="1" s="1"/>
  <c r="S118" i="1"/>
  <c r="X118" i="1"/>
  <c r="AC118" i="1" s="1"/>
  <c r="AJ118" i="1" s="1"/>
  <c r="AG118" i="1" s="1"/>
  <c r="AD118" i="1" s="1"/>
  <c r="X420" i="1"/>
  <c r="AC420" i="1" s="1"/>
  <c r="AJ420" i="1" s="1"/>
  <c r="AG420" i="1" s="1"/>
  <c r="AD420" i="1" s="1"/>
  <c r="S420" i="1"/>
  <c r="X86" i="1"/>
  <c r="AC86" i="1" s="1"/>
  <c r="AJ86" i="1" s="1"/>
  <c r="AG86" i="1" s="1"/>
  <c r="AD86" i="1" s="1"/>
  <c r="S86" i="1"/>
  <c r="S152" i="1"/>
  <c r="X152" i="1"/>
  <c r="AC152" i="1" s="1"/>
  <c r="AJ152" i="1" s="1"/>
  <c r="AG152" i="1" s="1"/>
  <c r="AD152" i="1" s="1"/>
  <c r="S358" i="1"/>
  <c r="X358" i="1"/>
  <c r="AC358" i="1" s="1"/>
  <c r="AJ358" i="1" s="1"/>
  <c r="AG358" i="1" s="1"/>
  <c r="AD358" i="1" s="1"/>
  <c r="S114" i="1"/>
  <c r="X114" i="1"/>
  <c r="AC114" i="1" s="1"/>
  <c r="AJ114" i="1" s="1"/>
  <c r="AG114" i="1" s="1"/>
  <c r="AD114" i="1" s="1"/>
  <c r="S328" i="1"/>
  <c r="X328" i="1"/>
  <c r="AC328" i="1" s="1"/>
  <c r="AJ328" i="1" s="1"/>
  <c r="AG328" i="1" s="1"/>
  <c r="AD328" i="1" s="1"/>
  <c r="S75" i="1"/>
  <c r="X75" i="1"/>
  <c r="AC75" i="1" s="1"/>
  <c r="AJ75" i="1" s="1"/>
  <c r="AG75" i="1" s="1"/>
  <c r="AD75" i="1" s="1"/>
  <c r="X350" i="1"/>
  <c r="AC350" i="1" s="1"/>
  <c r="AJ350" i="1" s="1"/>
  <c r="AG350" i="1" s="1"/>
  <c r="AD350" i="1" s="1"/>
  <c r="S350" i="1"/>
  <c r="S242" i="1"/>
  <c r="X242" i="1"/>
  <c r="AC242" i="1" s="1"/>
  <c r="AJ242" i="1" s="1"/>
  <c r="AG242" i="1" s="1"/>
  <c r="AD242" i="1" s="1"/>
  <c r="S154" i="1"/>
  <c r="X154" i="1"/>
  <c r="AC154" i="1" s="1"/>
  <c r="AJ154" i="1" s="1"/>
  <c r="AG154" i="1" s="1"/>
  <c r="AD154" i="1" s="1"/>
  <c r="S203" i="1"/>
  <c r="X203" i="1"/>
  <c r="AC203" i="1" s="1"/>
  <c r="AJ203" i="1" s="1"/>
  <c r="AG203" i="1" s="1"/>
  <c r="AD203" i="1" s="1"/>
  <c r="X264" i="1"/>
  <c r="AC264" i="1" s="1"/>
  <c r="AJ264" i="1" s="1"/>
  <c r="AG264" i="1" s="1"/>
  <c r="AD264" i="1" s="1"/>
  <c r="S264" i="1"/>
  <c r="X465" i="1"/>
  <c r="AC465" i="1" s="1"/>
  <c r="AJ465" i="1" s="1"/>
  <c r="AG465" i="1" s="1"/>
  <c r="AD465" i="1" s="1"/>
  <c r="S465" i="1"/>
  <c r="X33" i="1"/>
  <c r="AC33" i="1" s="1"/>
  <c r="AJ33" i="1" s="1"/>
  <c r="AG33" i="1" s="1"/>
  <c r="AD33" i="1" s="1"/>
  <c r="S33" i="1"/>
  <c r="X76" i="1"/>
  <c r="AC76" i="1" s="1"/>
  <c r="AJ76" i="1" s="1"/>
  <c r="AG76" i="1" s="1"/>
  <c r="AD76" i="1" s="1"/>
  <c r="S76" i="1"/>
  <c r="X149" i="1"/>
  <c r="AC149" i="1" s="1"/>
  <c r="AJ149" i="1" s="1"/>
  <c r="AG149" i="1" s="1"/>
  <c r="AD149" i="1" s="1"/>
  <c r="S149" i="1"/>
  <c r="S57" i="1"/>
  <c r="X57" i="1"/>
  <c r="AC57" i="1" s="1"/>
  <c r="AJ57" i="1" s="1"/>
  <c r="AG57" i="1" s="1"/>
  <c r="AD57" i="1" s="1"/>
  <c r="X100" i="1"/>
  <c r="AC100" i="1" s="1"/>
  <c r="AJ100" i="1" s="1"/>
  <c r="AG100" i="1" s="1"/>
  <c r="AD100" i="1" s="1"/>
  <c r="S100" i="1"/>
  <c r="S192" i="1"/>
  <c r="X192" i="1"/>
  <c r="AC192" i="1" s="1"/>
  <c r="AJ192" i="1" s="1"/>
  <c r="AG192" i="1" s="1"/>
  <c r="AD192" i="1" s="1"/>
  <c r="S417" i="1"/>
  <c r="X417" i="1"/>
  <c r="AC417" i="1" s="1"/>
  <c r="AJ417" i="1" s="1"/>
  <c r="AG417" i="1" s="1"/>
  <c r="AD417" i="1" s="1"/>
  <c r="S520" i="1"/>
  <c r="X520" i="1"/>
  <c r="AC520" i="1" s="1"/>
  <c r="AJ520" i="1" s="1"/>
  <c r="AG520" i="1" s="1"/>
  <c r="AD520" i="1" s="1"/>
  <c r="S102" i="1"/>
  <c r="X102" i="1"/>
  <c r="AC102" i="1" s="1"/>
  <c r="AJ102" i="1" s="1"/>
  <c r="AG102" i="1" s="1"/>
  <c r="AD102" i="1" s="1"/>
  <c r="S332" i="1"/>
  <c r="X332" i="1"/>
  <c r="AC332" i="1" s="1"/>
  <c r="AJ332" i="1" s="1"/>
  <c r="AG332" i="1" s="1"/>
  <c r="AD332" i="1" s="1"/>
  <c r="X369" i="1"/>
  <c r="AC369" i="1" s="1"/>
  <c r="AJ369" i="1" s="1"/>
  <c r="AG369" i="1" s="1"/>
  <c r="AD369" i="1" s="1"/>
  <c r="S369" i="1"/>
  <c r="X128" i="1"/>
  <c r="AC128" i="1" s="1"/>
  <c r="AJ128" i="1" s="1"/>
  <c r="AG128" i="1" s="1"/>
  <c r="AD128" i="1" s="1"/>
  <c r="S128" i="1"/>
  <c r="S181" i="1"/>
  <c r="X181" i="1"/>
  <c r="AC181" i="1" s="1"/>
  <c r="AJ181" i="1" s="1"/>
  <c r="AG181" i="1" s="1"/>
  <c r="AD181" i="1" s="1"/>
  <c r="X308" i="1"/>
  <c r="AC308" i="1" s="1"/>
  <c r="AJ308" i="1" s="1"/>
  <c r="AG308" i="1" s="1"/>
  <c r="AD308" i="1" s="1"/>
  <c r="S308" i="1"/>
  <c r="X29" i="1"/>
  <c r="AC29" i="1" s="1"/>
  <c r="AJ29" i="1" s="1"/>
  <c r="AG29" i="1" s="1"/>
  <c r="AD29" i="1" s="1"/>
  <c r="S29" i="1"/>
  <c r="S507" i="1"/>
  <c r="X507" i="1"/>
  <c r="AC507" i="1" s="1"/>
  <c r="AJ507" i="1" s="1"/>
  <c r="AG507" i="1" s="1"/>
  <c r="AD507" i="1" s="1"/>
  <c r="S412" i="1"/>
  <c r="X412" i="1"/>
  <c r="AC412" i="1" s="1"/>
  <c r="AJ412" i="1" s="1"/>
  <c r="AG412" i="1" s="1"/>
  <c r="AD412" i="1" s="1"/>
  <c r="S436" i="1"/>
  <c r="X436" i="1"/>
  <c r="AC436" i="1" s="1"/>
  <c r="AJ436" i="1" s="1"/>
  <c r="AG436" i="1" s="1"/>
  <c r="AD436" i="1" s="1"/>
  <c r="S96" i="1"/>
  <c r="X96" i="1"/>
  <c r="AC96" i="1" s="1"/>
  <c r="AJ96" i="1" s="1"/>
  <c r="AG96" i="1" s="1"/>
  <c r="AD96" i="1" s="1"/>
  <c r="S397" i="1"/>
  <c r="X397" i="1"/>
  <c r="AC397" i="1" s="1"/>
  <c r="AJ397" i="1" s="1"/>
  <c r="AG397" i="1" s="1"/>
  <c r="AD397" i="1" s="1"/>
  <c r="S182" i="1"/>
  <c r="X182" i="1"/>
  <c r="AC182" i="1" s="1"/>
  <c r="AJ182" i="1" s="1"/>
  <c r="AG182" i="1" s="1"/>
  <c r="AD182" i="1" s="1"/>
  <c r="S498" i="1"/>
  <c r="X498" i="1"/>
  <c r="AC498" i="1" s="1"/>
  <c r="AJ498" i="1" s="1"/>
  <c r="AG498" i="1" s="1"/>
  <c r="AD498" i="1" s="1"/>
  <c r="S113" i="1"/>
  <c r="X113" i="1"/>
  <c r="AC113" i="1" s="1"/>
  <c r="AJ113" i="1" s="1"/>
  <c r="AG113" i="1" s="1"/>
  <c r="AD113" i="1" s="1"/>
  <c r="S254" i="1"/>
  <c r="X254" i="1"/>
  <c r="AC254" i="1" s="1"/>
  <c r="AJ254" i="1" s="1"/>
  <c r="AG254" i="1" s="1"/>
  <c r="AD254" i="1" s="1"/>
  <c r="X93" i="1"/>
  <c r="AC93" i="1" s="1"/>
  <c r="AJ93" i="1" s="1"/>
  <c r="AG93" i="1" s="1"/>
  <c r="AD93" i="1" s="1"/>
  <c r="S93" i="1"/>
  <c r="X526" i="1"/>
  <c r="AC526" i="1" s="1"/>
  <c r="AJ526" i="1" s="1"/>
  <c r="AG526" i="1" s="1"/>
  <c r="AD526" i="1" s="1"/>
  <c r="S526" i="1"/>
  <c r="S479" i="1"/>
  <c r="X479" i="1"/>
  <c r="AC479" i="1" s="1"/>
  <c r="AJ479" i="1" s="1"/>
  <c r="AG479" i="1" s="1"/>
  <c r="AD479" i="1" s="1"/>
  <c r="X216" i="1"/>
  <c r="AC216" i="1" s="1"/>
  <c r="AJ216" i="1" s="1"/>
  <c r="AG216" i="1" s="1"/>
  <c r="AD216" i="1" s="1"/>
  <c r="S216" i="1"/>
  <c r="S132" i="1"/>
  <c r="X132" i="1"/>
  <c r="AC132" i="1" s="1"/>
  <c r="AJ132" i="1" s="1"/>
  <c r="AG132" i="1" s="1"/>
  <c r="AD132" i="1" s="1"/>
  <c r="X366" i="1"/>
  <c r="AC366" i="1" s="1"/>
  <c r="AJ366" i="1" s="1"/>
  <c r="AG366" i="1" s="1"/>
  <c r="AD366" i="1" s="1"/>
  <c r="S366" i="1"/>
  <c r="S317" i="1"/>
  <c r="X317" i="1"/>
  <c r="AC317" i="1" s="1"/>
  <c r="AJ317" i="1" s="1"/>
  <c r="AG317" i="1" s="1"/>
  <c r="AD317" i="1" s="1"/>
  <c r="X394" i="1"/>
  <c r="AC394" i="1" s="1"/>
  <c r="AJ394" i="1" s="1"/>
  <c r="AG394" i="1" s="1"/>
  <c r="AD394" i="1" s="1"/>
  <c r="S394" i="1"/>
  <c r="S221" i="1"/>
  <c r="X221" i="1"/>
  <c r="AC221" i="1" s="1"/>
  <c r="AJ221" i="1" s="1"/>
  <c r="AG221" i="1" s="1"/>
  <c r="AD221" i="1" s="1"/>
  <c r="X409" i="1"/>
  <c r="AC409" i="1" s="1"/>
  <c r="AJ409" i="1" s="1"/>
  <c r="AG409" i="1" s="1"/>
  <c r="AD409" i="1" s="1"/>
  <c r="S409" i="1"/>
  <c r="S178" i="1"/>
  <c r="X178" i="1"/>
  <c r="AC178" i="1" s="1"/>
  <c r="AJ178" i="1" s="1"/>
  <c r="AG178" i="1" s="1"/>
  <c r="AD178" i="1" s="1"/>
  <c r="S168" i="1"/>
  <c r="X168" i="1"/>
  <c r="AC168" i="1" s="1"/>
  <c r="AJ168" i="1" s="1"/>
  <c r="AG168" i="1" s="1"/>
  <c r="AD168" i="1" s="1"/>
  <c r="X148" i="1"/>
  <c r="AC148" i="1" s="1"/>
  <c r="AJ148" i="1" s="1"/>
  <c r="AG148" i="1" s="1"/>
  <c r="AD148" i="1" s="1"/>
  <c r="S148" i="1"/>
  <c r="S495" i="1"/>
  <c r="X495" i="1"/>
  <c r="AC495" i="1" s="1"/>
  <c r="AJ495" i="1" s="1"/>
  <c r="AG495" i="1" s="1"/>
  <c r="AD495" i="1" s="1"/>
  <c r="X325" i="1"/>
  <c r="AC325" i="1" s="1"/>
  <c r="AJ325" i="1" s="1"/>
  <c r="AG325" i="1" s="1"/>
  <c r="AD325" i="1" s="1"/>
  <c r="S325" i="1"/>
  <c r="S340" i="1"/>
  <c r="X340" i="1"/>
  <c r="AC340" i="1" s="1"/>
  <c r="AJ340" i="1" s="1"/>
  <c r="AG340" i="1" s="1"/>
  <c r="AD340" i="1" s="1"/>
  <c r="S198" i="1"/>
  <c r="X198" i="1"/>
  <c r="AC198" i="1" s="1"/>
  <c r="AJ198" i="1" s="1"/>
  <c r="AG198" i="1" s="1"/>
  <c r="AD198" i="1" s="1"/>
  <c r="S529" i="1"/>
  <c r="X529" i="1"/>
  <c r="AC529" i="1" s="1"/>
  <c r="AJ529" i="1" s="1"/>
  <c r="AG529" i="1" s="1"/>
  <c r="AD529" i="1" s="1"/>
  <c r="X136" i="1"/>
  <c r="AC136" i="1" s="1"/>
  <c r="AJ136" i="1" s="1"/>
  <c r="AG136" i="1" s="1"/>
  <c r="AD136" i="1" s="1"/>
  <c r="S136" i="1"/>
  <c r="S372" i="1"/>
  <c r="X372" i="1"/>
  <c r="AC372" i="1" s="1"/>
  <c r="AJ372" i="1" s="1"/>
  <c r="AG372" i="1" s="1"/>
  <c r="AD372" i="1" s="1"/>
  <c r="S418" i="1"/>
  <c r="X418" i="1"/>
  <c r="AC418" i="1" s="1"/>
  <c r="AJ418" i="1" s="1"/>
  <c r="AG418" i="1" s="1"/>
  <c r="AD418" i="1" s="1"/>
  <c r="S83" i="1"/>
  <c r="X83" i="1"/>
  <c r="AC83" i="1" s="1"/>
  <c r="AJ83" i="1" s="1"/>
  <c r="AG83" i="1" s="1"/>
  <c r="AD83" i="1" s="1"/>
  <c r="S3" i="1"/>
  <c r="X3" i="1"/>
  <c r="AC3" i="1" s="1"/>
  <c r="AJ3" i="1" s="1"/>
  <c r="AG3" i="1" s="1"/>
  <c r="AD3" i="1" s="1"/>
  <c r="X4" i="1"/>
  <c r="AC4" i="1" s="1"/>
  <c r="AJ4" i="1" s="1"/>
  <c r="AG4" i="1" s="1"/>
  <c r="AD4" i="1" s="1"/>
  <c r="S4" i="1"/>
  <c r="X47" i="1"/>
  <c r="AC47" i="1" s="1"/>
  <c r="AJ47" i="1" s="1"/>
  <c r="AG47" i="1" s="1"/>
  <c r="AD47" i="1" s="1"/>
  <c r="S47" i="1"/>
  <c r="X204" i="1"/>
  <c r="AC204" i="1" s="1"/>
  <c r="AJ204" i="1" s="1"/>
  <c r="AG204" i="1" s="1"/>
  <c r="AD204" i="1" s="1"/>
  <c r="S204" i="1"/>
  <c r="X348" i="1"/>
  <c r="AC348" i="1" s="1"/>
  <c r="AJ348" i="1" s="1"/>
  <c r="AG348" i="1" s="1"/>
  <c r="AD348" i="1" s="1"/>
  <c r="S348" i="1"/>
  <c r="X95" i="1"/>
  <c r="AC95" i="1" s="1"/>
  <c r="AJ95" i="1" s="1"/>
  <c r="AG95" i="1" s="1"/>
  <c r="AD95" i="1" s="1"/>
  <c r="S95" i="1"/>
  <c r="S107" i="1"/>
  <c r="X107" i="1"/>
  <c r="AC107" i="1" s="1"/>
  <c r="AJ107" i="1" s="1"/>
  <c r="AG107" i="1" s="1"/>
  <c r="AD107" i="1" s="1"/>
  <c r="X231" i="1" l="1"/>
  <c r="AC231" i="1" s="1"/>
  <c r="AJ231" i="1" s="1"/>
  <c r="AG231" i="1" s="1"/>
  <c r="AD231" i="1" s="1"/>
  <c r="S231" i="1"/>
  <c r="S189" i="1"/>
  <c r="X189" i="1"/>
  <c r="AC189" i="1" s="1"/>
  <c r="AJ189" i="1" s="1"/>
  <c r="AG189" i="1" s="1"/>
  <c r="AD189" i="1" s="1"/>
  <c r="S199" i="1"/>
  <c r="X199" i="1"/>
  <c r="AC199" i="1" s="1"/>
  <c r="AJ199" i="1" s="1"/>
  <c r="AG199" i="1" s="1"/>
  <c r="AD199" i="1" s="1"/>
  <c r="X134" i="1"/>
  <c r="AC134" i="1" s="1"/>
  <c r="AJ134" i="1" s="1"/>
  <c r="AG134" i="1" s="1"/>
  <c r="AD134" i="1" s="1"/>
  <c r="S134" i="1"/>
  <c r="X125" i="1"/>
  <c r="AC125" i="1" s="1"/>
  <c r="AJ125" i="1" s="1"/>
  <c r="AG125" i="1" s="1"/>
  <c r="AD125" i="1" s="1"/>
  <c r="S125" i="1"/>
  <c r="S379" i="1"/>
  <c r="X379" i="1"/>
  <c r="AC379" i="1" s="1"/>
  <c r="AJ379" i="1" s="1"/>
  <c r="AG379" i="1" s="1"/>
  <c r="AD379" i="1" s="1"/>
  <c r="X265" i="1"/>
  <c r="AC265" i="1" s="1"/>
  <c r="AJ265" i="1" s="1"/>
  <c r="AG265" i="1" s="1"/>
  <c r="AD265" i="1" s="1"/>
  <c r="S265" i="1"/>
  <c r="S161" i="1"/>
  <c r="X161" i="1"/>
  <c r="AC161" i="1" s="1"/>
  <c r="AJ161" i="1" s="1"/>
  <c r="AG161" i="1" s="1"/>
  <c r="AD161" i="1" s="1"/>
  <c r="S484" i="1"/>
  <c r="X484" i="1"/>
  <c r="AC484" i="1" s="1"/>
  <c r="AJ484" i="1" s="1"/>
  <c r="AG484" i="1" s="1"/>
  <c r="AD484" i="1" s="1"/>
  <c r="S426" i="1"/>
  <c r="X426" i="1"/>
  <c r="AC426" i="1" s="1"/>
  <c r="AJ426" i="1" s="1"/>
  <c r="AG426" i="1" s="1"/>
  <c r="AD426" i="1" s="1"/>
  <c r="S481" i="1"/>
  <c r="X481" i="1"/>
  <c r="AC481" i="1" s="1"/>
  <c r="AJ481" i="1" s="1"/>
  <c r="AG481" i="1" s="1"/>
  <c r="AD481" i="1" s="1"/>
  <c r="S30" i="1"/>
  <c r="X30" i="1"/>
  <c r="AC30" i="1" s="1"/>
  <c r="AJ30" i="1" s="1"/>
  <c r="AG30" i="1" s="1"/>
  <c r="AD30" i="1" s="1"/>
  <c r="X244" i="1"/>
  <c r="AC244" i="1" s="1"/>
  <c r="AJ244" i="1" s="1"/>
  <c r="AG244" i="1" s="1"/>
  <c r="AD244" i="1" s="1"/>
  <c r="S244" i="1"/>
  <c r="S518" i="1"/>
  <c r="X518" i="1"/>
  <c r="AC518" i="1" s="1"/>
  <c r="AJ518" i="1" s="1"/>
  <c r="AG518" i="1" s="1"/>
  <c r="AD518" i="1" s="1"/>
  <c r="S281" i="1"/>
  <c r="X281" i="1"/>
  <c r="AC281" i="1" s="1"/>
  <c r="AJ281" i="1" s="1"/>
  <c r="AG281" i="1" s="1"/>
  <c r="AD281" i="1" s="1"/>
  <c r="S491" i="1"/>
  <c r="X491" i="1"/>
  <c r="AC491" i="1" s="1"/>
  <c r="AJ491" i="1" s="1"/>
  <c r="AG491" i="1" s="1"/>
  <c r="AD491" i="1" s="1"/>
  <c r="S243" i="1"/>
  <c r="X243" i="1"/>
  <c r="AC243" i="1" s="1"/>
  <c r="AJ243" i="1" s="1"/>
  <c r="AG243" i="1" s="1"/>
  <c r="AD243" i="1" s="1"/>
  <c r="S169" i="1"/>
  <c r="X169" i="1"/>
  <c r="AC169" i="1" s="1"/>
  <c r="AJ169" i="1" s="1"/>
  <c r="AG169" i="1" s="1"/>
  <c r="AD169" i="1" s="1"/>
  <c r="X78" i="1"/>
  <c r="AC78" i="1" s="1"/>
  <c r="AJ78" i="1" s="1"/>
  <c r="AG78" i="1" s="1"/>
  <c r="AD78" i="1" s="1"/>
  <c r="S78" i="1"/>
  <c r="S52" i="1"/>
  <c r="X52" i="1"/>
  <c r="AC52" i="1" s="1"/>
  <c r="AJ52" i="1" s="1"/>
  <c r="AG52" i="1" s="1"/>
  <c r="AD52" i="1" s="1"/>
  <c r="S138" i="1"/>
  <c r="X138" i="1"/>
  <c r="AC138" i="1" s="1"/>
  <c r="AJ138" i="1" s="1"/>
  <c r="AG138" i="1" s="1"/>
  <c r="AD138" i="1" s="1"/>
  <c r="X333" i="1"/>
  <c r="AC333" i="1" s="1"/>
  <c r="AJ333" i="1" s="1"/>
  <c r="AG333" i="1" s="1"/>
  <c r="AD333" i="1" s="1"/>
  <c r="S333" i="1"/>
  <c r="X374" i="1"/>
  <c r="AC374" i="1" s="1"/>
  <c r="AJ374" i="1" s="1"/>
  <c r="AG374" i="1" s="1"/>
  <c r="AD374" i="1" s="1"/>
  <c r="S374" i="1"/>
  <c r="X188" i="1"/>
  <c r="AC188" i="1" s="1"/>
  <c r="AJ188" i="1" s="1"/>
  <c r="AG188" i="1" s="1"/>
  <c r="AD188" i="1" s="1"/>
  <c r="S188" i="1"/>
  <c r="S60" i="1"/>
  <c r="X60" i="1"/>
  <c r="AC60" i="1" s="1"/>
  <c r="AJ60" i="1" s="1"/>
  <c r="AG60" i="1" s="1"/>
  <c r="AD60" i="1" s="1"/>
  <c r="S485" i="1"/>
  <c r="X485" i="1"/>
  <c r="AC485" i="1" s="1"/>
  <c r="AJ485" i="1" s="1"/>
  <c r="AG485" i="1" s="1"/>
  <c r="AD485" i="1" s="1"/>
  <c r="S26" i="1"/>
  <c r="X26" i="1"/>
  <c r="AC26" i="1" s="1"/>
  <c r="AJ26" i="1" s="1"/>
  <c r="AG26" i="1" s="1"/>
  <c r="AD26" i="1" s="1"/>
  <c r="X66" i="1"/>
  <c r="AC66" i="1" s="1"/>
  <c r="AJ66" i="1" s="1"/>
  <c r="AG66" i="1" s="1"/>
  <c r="AD66" i="1" s="1"/>
  <c r="S66" i="1"/>
  <c r="X395" i="1"/>
  <c r="AC395" i="1" s="1"/>
  <c r="AJ395" i="1" s="1"/>
  <c r="AG395" i="1" s="1"/>
  <c r="AD395" i="1" s="1"/>
  <c r="S395" i="1"/>
  <c r="S271" i="1"/>
  <c r="X271" i="1"/>
  <c r="AC271" i="1" s="1"/>
  <c r="AJ271" i="1" s="1"/>
  <c r="AG271" i="1" s="1"/>
  <c r="AD271" i="1" s="1"/>
  <c r="S349" i="1"/>
  <c r="X349" i="1"/>
  <c r="AC349" i="1" s="1"/>
  <c r="AJ349" i="1" s="1"/>
  <c r="AG349" i="1" s="1"/>
  <c r="AD349" i="1" s="1"/>
  <c r="S142" i="1"/>
  <c r="X142" i="1"/>
  <c r="AC142" i="1" s="1"/>
  <c r="AJ142" i="1" s="1"/>
  <c r="AG142" i="1" s="1"/>
  <c r="AD142" i="1" s="1"/>
  <c r="X64" i="1"/>
  <c r="AC64" i="1" s="1"/>
  <c r="AJ64" i="1" s="1"/>
  <c r="AG64" i="1" s="1"/>
  <c r="AD64" i="1" s="1"/>
  <c r="S64" i="1"/>
  <c r="X285" i="1"/>
  <c r="AC285" i="1" s="1"/>
  <c r="AJ285" i="1" s="1"/>
  <c r="AG285" i="1" s="1"/>
  <c r="AD285" i="1" s="1"/>
  <c r="S285" i="1"/>
  <c r="S65" i="1"/>
  <c r="X65" i="1"/>
  <c r="AC65" i="1" s="1"/>
  <c r="AJ65" i="1" s="1"/>
  <c r="AG65" i="1" s="1"/>
  <c r="AD65" i="1" s="1"/>
  <c r="X67" i="1"/>
  <c r="AC67" i="1" s="1"/>
  <c r="AJ67" i="1" s="1"/>
  <c r="AG67" i="1" s="1"/>
  <c r="AD67" i="1" s="1"/>
  <c r="S67" i="1"/>
  <c r="X415" i="1"/>
  <c r="AC415" i="1" s="1"/>
  <c r="AJ415" i="1" s="1"/>
  <c r="AG415" i="1" s="1"/>
  <c r="AD415" i="1" s="1"/>
  <c r="S415" i="1"/>
  <c r="X185" i="1"/>
  <c r="AC185" i="1" s="1"/>
  <c r="AJ185" i="1" s="1"/>
  <c r="AG185" i="1" s="1"/>
  <c r="AD185" i="1" s="1"/>
  <c r="S185" i="1"/>
  <c r="X256" i="1"/>
  <c r="AC256" i="1" s="1"/>
  <c r="AJ256" i="1" s="1"/>
  <c r="AG256" i="1" s="1"/>
  <c r="AD256" i="1" s="1"/>
  <c r="S256" i="1"/>
  <c r="X334" i="1"/>
  <c r="AC334" i="1" s="1"/>
  <c r="AJ334" i="1" s="1"/>
  <c r="AG334" i="1" s="1"/>
  <c r="AD334" i="1" s="1"/>
  <c r="S334" i="1"/>
  <c r="S339" i="1"/>
  <c r="X339" i="1"/>
  <c r="AC339" i="1" s="1"/>
  <c r="AJ339" i="1" s="1"/>
  <c r="AG339" i="1" s="1"/>
  <c r="AD339" i="1" s="1"/>
  <c r="S257" i="1"/>
  <c r="X257" i="1"/>
  <c r="AC257" i="1" s="1"/>
  <c r="AJ257" i="1" s="1"/>
  <c r="AG257" i="1" s="1"/>
  <c r="AD257" i="1" s="1"/>
  <c r="S312" i="1"/>
  <c r="X312" i="1"/>
  <c r="AC312" i="1" s="1"/>
  <c r="AJ312" i="1" s="1"/>
  <c r="AG312" i="1" s="1"/>
  <c r="AD312" i="1" s="1"/>
  <c r="S512" i="1"/>
  <c r="X512" i="1"/>
  <c r="AC512" i="1" s="1"/>
  <c r="AJ512" i="1" s="1"/>
  <c r="AG512" i="1" s="1"/>
  <c r="AD512" i="1" s="1"/>
  <c r="S413" i="1"/>
  <c r="X413" i="1"/>
  <c r="AC413" i="1" s="1"/>
  <c r="AJ413" i="1" s="1"/>
  <c r="AG413" i="1" s="1"/>
  <c r="AD413" i="1" s="1"/>
  <c r="S284" i="1"/>
  <c r="X284" i="1"/>
  <c r="AC284" i="1" s="1"/>
  <c r="AJ284" i="1" s="1"/>
  <c r="AG284" i="1" s="1"/>
  <c r="AD284" i="1" s="1"/>
  <c r="S250" i="1"/>
  <c r="X250" i="1"/>
  <c r="AC250" i="1" s="1"/>
  <c r="AJ250" i="1" s="1"/>
  <c r="AG250" i="1" s="1"/>
  <c r="AD250" i="1" s="1"/>
  <c r="S101" i="1"/>
  <c r="X101" i="1"/>
  <c r="AC101" i="1" s="1"/>
  <c r="AJ101" i="1" s="1"/>
  <c r="AG101" i="1" s="1"/>
  <c r="AD101" i="1" s="1"/>
  <c r="S326" i="1"/>
  <c r="X326" i="1"/>
  <c r="AC326" i="1" s="1"/>
  <c r="AJ326" i="1" s="1"/>
  <c r="AG326" i="1" s="1"/>
  <c r="AD326" i="1" s="1"/>
  <c r="S435" i="1"/>
  <c r="X435" i="1"/>
  <c r="AC435" i="1" s="1"/>
  <c r="AJ435" i="1" s="1"/>
  <c r="AG435" i="1" s="1"/>
  <c r="AD435" i="1" s="1"/>
  <c r="S476" i="1"/>
  <c r="X476" i="1"/>
  <c r="AC476" i="1" s="1"/>
  <c r="AJ476" i="1" s="1"/>
  <c r="AG476" i="1" s="1"/>
  <c r="AD476" i="1" s="1"/>
  <c r="X259" i="1"/>
  <c r="AC259" i="1" s="1"/>
  <c r="AJ259" i="1" s="1"/>
  <c r="AG259" i="1" s="1"/>
  <c r="AD259" i="1" s="1"/>
  <c r="S259" i="1"/>
  <c r="X147" i="1"/>
  <c r="AC147" i="1" s="1"/>
  <c r="AJ147" i="1" s="1"/>
  <c r="AG147" i="1" s="1"/>
  <c r="AD147" i="1" s="1"/>
  <c r="S147" i="1"/>
  <c r="X71" i="1"/>
  <c r="AC71" i="1" s="1"/>
  <c r="AJ71" i="1" s="1"/>
  <c r="AG71" i="1" s="1"/>
  <c r="AD71" i="1" s="1"/>
  <c r="S71" i="1"/>
  <c r="X190" i="1"/>
  <c r="AC190" i="1" s="1"/>
  <c r="AJ190" i="1" s="1"/>
  <c r="AG190" i="1" s="1"/>
  <c r="AD190" i="1" s="1"/>
  <c r="S190" i="1"/>
  <c r="X472" i="1"/>
  <c r="AC472" i="1" s="1"/>
  <c r="AJ472" i="1" s="1"/>
  <c r="AG472" i="1" s="1"/>
  <c r="AD472" i="1" s="1"/>
  <c r="S472" i="1"/>
  <c r="X371" i="1"/>
  <c r="AC371" i="1" s="1"/>
  <c r="AJ371" i="1" s="1"/>
  <c r="AG371" i="1" s="1"/>
  <c r="AD371" i="1" s="1"/>
  <c r="S371" i="1"/>
  <c r="S62" i="1"/>
  <c r="X62" i="1"/>
  <c r="AC62" i="1" s="1"/>
  <c r="AJ62" i="1" s="1"/>
  <c r="AG62" i="1" s="1"/>
  <c r="AD62" i="1" s="1"/>
  <c r="S346" i="1"/>
  <c r="X346" i="1"/>
  <c r="AC346" i="1" s="1"/>
  <c r="AJ346" i="1" s="1"/>
  <c r="AG346" i="1" s="1"/>
  <c r="AD346" i="1" s="1"/>
  <c r="S411" i="1"/>
  <c r="X411" i="1"/>
  <c r="AC411" i="1" s="1"/>
  <c r="AJ411" i="1" s="1"/>
  <c r="AG411" i="1" s="1"/>
  <c r="AD411" i="1" s="1"/>
  <c r="S483" i="1"/>
  <c r="X483" i="1"/>
  <c r="AC483" i="1" s="1"/>
  <c r="AJ483" i="1" s="1"/>
  <c r="AG483" i="1" s="1"/>
  <c r="AD483" i="1" s="1"/>
  <c r="X104" i="1"/>
  <c r="AC104" i="1" s="1"/>
  <c r="AJ104" i="1" s="1"/>
  <c r="AG104" i="1" s="1"/>
  <c r="AD104" i="1" s="1"/>
  <c r="S104" i="1"/>
  <c r="X329" i="1"/>
  <c r="AC329" i="1" s="1"/>
  <c r="AJ329" i="1" s="1"/>
  <c r="AG329" i="1" s="1"/>
  <c r="AD329" i="1" s="1"/>
  <c r="S329" i="1"/>
  <c r="X508" i="1"/>
  <c r="AC508" i="1" s="1"/>
  <c r="AJ508" i="1" s="1"/>
  <c r="AG508" i="1" s="1"/>
  <c r="AD508" i="1" s="1"/>
  <c r="S508" i="1"/>
  <c r="S200" i="1"/>
  <c r="X200" i="1"/>
  <c r="AC200" i="1" s="1"/>
  <c r="AJ200" i="1" s="1"/>
  <c r="AG200" i="1" s="1"/>
  <c r="AD200" i="1" s="1"/>
  <c r="S288" i="1"/>
  <c r="X288" i="1"/>
  <c r="AC288" i="1" s="1"/>
  <c r="AJ288" i="1" s="1"/>
  <c r="AG288" i="1" s="1"/>
  <c r="AD288" i="1" s="1"/>
  <c r="S517" i="1"/>
  <c r="X517" i="1"/>
  <c r="AC517" i="1" s="1"/>
  <c r="AJ517" i="1" s="1"/>
  <c r="AG517" i="1" s="1"/>
  <c r="AD517" i="1" s="1"/>
  <c r="S311" i="1"/>
  <c r="X311" i="1"/>
  <c r="AC311" i="1" s="1"/>
  <c r="AJ311" i="1" s="1"/>
  <c r="AG311" i="1" s="1"/>
  <c r="AD311" i="1" s="1"/>
  <c r="S70" i="1"/>
  <c r="X70" i="1"/>
  <c r="AC70" i="1" s="1"/>
  <c r="AJ70" i="1" s="1"/>
  <c r="AG70" i="1" s="1"/>
  <c r="AD70" i="1" s="1"/>
  <c r="S208" i="1"/>
  <c r="X208" i="1"/>
  <c r="AC208" i="1" s="1"/>
  <c r="AJ208" i="1" s="1"/>
  <c r="AG208" i="1" s="1"/>
  <c r="AD208" i="1" s="1"/>
  <c r="X183" i="1"/>
  <c r="AC183" i="1" s="1"/>
  <c r="AJ183" i="1" s="1"/>
  <c r="AG183" i="1" s="1"/>
  <c r="AD183" i="1" s="1"/>
  <c r="S183" i="1"/>
  <c r="S367" i="1"/>
  <c r="X367" i="1"/>
  <c r="AC367" i="1" s="1"/>
  <c r="AJ367" i="1" s="1"/>
  <c r="AG367" i="1" s="1"/>
  <c r="AD367" i="1" s="1"/>
  <c r="S499" i="1"/>
  <c r="X499" i="1"/>
  <c r="AC499" i="1" s="1"/>
  <c r="AJ499" i="1" s="1"/>
  <c r="AG499" i="1" s="1"/>
  <c r="AD499" i="1" s="1"/>
  <c r="S480" i="1"/>
  <c r="X480" i="1"/>
  <c r="AC480" i="1" s="1"/>
  <c r="AJ480" i="1" s="1"/>
  <c r="AG480" i="1" s="1"/>
  <c r="AD480" i="1" s="1"/>
  <c r="S220" i="1"/>
  <c r="X220" i="1"/>
  <c r="AC220" i="1" s="1"/>
  <c r="AJ220" i="1" s="1"/>
  <c r="AG220" i="1" s="1"/>
  <c r="AD220" i="1" s="1"/>
  <c r="X195" i="1"/>
  <c r="AC195" i="1" s="1"/>
  <c r="AJ195" i="1" s="1"/>
  <c r="AG195" i="1" s="1"/>
  <c r="AD195" i="1" s="1"/>
  <c r="S195" i="1"/>
  <c r="S276" i="1"/>
  <c r="X276" i="1"/>
  <c r="AC276" i="1" s="1"/>
  <c r="AJ276" i="1" s="1"/>
  <c r="AG276" i="1" s="1"/>
  <c r="AD276" i="1" s="1"/>
  <c r="S205" i="1"/>
  <c r="X205" i="1"/>
  <c r="AC205" i="1" s="1"/>
  <c r="AJ205" i="1" s="1"/>
  <c r="AG205" i="1" s="1"/>
  <c r="AD205" i="1" s="1"/>
  <c r="S23" i="1"/>
  <c r="X23" i="1"/>
  <c r="AC23" i="1" s="1"/>
  <c r="AJ23" i="1" s="1"/>
  <c r="AG23" i="1" s="1"/>
  <c r="AD23" i="1" s="1"/>
  <c r="S524" i="1"/>
  <c r="X524" i="1"/>
  <c r="AC524" i="1" s="1"/>
  <c r="AJ524" i="1" s="1"/>
  <c r="AG524" i="1" s="1"/>
  <c r="AD524" i="1" s="1"/>
  <c r="S515" i="1"/>
  <c r="X515" i="1"/>
  <c r="AC515" i="1" s="1"/>
  <c r="AJ515" i="1" s="1"/>
  <c r="AG515" i="1" s="1"/>
  <c r="AD515" i="1" s="1"/>
  <c r="X401" i="1"/>
  <c r="AC401" i="1" s="1"/>
  <c r="AJ401" i="1" s="1"/>
  <c r="AG401" i="1" s="1"/>
  <c r="AD401" i="1" s="1"/>
  <c r="S401" i="1"/>
  <c r="X124" i="1"/>
  <c r="AC124" i="1" s="1"/>
  <c r="AJ124" i="1" s="1"/>
  <c r="AG124" i="1" s="1"/>
  <c r="AD124" i="1" s="1"/>
  <c r="S124" i="1"/>
  <c r="X74" i="1"/>
  <c r="AC74" i="1" s="1"/>
  <c r="AJ74" i="1" s="1"/>
  <c r="AG74" i="1" s="1"/>
  <c r="AD74" i="1" s="1"/>
  <c r="S74" i="1"/>
  <c r="S530" i="1"/>
  <c r="X530" i="1"/>
  <c r="AC530" i="1" s="1"/>
  <c r="AJ530" i="1" s="1"/>
  <c r="AG530" i="1" s="1"/>
  <c r="AD530" i="1" s="1"/>
  <c r="X428" i="1"/>
  <c r="AC428" i="1" s="1"/>
  <c r="AJ428" i="1" s="1"/>
  <c r="AG428" i="1" s="1"/>
  <c r="AD428" i="1" s="1"/>
  <c r="S428" i="1"/>
  <c r="X25" i="1"/>
  <c r="AC25" i="1" s="1"/>
  <c r="AJ25" i="1" s="1"/>
  <c r="AG25" i="1" s="1"/>
  <c r="AD25" i="1" s="1"/>
  <c r="S25" i="1"/>
  <c r="S130" i="1"/>
  <c r="X130" i="1"/>
  <c r="AC130" i="1" s="1"/>
  <c r="AJ130" i="1" s="1"/>
  <c r="AG130" i="1" s="1"/>
  <c r="AD130" i="1" s="1"/>
  <c r="X405" i="1"/>
  <c r="AC405" i="1" s="1"/>
  <c r="AJ405" i="1" s="1"/>
  <c r="AG405" i="1" s="1"/>
  <c r="AD405" i="1" s="1"/>
  <c r="S405" i="1"/>
  <c r="S237" i="1"/>
  <c r="X237" i="1"/>
  <c r="AC237" i="1" s="1"/>
  <c r="AJ237" i="1" s="1"/>
  <c r="AG237" i="1" s="1"/>
  <c r="AD237" i="1" s="1"/>
  <c r="S407" i="1"/>
  <c r="X407" i="1"/>
  <c r="AC407" i="1" s="1"/>
  <c r="AJ407" i="1" s="1"/>
  <c r="AG407" i="1" s="1"/>
  <c r="AD407" i="1" s="1"/>
  <c r="X315" i="1"/>
  <c r="AC315" i="1" s="1"/>
  <c r="AJ315" i="1" s="1"/>
  <c r="AG315" i="1" s="1"/>
  <c r="AD315" i="1" s="1"/>
  <c r="S315" i="1"/>
  <c r="S234" i="1"/>
  <c r="X234" i="1"/>
  <c r="AC234" i="1" s="1"/>
  <c r="AJ234" i="1" s="1"/>
  <c r="AG234" i="1" s="1"/>
  <c r="AD234" i="1" s="1"/>
  <c r="S175" i="1"/>
  <c r="X175" i="1"/>
  <c r="AC175" i="1" s="1"/>
  <c r="AJ175" i="1" s="1"/>
  <c r="AG175" i="1" s="1"/>
  <c r="AD175" i="1" s="1"/>
  <c r="S330" i="1"/>
  <c r="X330" i="1"/>
  <c r="AC330" i="1" s="1"/>
  <c r="AJ330" i="1" s="1"/>
  <c r="AG330" i="1" s="1"/>
  <c r="AD330" i="1" s="1"/>
  <c r="S320" i="1"/>
  <c r="X320" i="1"/>
  <c r="AC320" i="1" s="1"/>
  <c r="AJ320" i="1" s="1"/>
  <c r="AG320" i="1" s="1"/>
  <c r="AD320" i="1" s="1"/>
  <c r="X202" i="1"/>
  <c r="AC202" i="1" s="1"/>
  <c r="AJ202" i="1" s="1"/>
  <c r="AG202" i="1" s="1"/>
  <c r="AD202" i="1" s="1"/>
  <c r="S202" i="1"/>
  <c r="S283" i="1"/>
  <c r="X283" i="1"/>
  <c r="AC283" i="1" s="1"/>
  <c r="AJ283" i="1" s="1"/>
  <c r="AG283" i="1" s="1"/>
  <c r="AD283" i="1" s="1"/>
  <c r="S98" i="1"/>
  <c r="X98" i="1"/>
  <c r="AC98" i="1" s="1"/>
  <c r="AJ98" i="1" s="1"/>
  <c r="AG98" i="1" s="1"/>
  <c r="AD98" i="1" s="1"/>
  <c r="S79" i="1"/>
  <c r="X79" i="1"/>
  <c r="AC79" i="1" s="1"/>
  <c r="AJ79" i="1" s="1"/>
  <c r="AG79" i="1" s="1"/>
  <c r="AD79" i="1" s="1"/>
  <c r="X27" i="1"/>
  <c r="AC27" i="1" s="1"/>
  <c r="AJ27" i="1" s="1"/>
  <c r="AG27" i="1" s="1"/>
  <c r="AD27" i="1" s="1"/>
  <c r="S27" i="1"/>
  <c r="X313" i="1"/>
  <c r="AC313" i="1" s="1"/>
  <c r="AJ313" i="1" s="1"/>
  <c r="AG313" i="1" s="1"/>
  <c r="AD313" i="1" s="1"/>
  <c r="S313" i="1"/>
  <c r="X191" i="1"/>
  <c r="AC191" i="1" s="1"/>
  <c r="AJ191" i="1" s="1"/>
  <c r="AG191" i="1" s="1"/>
  <c r="AD191" i="1" s="1"/>
  <c r="S191" i="1"/>
  <c r="X486" i="1"/>
  <c r="AC486" i="1" s="1"/>
  <c r="AJ486" i="1" s="1"/>
  <c r="AG486" i="1" s="1"/>
  <c r="AD486" i="1" s="1"/>
  <c r="S486" i="1"/>
  <c r="S170" i="1"/>
  <c r="X170" i="1"/>
  <c r="AC170" i="1" s="1"/>
  <c r="AJ170" i="1" s="1"/>
  <c r="AG170" i="1" s="1"/>
  <c r="AD170" i="1" s="1"/>
  <c r="X58" i="1"/>
  <c r="AC58" i="1" s="1"/>
  <c r="AJ58" i="1" s="1"/>
  <c r="AG58" i="1" s="1"/>
  <c r="AD58" i="1" s="1"/>
  <c r="S58" i="1"/>
  <c r="S427" i="1"/>
  <c r="X427" i="1"/>
  <c r="AC427" i="1" s="1"/>
  <c r="AJ427" i="1" s="1"/>
  <c r="AG427" i="1" s="1"/>
  <c r="AD427" i="1" s="1"/>
  <c r="X103" i="1"/>
  <c r="AC103" i="1" s="1"/>
  <c r="AJ103" i="1" s="1"/>
  <c r="AG103" i="1" s="1"/>
  <c r="AD103" i="1" s="1"/>
  <c r="S103" i="1"/>
  <c r="S106" i="1"/>
  <c r="X106" i="1"/>
  <c r="AC106" i="1" s="1"/>
  <c r="AJ106" i="1" s="1"/>
  <c r="AG106" i="1" s="1"/>
  <c r="AD106" i="1" s="1"/>
  <c r="X310" i="1"/>
  <c r="AC310" i="1" s="1"/>
  <c r="AJ310" i="1" s="1"/>
  <c r="AG310" i="1" s="1"/>
  <c r="AD310" i="1" s="1"/>
  <c r="S310" i="1"/>
  <c r="X477" i="1"/>
  <c r="AC477" i="1" s="1"/>
  <c r="AJ477" i="1" s="1"/>
  <c r="AG477" i="1" s="1"/>
  <c r="AD477" i="1" s="1"/>
  <c r="S477" i="1"/>
  <c r="S537" i="1"/>
  <c r="X537" i="1"/>
  <c r="AC537" i="1" s="1"/>
  <c r="AJ537" i="1" s="1"/>
  <c r="AG537" i="1" s="1"/>
  <c r="AD537" i="1" s="1"/>
  <c r="X359" i="1"/>
  <c r="AC359" i="1" s="1"/>
  <c r="AJ359" i="1" s="1"/>
  <c r="AG359" i="1" s="1"/>
  <c r="AD359" i="1" s="1"/>
  <c r="S359" i="1"/>
  <c r="S139" i="1"/>
  <c r="X139" i="1"/>
  <c r="AC139" i="1" s="1"/>
  <c r="AJ139" i="1" s="1"/>
  <c r="AG139" i="1" s="1"/>
  <c r="AD139" i="1" s="1"/>
  <c r="S522" i="1"/>
  <c r="X522" i="1"/>
  <c r="AC522" i="1" s="1"/>
  <c r="AJ522" i="1" s="1"/>
  <c r="AG522" i="1" s="1"/>
  <c r="AD522" i="1" s="1"/>
  <c r="S353" i="1"/>
  <c r="X353" i="1"/>
  <c r="AC353" i="1" s="1"/>
  <c r="AJ353" i="1" s="1"/>
  <c r="AG353" i="1" s="1"/>
  <c r="AD353" i="1" s="1"/>
  <c r="X167" i="1"/>
  <c r="AC167" i="1" s="1"/>
  <c r="AJ167" i="1" s="1"/>
  <c r="AG167" i="1" s="1"/>
  <c r="AD167" i="1" s="1"/>
  <c r="S167" i="1"/>
  <c r="X263" i="1"/>
  <c r="AC263" i="1" s="1"/>
  <c r="AJ263" i="1" s="1"/>
  <c r="AG263" i="1" s="1"/>
  <c r="AD263" i="1" s="1"/>
  <c r="S263" i="1"/>
  <c r="S24" i="1"/>
  <c r="X24" i="1"/>
  <c r="AC24" i="1" s="1"/>
  <c r="AJ24" i="1" s="1"/>
  <c r="AG24" i="1" s="1"/>
  <c r="AD24" i="1" s="1"/>
  <c r="S59" i="1"/>
  <c r="X59" i="1"/>
  <c r="AC59" i="1" s="1"/>
  <c r="AJ59" i="1" s="1"/>
  <c r="AG59" i="1" s="1"/>
  <c r="AD59" i="1" s="1"/>
  <c r="X162" i="1"/>
  <c r="AC162" i="1" s="1"/>
  <c r="AJ162" i="1" s="1"/>
  <c r="AG162" i="1" s="1"/>
  <c r="AD162" i="1" s="1"/>
  <c r="S162" i="1"/>
  <c r="X280" i="1"/>
  <c r="AC280" i="1" s="1"/>
  <c r="AJ280" i="1" s="1"/>
  <c r="AG280" i="1" s="1"/>
  <c r="AD280" i="1" s="1"/>
  <c r="S280" i="1"/>
  <c r="X429" i="1"/>
  <c r="AC429" i="1" s="1"/>
  <c r="AJ429" i="1" s="1"/>
  <c r="AG429" i="1" s="1"/>
  <c r="AD429" i="1" s="1"/>
  <c r="S429" i="1"/>
  <c r="S43" i="1"/>
  <c r="X43" i="1"/>
  <c r="AC43" i="1" s="1"/>
  <c r="AJ43" i="1" s="1"/>
  <c r="AG43" i="1" s="1"/>
  <c r="AD43" i="1" s="1"/>
  <c r="S274" i="1"/>
  <c r="X274" i="1"/>
  <c r="AC274" i="1" s="1"/>
  <c r="AJ274" i="1" s="1"/>
  <c r="AG274" i="1" s="1"/>
  <c r="AD274" i="1" s="1"/>
  <c r="S399" i="1"/>
  <c r="X399" i="1"/>
  <c r="AC399" i="1" s="1"/>
  <c r="AJ399" i="1" s="1"/>
  <c r="AG399" i="1" s="1"/>
  <c r="AD399" i="1" s="1"/>
  <c r="X511" i="1"/>
  <c r="AC511" i="1" s="1"/>
  <c r="AJ511" i="1" s="1"/>
  <c r="AG511" i="1" s="1"/>
  <c r="AD511" i="1" s="1"/>
  <c r="S511" i="1"/>
  <c r="S34" i="1"/>
  <c r="X34" i="1"/>
  <c r="AC34" i="1" s="1"/>
  <c r="AJ34" i="1" s="1"/>
  <c r="AG34" i="1" s="1"/>
  <c r="AD34" i="1" s="1"/>
  <c r="X493" i="1"/>
  <c r="AC493" i="1" s="1"/>
  <c r="AJ493" i="1" s="1"/>
  <c r="AG493" i="1" s="1"/>
  <c r="AD493" i="1" s="1"/>
  <c r="S493" i="1"/>
  <c r="S500" i="1"/>
  <c r="X500" i="1"/>
  <c r="AC500" i="1" s="1"/>
  <c r="AJ500" i="1" s="1"/>
  <c r="AG500" i="1" s="1"/>
  <c r="AD500" i="1" s="1"/>
  <c r="X341" i="1"/>
  <c r="AC341" i="1" s="1"/>
  <c r="AJ341" i="1" s="1"/>
  <c r="AG341" i="1" s="1"/>
  <c r="AD341" i="1" s="1"/>
  <c r="S341" i="1"/>
  <c r="S516" i="1"/>
  <c r="X516" i="1"/>
  <c r="AC516" i="1" s="1"/>
  <c r="AJ516" i="1" s="1"/>
  <c r="AG516" i="1" s="1"/>
  <c r="AD516" i="1" s="1"/>
  <c r="S53" i="1"/>
  <c r="X53" i="1"/>
  <c r="AC53" i="1" s="1"/>
  <c r="AJ53" i="1" s="1"/>
  <c r="AG53" i="1" s="1"/>
  <c r="AD53" i="1" s="1"/>
  <c r="S262" i="1"/>
  <c r="X262" i="1"/>
  <c r="AC262" i="1" s="1"/>
  <c r="AJ262" i="1" s="1"/>
  <c r="AG262" i="1" s="1"/>
  <c r="AD262" i="1" s="1"/>
  <c r="X344" i="1"/>
  <c r="AC344" i="1" s="1"/>
  <c r="AJ344" i="1" s="1"/>
  <c r="AG344" i="1" s="1"/>
  <c r="AD344" i="1" s="1"/>
  <c r="S344" i="1"/>
  <c r="X410" i="1"/>
  <c r="AC410" i="1" s="1"/>
  <c r="AJ410" i="1" s="1"/>
  <c r="AG410" i="1" s="1"/>
  <c r="AD410" i="1" s="1"/>
  <c r="S410" i="1"/>
  <c r="S219" i="1"/>
  <c r="X219" i="1"/>
  <c r="AC219" i="1" s="1"/>
  <c r="AJ219" i="1" s="1"/>
  <c r="AG219" i="1" s="1"/>
  <c r="AD219" i="1" s="1"/>
  <c r="X55" i="1"/>
  <c r="AC55" i="1" s="1"/>
  <c r="AJ55" i="1" s="1"/>
  <c r="AG55" i="1" s="1"/>
  <c r="AD55" i="1" s="1"/>
  <c r="S55" i="1"/>
  <c r="S422" i="1"/>
  <c r="X422" i="1"/>
  <c r="AC422" i="1" s="1"/>
  <c r="AJ422" i="1" s="1"/>
  <c r="AG422" i="1" s="1"/>
  <c r="AD422" i="1" s="1"/>
  <c r="S478" i="1"/>
  <c r="X478" i="1"/>
  <c r="AC478" i="1" s="1"/>
  <c r="AJ478" i="1" s="1"/>
  <c r="AG478" i="1" s="1"/>
  <c r="AD478" i="1" s="1"/>
  <c r="S5" i="1"/>
  <c r="X5" i="1"/>
  <c r="AC5" i="1" s="1"/>
  <c r="AJ5" i="1" s="1"/>
  <c r="AG5" i="1" s="1"/>
  <c r="AD5" i="1" s="1"/>
  <c r="S496" i="1"/>
  <c r="X496" i="1"/>
  <c r="AC496" i="1" s="1"/>
  <c r="AJ496" i="1" s="1"/>
  <c r="AG496" i="1" s="1"/>
  <c r="AD496" i="1" s="1"/>
  <c r="S474" i="1"/>
  <c r="X474" i="1"/>
  <c r="AC474" i="1" s="1"/>
  <c r="AJ474" i="1" s="1"/>
  <c r="AG474" i="1" s="1"/>
  <c r="AD474" i="1" s="1"/>
  <c r="X46" i="1"/>
  <c r="AC46" i="1" s="1"/>
  <c r="AJ46" i="1" s="1"/>
  <c r="AG46" i="1" s="1"/>
  <c r="AD46" i="1" s="1"/>
  <c r="S46" i="1"/>
  <c r="X492" i="1"/>
  <c r="AC492" i="1" s="1"/>
  <c r="AJ492" i="1" s="1"/>
  <c r="AG492" i="1" s="1"/>
  <c r="AD492" i="1" s="1"/>
  <c r="S492" i="1"/>
  <c r="S97" i="1"/>
  <c r="X97" i="1"/>
  <c r="AC97" i="1" s="1"/>
  <c r="AJ97" i="1" s="1"/>
  <c r="AG97" i="1" s="1"/>
  <c r="AD97" i="1" s="1"/>
  <c r="S160" i="1"/>
  <c r="X160" i="1"/>
  <c r="AC160" i="1" s="1"/>
  <c r="AJ160" i="1" s="1"/>
  <c r="AG160" i="1" s="1"/>
  <c r="AD160" i="1" s="1"/>
  <c r="S109" i="1"/>
  <c r="X109" i="1"/>
  <c r="AC109" i="1" s="1"/>
  <c r="AJ109" i="1" s="1"/>
  <c r="AG109" i="1" s="1"/>
  <c r="AD109" i="1" s="1"/>
  <c r="S133" i="1"/>
  <c r="X133" i="1"/>
  <c r="AC133" i="1" s="1"/>
  <c r="AJ133" i="1" s="1"/>
  <c r="AG133" i="1" s="1"/>
  <c r="AD133" i="1" s="1"/>
  <c r="S384" i="1"/>
  <c r="X384" i="1"/>
  <c r="AC384" i="1" s="1"/>
  <c r="AJ384" i="1" s="1"/>
  <c r="AG384" i="1" s="1"/>
  <c r="AD384" i="1" s="1"/>
  <c r="S166" i="1"/>
  <c r="X166" i="1"/>
  <c r="AC166" i="1" s="1"/>
  <c r="AJ166" i="1" s="1"/>
  <c r="AG166" i="1" s="1"/>
  <c r="AD166" i="1" s="1"/>
  <c r="S165" i="1"/>
  <c r="X165" i="1"/>
  <c r="AC165" i="1" s="1"/>
  <c r="AJ165" i="1" s="1"/>
  <c r="AG165" i="1" s="1"/>
  <c r="AD165" i="1" s="1"/>
  <c r="X186" i="1"/>
  <c r="AC186" i="1" s="1"/>
  <c r="AJ186" i="1" s="1"/>
  <c r="AG186" i="1" s="1"/>
  <c r="AD186" i="1" s="1"/>
  <c r="S186" i="1"/>
  <c r="S49" i="1"/>
  <c r="X49" i="1"/>
  <c r="AC49" i="1" s="1"/>
  <c r="AJ49" i="1" s="1"/>
  <c r="AG49" i="1" s="1"/>
  <c r="AD49" i="1" s="1"/>
  <c r="X42" i="1"/>
  <c r="AC42" i="1" s="1"/>
  <c r="AJ42" i="1" s="1"/>
  <c r="AG42" i="1" s="1"/>
  <c r="AD42" i="1" s="1"/>
  <c r="S42" i="1"/>
  <c r="X342" i="1"/>
  <c r="AC342" i="1" s="1"/>
  <c r="AJ342" i="1" s="1"/>
  <c r="AG342" i="1" s="1"/>
  <c r="AD342" i="1" s="1"/>
  <c r="S342" i="1"/>
  <c r="X382" i="1"/>
  <c r="AC382" i="1" s="1"/>
  <c r="AJ382" i="1" s="1"/>
  <c r="AG382" i="1" s="1"/>
  <c r="AD382" i="1" s="1"/>
  <c r="S382" i="1"/>
  <c r="S184" i="1"/>
  <c r="X184" i="1"/>
  <c r="AC184" i="1" s="1"/>
  <c r="AJ184" i="1" s="1"/>
  <c r="AG184" i="1" s="1"/>
  <c r="AD184" i="1" s="1"/>
  <c r="S72" i="1"/>
  <c r="X72" i="1"/>
  <c r="AC72" i="1" s="1"/>
  <c r="AJ72" i="1" s="1"/>
  <c r="AG72" i="1" s="1"/>
  <c r="AD72" i="1" s="1"/>
  <c r="S249" i="1"/>
  <c r="X249" i="1"/>
  <c r="AC249" i="1" s="1"/>
  <c r="AJ249" i="1" s="1"/>
  <c r="AG249" i="1" s="1"/>
  <c r="AD249" i="1" s="1"/>
  <c r="S187" i="1"/>
  <c r="X187" i="1"/>
  <c r="AC187" i="1" s="1"/>
  <c r="AJ187" i="1" s="1"/>
  <c r="AG187" i="1" s="1"/>
  <c r="AD187" i="1" s="1"/>
  <c r="S54" i="1"/>
  <c r="X54" i="1"/>
  <c r="AC54" i="1" s="1"/>
  <c r="AJ54" i="1" s="1"/>
  <c r="AG54" i="1" s="1"/>
  <c r="AD54" i="1" s="1"/>
  <c r="X105" i="1"/>
  <c r="AC105" i="1" s="1"/>
  <c r="AJ105" i="1" s="1"/>
  <c r="AG105" i="1" s="1"/>
  <c r="AD105" i="1" s="1"/>
  <c r="S105" i="1"/>
  <c r="X385" i="1"/>
  <c r="AC385" i="1" s="1"/>
  <c r="AJ385" i="1" s="1"/>
  <c r="AG385" i="1" s="1"/>
  <c r="AD385" i="1" s="1"/>
  <c r="S385" i="1"/>
  <c r="S482" i="1"/>
  <c r="X482" i="1"/>
  <c r="AC482" i="1" s="1"/>
  <c r="AJ482" i="1" s="1"/>
  <c r="AG482" i="1" s="1"/>
  <c r="AD482" i="1" s="1"/>
  <c r="S50" i="1"/>
  <c r="X50" i="1"/>
  <c r="AC50" i="1" s="1"/>
  <c r="AJ50" i="1" s="1"/>
  <c r="AG50" i="1" s="1"/>
  <c r="AD50" i="1" s="1"/>
  <c r="S419" i="1"/>
  <c r="X419" i="1"/>
  <c r="AC419" i="1" s="1"/>
  <c r="AJ419" i="1" s="1"/>
  <c r="AG419" i="1" s="1"/>
  <c r="AD419" i="1" s="1"/>
  <c r="S151" i="1"/>
  <c r="X151" i="1"/>
  <c r="AC151" i="1" s="1"/>
  <c r="AJ151" i="1" s="1"/>
  <c r="AG151" i="1" s="1"/>
  <c r="AD151" i="1" s="1"/>
  <c r="X275" i="1"/>
  <c r="AC275" i="1" s="1"/>
  <c r="AJ275" i="1" s="1"/>
  <c r="AG275" i="1" s="1"/>
  <c r="AD275" i="1" s="1"/>
  <c r="S275" i="1"/>
  <c r="S63" i="1"/>
  <c r="X63" i="1"/>
  <c r="AC63" i="1" s="1"/>
  <c r="AJ63" i="1" s="1"/>
  <c r="AG63" i="1" s="1"/>
  <c r="AD63" i="1" s="1"/>
  <c r="S99" i="1"/>
  <c r="X99" i="1"/>
  <c r="AC99" i="1" s="1"/>
  <c r="AJ99" i="1" s="1"/>
  <c r="AG99" i="1" s="1"/>
  <c r="AD99" i="1" s="1"/>
  <c r="S245" i="1"/>
  <c r="X245" i="1"/>
  <c r="AC245" i="1" s="1"/>
  <c r="AJ245" i="1" s="1"/>
  <c r="AG245" i="1" s="1"/>
  <c r="AD245" i="1" s="1"/>
  <c r="X228" i="1"/>
  <c r="AC228" i="1" s="1"/>
  <c r="AJ228" i="1" s="1"/>
  <c r="AG228" i="1" s="1"/>
  <c r="AD228" i="1" s="1"/>
  <c r="S228" i="1"/>
  <c r="S327" i="1"/>
  <c r="X327" i="1"/>
  <c r="AC327" i="1" s="1"/>
  <c r="AJ327" i="1" s="1"/>
  <c r="AG327" i="1" s="1"/>
  <c r="AD327" i="1" s="1"/>
  <c r="X233" i="1"/>
  <c r="AC233" i="1" s="1"/>
  <c r="AJ233" i="1" s="1"/>
  <c r="AG233" i="1" s="1"/>
  <c r="AD233" i="1" s="1"/>
  <c r="S233" i="1"/>
  <c r="S117" i="1"/>
  <c r="X117" i="1"/>
  <c r="AC117" i="1" s="1"/>
  <c r="AJ117" i="1" s="1"/>
  <c r="AG117" i="1" s="1"/>
  <c r="AD117" i="1" s="1"/>
  <c r="S153" i="1"/>
  <c r="X153" i="1"/>
  <c r="AC153" i="1" s="1"/>
  <c r="AJ153" i="1" s="1"/>
  <c r="AG153" i="1" s="1"/>
  <c r="AD153" i="1" s="1"/>
  <c r="S140" i="1"/>
  <c r="X140" i="1"/>
  <c r="AC140" i="1" s="1"/>
  <c r="AJ140" i="1" s="1"/>
  <c r="AG140" i="1" s="1"/>
  <c r="AD140" i="1" s="1"/>
  <c r="S217" i="1"/>
  <c r="X217" i="1"/>
  <c r="AC217" i="1" s="1"/>
  <c r="AJ217" i="1" s="1"/>
  <c r="AG217" i="1" s="1"/>
  <c r="AD217" i="1" s="1"/>
  <c r="S108" i="1"/>
  <c r="X108" i="1"/>
  <c r="AC108" i="1" s="1"/>
  <c r="AJ108" i="1" s="1"/>
  <c r="AG108" i="1" s="1"/>
  <c r="AD108" i="1" s="1"/>
  <c r="S513" i="1"/>
  <c r="X513" i="1"/>
  <c r="AC513" i="1" s="1"/>
  <c r="AJ513" i="1" s="1"/>
  <c r="AG513" i="1" s="1"/>
  <c r="AD513" i="1" s="1"/>
  <c r="X425" i="1"/>
  <c r="AC425" i="1" s="1"/>
  <c r="AJ425" i="1" s="1"/>
  <c r="AG425" i="1" s="1"/>
  <c r="AD425" i="1" s="1"/>
  <c r="S425" i="1"/>
  <c r="X270" i="1"/>
  <c r="AC270" i="1" s="1"/>
  <c r="AJ270" i="1" s="1"/>
  <c r="AG270" i="1" s="1"/>
  <c r="AD270" i="1" s="1"/>
  <c r="S270" i="1"/>
  <c r="S381" i="1"/>
  <c r="X381" i="1"/>
  <c r="AC381" i="1" s="1"/>
  <c r="AJ381" i="1" s="1"/>
  <c r="AG381" i="1" s="1"/>
  <c r="AD381" i="1" s="1"/>
  <c r="X416" i="1"/>
  <c r="AC416" i="1" s="1"/>
  <c r="AJ416" i="1" s="1"/>
  <c r="AG416" i="1" s="1"/>
  <c r="AD416" i="1" s="1"/>
  <c r="S416" i="1"/>
  <c r="S437" i="1"/>
  <c r="X437" i="1"/>
  <c r="AC437" i="1" s="1"/>
  <c r="AJ437" i="1" s="1"/>
  <c r="AG437" i="1" s="1"/>
  <c r="AD437" i="1" s="1"/>
  <c r="S28" i="1"/>
  <c r="X28" i="1"/>
  <c r="AC28" i="1" s="1"/>
  <c r="AJ28" i="1" s="1"/>
  <c r="AG28" i="1" s="1"/>
  <c r="AD28" i="1" s="1"/>
  <c r="S252" i="1"/>
  <c r="X252" i="1"/>
  <c r="AC252" i="1" s="1"/>
  <c r="AJ252" i="1" s="1"/>
  <c r="AG252" i="1" s="1"/>
  <c r="AD252" i="1" s="1"/>
  <c r="X85" i="1"/>
  <c r="AC85" i="1" s="1"/>
  <c r="AJ85" i="1" s="1"/>
  <c r="AG85" i="1" s="1"/>
  <c r="AD85" i="1" s="1"/>
  <c r="S85" i="1"/>
  <c r="X171" i="1"/>
  <c r="AC171" i="1" s="1"/>
  <c r="AJ171" i="1" s="1"/>
  <c r="AG171" i="1" s="1"/>
  <c r="AD171" i="1" s="1"/>
  <c r="S171" i="1"/>
  <c r="S354" i="1"/>
  <c r="X354" i="1"/>
  <c r="AC354" i="1" s="1"/>
  <c r="AJ354" i="1" s="1"/>
  <c r="AG354" i="1" s="1"/>
  <c r="AD354" i="1" s="1"/>
  <c r="S145" i="1"/>
  <c r="X145" i="1"/>
  <c r="AC145" i="1" s="1"/>
  <c r="AJ145" i="1" s="1"/>
  <c r="AG145" i="1" s="1"/>
  <c r="AD145" i="1" s="1"/>
  <c r="X347" i="1"/>
  <c r="AC347" i="1" s="1"/>
  <c r="AJ347" i="1" s="1"/>
  <c r="AG347" i="1" s="1"/>
  <c r="AD347" i="1" s="1"/>
  <c r="S347" i="1"/>
  <c r="S32" i="1"/>
  <c r="X32" i="1"/>
  <c r="AC32" i="1" s="1"/>
  <c r="AJ32" i="1" s="1"/>
  <c r="AG32" i="1" s="1"/>
  <c r="AD32" i="1" s="1"/>
  <c r="X318" i="1"/>
  <c r="AC318" i="1" s="1"/>
  <c r="AJ318" i="1" s="1"/>
  <c r="AG318" i="1" s="1"/>
  <c r="AD318" i="1" s="1"/>
  <c r="S318" i="1"/>
  <c r="X94" i="1"/>
  <c r="AC94" i="1" s="1"/>
  <c r="AJ94" i="1" s="1"/>
  <c r="AG94" i="1" s="1"/>
  <c r="AD94" i="1" s="1"/>
  <c r="S94" i="1"/>
  <c r="S368" i="1"/>
  <c r="X368" i="1"/>
  <c r="AC368" i="1" s="1"/>
  <c r="AJ368" i="1" s="1"/>
  <c r="AG368" i="1" s="1"/>
  <c r="AD368" i="1" s="1"/>
  <c r="S48" i="1" l="1"/>
  <c r="X48" i="1"/>
  <c r="AC48" i="1" s="1"/>
  <c r="AJ48" i="1" s="1"/>
  <c r="AG48" i="1" s="1"/>
  <c r="AD48" i="1" s="1"/>
  <c r="X45" i="1"/>
  <c r="AC45" i="1" s="1"/>
  <c r="AJ45" i="1" s="1"/>
  <c r="AG45" i="1" s="1"/>
  <c r="AD45" i="1" s="1"/>
  <c r="S45" i="1"/>
  <c r="X290" i="1"/>
  <c r="AC290" i="1" s="1"/>
  <c r="AJ290" i="1" s="1"/>
  <c r="AG290" i="1" s="1"/>
  <c r="AD290" i="1" s="1"/>
  <c r="S290" i="1"/>
  <c r="S173" i="1"/>
  <c r="X173" i="1"/>
  <c r="AC173" i="1" s="1"/>
  <c r="AJ173" i="1" s="1"/>
  <c r="AG173" i="1" s="1"/>
  <c r="AD173" i="1" s="1"/>
  <c r="S421" i="1"/>
  <c r="X421" i="1"/>
  <c r="AC421" i="1" s="1"/>
  <c r="AJ421" i="1" s="1"/>
  <c r="AG421" i="1" s="1"/>
  <c r="AD421" i="1" s="1"/>
  <c r="S423" i="1"/>
  <c r="X423" i="1"/>
  <c r="AC423" i="1" s="1"/>
  <c r="AJ423" i="1" s="1"/>
  <c r="AG423" i="1" s="1"/>
  <c r="AD423" i="1" s="1"/>
  <c r="S321" i="1"/>
  <c r="X321" i="1"/>
  <c r="AC321" i="1" s="1"/>
  <c r="AJ321" i="1" s="1"/>
  <c r="AG321" i="1" s="1"/>
  <c r="AD321" i="1" s="1"/>
  <c r="X286" i="1"/>
  <c r="AC286" i="1" s="1"/>
  <c r="AJ286" i="1" s="1"/>
  <c r="AG286" i="1" s="1"/>
  <c r="AD286" i="1" s="1"/>
  <c r="S286" i="1"/>
  <c r="X35" i="1"/>
  <c r="AC35" i="1" s="1"/>
  <c r="AJ35" i="1" s="1"/>
  <c r="AG35" i="1" s="1"/>
  <c r="AD35" i="1" s="1"/>
  <c r="S35" i="1"/>
  <c r="X241" i="1"/>
  <c r="AC241" i="1" s="1"/>
  <c r="AJ241" i="1" s="1"/>
  <c r="AG241" i="1" s="1"/>
  <c r="AD241" i="1" s="1"/>
  <c r="S241" i="1"/>
  <c r="X38" i="1"/>
  <c r="AC38" i="1" s="1"/>
  <c r="AJ38" i="1" s="1"/>
  <c r="AG38" i="1" s="1"/>
  <c r="AD38" i="1" s="1"/>
  <c r="S38" i="1"/>
  <c r="S464" i="1"/>
  <c r="X464" i="1"/>
  <c r="AC464" i="1" s="1"/>
  <c r="AJ464" i="1" s="1"/>
  <c r="AG464" i="1" s="1"/>
  <c r="AD464" i="1" s="1"/>
  <c r="X240" i="1"/>
  <c r="AC240" i="1" s="1"/>
  <c r="AJ240" i="1" s="1"/>
  <c r="AG240" i="1" s="1"/>
  <c r="AD240" i="1" s="1"/>
  <c r="S240" i="1"/>
  <c r="S258" i="1"/>
  <c r="X258" i="1"/>
  <c r="AC258" i="1" s="1"/>
  <c r="AJ258" i="1" s="1"/>
  <c r="AG258" i="1" s="1"/>
  <c r="AD258" i="1" s="1"/>
  <c r="X179" i="1"/>
  <c r="AC179" i="1" s="1"/>
  <c r="AJ179" i="1" s="1"/>
  <c r="AG179" i="1" s="1"/>
  <c r="AD179" i="1" s="1"/>
  <c r="S179" i="1"/>
  <c r="S521" i="1"/>
  <c r="X521" i="1"/>
  <c r="AC521" i="1" s="1"/>
  <c r="AJ521" i="1" s="1"/>
  <c r="AG521" i="1" s="1"/>
  <c r="AD521" i="1" s="1"/>
  <c r="S299" i="1"/>
  <c r="X299" i="1"/>
  <c r="AC299" i="1" s="1"/>
  <c r="AJ299" i="1" s="1"/>
  <c r="AG299" i="1" s="1"/>
  <c r="AD299" i="1" s="1"/>
  <c r="S388" i="1"/>
  <c r="X388" i="1"/>
  <c r="AC388" i="1" s="1"/>
  <c r="AJ388" i="1" s="1"/>
  <c r="AG388" i="1" s="1"/>
  <c r="AD388" i="1" s="1"/>
  <c r="S36" i="1"/>
  <c r="X36" i="1"/>
  <c r="AC36" i="1" s="1"/>
  <c r="AJ36" i="1" s="1"/>
  <c r="AG36" i="1" s="1"/>
  <c r="AD36" i="1" s="1"/>
  <c r="S239" i="1"/>
  <c r="X239" i="1"/>
  <c r="AC239" i="1" s="1"/>
  <c r="AJ239" i="1" s="1"/>
  <c r="AG239" i="1" s="1"/>
  <c r="AD239" i="1" s="1"/>
  <c r="S345" i="1"/>
  <c r="X345" i="1"/>
  <c r="AC345" i="1" s="1"/>
  <c r="AJ345" i="1" s="1"/>
  <c r="AG345" i="1" s="1"/>
  <c r="AD345" i="1" s="1"/>
  <c r="S300" i="1"/>
  <c r="X300" i="1"/>
  <c r="AC300" i="1" s="1"/>
  <c r="AJ300" i="1" s="1"/>
  <c r="AG300" i="1" s="1"/>
  <c r="AD300" i="1" s="1"/>
  <c r="S80" i="1"/>
  <c r="X80" i="1"/>
  <c r="AC80" i="1" s="1"/>
  <c r="AJ80" i="1" s="1"/>
  <c r="AG80" i="1" s="1"/>
  <c r="AD80" i="1" s="1"/>
  <c r="S298" i="1"/>
  <c r="X298" i="1"/>
  <c r="AC298" i="1" s="1"/>
  <c r="AJ298" i="1" s="1"/>
  <c r="AG298" i="1" s="1"/>
  <c r="AD298" i="1" s="1"/>
  <c r="S41" i="1"/>
  <c r="X41" i="1"/>
  <c r="AC41" i="1" s="1"/>
  <c r="AJ41" i="1" s="1"/>
  <c r="AG41" i="1" s="1"/>
  <c r="AD41" i="1" s="1"/>
  <c r="X377" i="1"/>
  <c r="AC377" i="1" s="1"/>
  <c r="AJ377" i="1" s="1"/>
  <c r="AG377" i="1" s="1"/>
  <c r="AD377" i="1" s="1"/>
  <c r="S377" i="1"/>
  <c r="S304" i="1"/>
  <c r="X304" i="1"/>
  <c r="AC304" i="1" s="1"/>
  <c r="AJ304" i="1" s="1"/>
  <c r="AG304" i="1" s="1"/>
  <c r="AD304" i="1" s="1"/>
  <c r="X302" i="1"/>
  <c r="AC302" i="1" s="1"/>
  <c r="AJ302" i="1" s="1"/>
  <c r="AG302" i="1" s="1"/>
  <c r="AD302" i="1" s="1"/>
  <c r="S302" i="1"/>
  <c r="S396" i="1"/>
  <c r="X396" i="1"/>
  <c r="AC396" i="1" s="1"/>
  <c r="AJ396" i="1" s="1"/>
  <c r="AG396" i="1" s="1"/>
  <c r="AD396" i="1" s="1"/>
  <c r="X291" i="1"/>
  <c r="AC291" i="1" s="1"/>
  <c r="AJ291" i="1" s="1"/>
  <c r="AG291" i="1" s="1"/>
  <c r="AD291" i="1" s="1"/>
  <c r="S291" i="1"/>
  <c r="S319" i="1"/>
  <c r="X319" i="1"/>
  <c r="AC319" i="1" s="1"/>
  <c r="AJ319" i="1" s="1"/>
  <c r="AG319" i="1" s="1"/>
  <c r="AD319" i="1" s="1"/>
  <c r="S211" i="1"/>
  <c r="X211" i="1"/>
  <c r="AC211" i="1" s="1"/>
  <c r="AJ211" i="1" s="1"/>
  <c r="AG211" i="1" s="1"/>
  <c r="AD211" i="1" s="1"/>
  <c r="X194" i="1"/>
  <c r="AC194" i="1" s="1"/>
  <c r="AJ194" i="1" s="1"/>
  <c r="AG194" i="1" s="1"/>
  <c r="AD194" i="1" s="1"/>
  <c r="S194" i="1"/>
  <c r="S174" i="1"/>
  <c r="X174" i="1"/>
  <c r="AC174" i="1" s="1"/>
  <c r="AJ174" i="1" s="1"/>
  <c r="AG174" i="1" s="1"/>
  <c r="AD174" i="1" s="1"/>
  <c r="S322" i="1"/>
  <c r="X322" i="1"/>
  <c r="AC322" i="1" s="1"/>
  <c r="AJ322" i="1" s="1"/>
  <c r="AG322" i="1" s="1"/>
  <c r="AD322" i="1" s="1"/>
  <c r="X37" i="1"/>
  <c r="AC37" i="1" s="1"/>
  <c r="AJ37" i="1" s="1"/>
  <c r="AG37" i="1" s="1"/>
  <c r="AD37" i="1" s="1"/>
  <c r="S37" i="1"/>
  <c r="X390" i="1"/>
  <c r="AC390" i="1" s="1"/>
  <c r="AJ390" i="1" s="1"/>
  <c r="AG390" i="1" s="1"/>
  <c r="AD390" i="1" s="1"/>
  <c r="S390" i="1"/>
  <c r="X238" i="1"/>
  <c r="AC238" i="1" s="1"/>
  <c r="AJ238" i="1" s="1"/>
  <c r="AG238" i="1" s="1"/>
  <c r="AD238" i="1" s="1"/>
  <c r="S238" i="1"/>
  <c r="S212" i="1"/>
  <c r="X212" i="1"/>
  <c r="AC212" i="1" s="1"/>
  <c r="AJ212" i="1" s="1"/>
  <c r="AG212" i="1" s="1"/>
  <c r="AD212" i="1" s="1"/>
  <c r="X316" i="1"/>
  <c r="AC316" i="1" s="1"/>
  <c r="AJ316" i="1" s="1"/>
  <c r="AG316" i="1" s="1"/>
  <c r="AD316" i="1" s="1"/>
  <c r="S316" i="1"/>
  <c r="X391" i="1"/>
  <c r="AC391" i="1" s="1"/>
  <c r="AJ391" i="1" s="1"/>
  <c r="AG391" i="1" s="1"/>
  <c r="AD391" i="1" s="1"/>
  <c r="S391" i="1"/>
  <c r="X296" i="1"/>
  <c r="AC296" i="1" s="1"/>
  <c r="AJ296" i="1" s="1"/>
  <c r="AG296" i="1" s="1"/>
  <c r="AD296" i="1" s="1"/>
  <c r="S296" i="1"/>
  <c r="S323" i="1"/>
  <c r="X323" i="1"/>
  <c r="AC323" i="1" s="1"/>
  <c r="AJ323" i="1" s="1"/>
  <c r="AG323" i="1" s="1"/>
  <c r="AD323" i="1" s="1"/>
  <c r="X209" i="1"/>
  <c r="AC209" i="1" s="1"/>
  <c r="AJ209" i="1" s="1"/>
  <c r="AG209" i="1" s="1"/>
  <c r="AD209" i="1" s="1"/>
  <c r="S209" i="1"/>
  <c r="S215" i="1"/>
  <c r="X215" i="1"/>
  <c r="AC215" i="1" s="1"/>
  <c r="AJ215" i="1" s="1"/>
  <c r="AG215" i="1" s="1"/>
  <c r="AD215" i="1" s="1"/>
  <c r="S39" i="1"/>
  <c r="X39" i="1"/>
  <c r="AC39" i="1" s="1"/>
  <c r="AJ39" i="1" s="1"/>
  <c r="AG39" i="1" s="1"/>
  <c r="AD39" i="1" s="1"/>
  <c r="S197" i="1"/>
  <c r="X197" i="1"/>
  <c r="AC197" i="1" s="1"/>
  <c r="AJ197" i="1" s="1"/>
  <c r="AG197" i="1" s="1"/>
  <c r="AD197" i="1" s="1"/>
  <c r="X201" i="1"/>
  <c r="AC201" i="1" s="1"/>
  <c r="AJ201" i="1" s="1"/>
  <c r="AG201" i="1" s="1"/>
  <c r="AD201" i="1" s="1"/>
  <c r="S201" i="1"/>
  <c r="X260" i="1"/>
  <c r="AC260" i="1" s="1"/>
  <c r="AJ260" i="1" s="1"/>
  <c r="AG260" i="1" s="1"/>
  <c r="AD260" i="1" s="1"/>
  <c r="S260" i="1"/>
  <c r="X337" i="1"/>
  <c r="AC337" i="1" s="1"/>
  <c r="AJ337" i="1" s="1"/>
  <c r="AG337" i="1" s="1"/>
  <c r="AD337" i="1" s="1"/>
  <c r="S337" i="1"/>
  <c r="S193" i="1"/>
  <c r="X193" i="1"/>
  <c r="AC193" i="1" s="1"/>
  <c r="AJ193" i="1" s="1"/>
  <c r="AG193" i="1" s="1"/>
  <c r="AD193" i="1" s="1"/>
  <c r="S297" i="1"/>
  <c r="X297" i="1"/>
  <c r="AC297" i="1" s="1"/>
  <c r="AJ297" i="1" s="1"/>
  <c r="AG297" i="1" s="1"/>
  <c r="AD297" i="1" s="1"/>
  <c r="S510" i="1"/>
  <c r="X510" i="1"/>
  <c r="AC510" i="1" s="1"/>
  <c r="AJ510" i="1" s="1"/>
  <c r="AG510" i="1" s="1"/>
  <c r="AD510" i="1" s="1"/>
  <c r="S525" i="1"/>
  <c r="X525" i="1"/>
  <c r="AC525" i="1" s="1"/>
  <c r="AJ525" i="1" s="1"/>
  <c r="AG525" i="1" s="1"/>
  <c r="AD525" i="1" s="1"/>
  <c r="S91" i="1"/>
  <c r="X91" i="1"/>
  <c r="AC91" i="1" s="1"/>
  <c r="AJ91" i="1" s="1"/>
  <c r="AG91" i="1" s="1"/>
  <c r="AD91" i="1" s="1"/>
  <c r="S40" i="1"/>
  <c r="X40" i="1"/>
  <c r="AC40" i="1" s="1"/>
  <c r="AJ40" i="1" s="1"/>
  <c r="AG40" i="1" s="1"/>
  <c r="AD40" i="1" s="1"/>
  <c r="S471" i="1"/>
  <c r="X471" i="1"/>
  <c r="AC471" i="1" s="1"/>
  <c r="AJ471" i="1" s="1"/>
  <c r="AG471" i="1" s="1"/>
  <c r="AD471" i="1" s="1"/>
  <c r="S227" i="1"/>
  <c r="X227" i="1"/>
  <c r="AC227" i="1" s="1"/>
  <c r="AJ227" i="1" s="1"/>
  <c r="AG227" i="1" s="1"/>
  <c r="AD227" i="1" s="1"/>
  <c r="X196" i="1"/>
  <c r="AC196" i="1" s="1"/>
  <c r="AJ196" i="1" s="1"/>
  <c r="AG196" i="1" s="1"/>
  <c r="AD196" i="1" s="1"/>
  <c r="S196" i="1"/>
  <c r="S303" i="1"/>
  <c r="X303" i="1"/>
  <c r="AC303" i="1" s="1"/>
  <c r="AJ303" i="1" s="1"/>
  <c r="AG303" i="1" s="1"/>
  <c r="AD303" i="1" s="1"/>
  <c r="S214" i="1"/>
  <c r="X214" i="1"/>
  <c r="AC214" i="1" s="1"/>
  <c r="AJ214" i="1" s="1"/>
  <c r="AG214" i="1" s="1"/>
  <c r="AD214" i="1" s="1"/>
  <c r="S273" i="1"/>
  <c r="X273" i="1"/>
  <c r="AC273" i="1" s="1"/>
  <c r="AJ273" i="1" s="1"/>
  <c r="AG273" i="1" s="1"/>
  <c r="AD273" i="1" s="1"/>
  <c r="S392" i="1"/>
  <c r="X392" i="1"/>
  <c r="AC392" i="1" s="1"/>
  <c r="AJ392" i="1" s="1"/>
  <c r="AG392" i="1" s="1"/>
  <c r="AD392" i="1" s="1"/>
  <c r="S324" i="1"/>
  <c r="X324" i="1"/>
  <c r="AC324" i="1" s="1"/>
  <c r="AJ324" i="1" s="1"/>
  <c r="AG324" i="1" s="1"/>
  <c r="AD324" i="1" s="1"/>
  <c r="X163" i="1"/>
  <c r="AC163" i="1" s="1"/>
  <c r="AJ163" i="1" s="1"/>
  <c r="AG163" i="1" s="1"/>
  <c r="AD163" i="1" s="1"/>
  <c r="S163" i="1"/>
  <c r="S210" i="1"/>
  <c r="X210" i="1"/>
  <c r="AC210" i="1" s="1"/>
  <c r="AJ210" i="1" s="1"/>
  <c r="AG210" i="1" s="1"/>
  <c r="AD210" i="1" s="1"/>
  <c r="S77" i="1"/>
  <c r="X77" i="1"/>
  <c r="AC77" i="1" s="1"/>
  <c r="AJ77" i="1" s="1"/>
  <c r="AG77" i="1" s="1"/>
  <c r="AD77" i="1" s="1"/>
  <c r="S301" i="1"/>
  <c r="X301" i="1"/>
  <c r="AC301" i="1" s="1"/>
  <c r="AJ301" i="1" s="1"/>
  <c r="AG301" i="1" s="1"/>
  <c r="AD301" i="1" s="1"/>
  <c r="X514" i="1"/>
  <c r="AC514" i="1" s="1"/>
  <c r="AJ514" i="1" s="1"/>
  <c r="AG514" i="1" s="1"/>
  <c r="AD514" i="1" s="1"/>
  <c r="S514" i="1"/>
  <c r="X376" i="1"/>
  <c r="AC376" i="1" s="1"/>
  <c r="AJ376" i="1" s="1"/>
  <c r="AG376" i="1" s="1"/>
  <c r="AD376" i="1" s="1"/>
  <c r="S376" i="1"/>
  <c r="X248" i="1"/>
  <c r="AC248" i="1" s="1"/>
  <c r="AJ248" i="1" s="1"/>
  <c r="AG248" i="1" s="1"/>
  <c r="AD248" i="1" s="1"/>
  <c r="S248" i="1"/>
  <c r="X287" i="1"/>
  <c r="AC287" i="1" s="1"/>
  <c r="AJ287" i="1" s="1"/>
  <c r="AG287" i="1" s="1"/>
  <c r="AD287" i="1" s="1"/>
  <c r="S287" i="1"/>
  <c r="S469" i="1"/>
  <c r="X469" i="1"/>
  <c r="AC469" i="1" s="1"/>
  <c r="AJ469" i="1" s="1"/>
  <c r="AG469" i="1" s="1"/>
  <c r="AD469" i="1" s="1"/>
  <c r="S414" i="1"/>
  <c r="X414" i="1"/>
  <c r="AC414" i="1" s="1"/>
  <c r="AJ414" i="1" s="1"/>
  <c r="AG414" i="1" s="1"/>
  <c r="AD414" i="1" s="1"/>
  <c r="S213" i="1"/>
  <c r="X213" i="1"/>
  <c r="AC213" i="1" s="1"/>
  <c r="AJ213" i="1" s="1"/>
  <c r="AG213" i="1" s="1"/>
  <c r="AD213" i="1" s="1"/>
  <c r="X309" i="1"/>
  <c r="AC309" i="1" s="1"/>
  <c r="AJ309" i="1" s="1"/>
  <c r="AG309" i="1" s="1"/>
  <c r="AD309" i="1" s="1"/>
  <c r="S309" i="1"/>
  <c r="X289" i="1"/>
  <c r="AC289" i="1" s="1"/>
  <c r="AJ289" i="1" s="1"/>
  <c r="AG289" i="1" s="1"/>
  <c r="AD289" i="1" s="1"/>
  <c r="S289" i="1"/>
  <c r="S230" i="1"/>
  <c r="X230" i="1"/>
  <c r="AC230" i="1" s="1"/>
  <c r="AJ230" i="1" s="1"/>
  <c r="AG230" i="1" s="1"/>
  <c r="AD230" i="1" s="1"/>
  <c r="X375" i="1"/>
  <c r="AC375" i="1" s="1"/>
  <c r="AJ375" i="1" s="1"/>
  <c r="AG375" i="1" s="1"/>
  <c r="AD375" i="1" s="1"/>
  <c r="S375" i="1"/>
  <c r="X386" i="1"/>
  <c r="AC386" i="1" s="1"/>
  <c r="AJ386" i="1" s="1"/>
  <c r="AG386" i="1" s="1"/>
  <c r="AD386" i="1" s="1"/>
  <c r="S386" i="1"/>
</calcChain>
</file>

<file path=xl/sharedStrings.xml><?xml version="1.0" encoding="utf-8"?>
<sst xmlns="http://schemas.openxmlformats.org/spreadsheetml/2006/main" count="4985" uniqueCount="1658">
  <si>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</si>
  <si>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</si>
  <si>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</si>
  <si>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</si>
  <si>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</si>
  <si>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</si>
  <si>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</si>
  <si>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</si>
  <si>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</si>
  <si>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</si>
  <si>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</si>
  <si>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</si>
  <si>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</si>
  <si>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</si>
  <si>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</si>
  <si>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</si>
  <si>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</si>
  <si>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</si>
  <si>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</si>
  <si>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</si>
  <si>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</si>
  <si>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</si>
  <si>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</si>
  <si>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</si>
  <si>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</si>
  <si>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</si>
  <si>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</si>
  <si>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</si>
  <si>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</si>
  <si>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</si>
  <si>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</si>
  <si>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</si>
  <si>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</si>
  <si>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</si>
  <si>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</si>
  <si>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</si>
  <si>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</si>
  <si>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</si>
  <si>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</si>
  <si>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</si>
  <si>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</si>
  <si>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</si>
  <si>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</si>
  <si>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</si>
  <si>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</si>
  <si>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</si>
  <si>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</si>
  <si>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</si>
  <si>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</si>
  <si>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</si>
  <si>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</si>
  <si>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</si>
  <si>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</si>
  <si>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</si>
  <si>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</si>
  <si>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</si>
  <si>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</si>
  <si>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</si>
  <si>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</si>
  <si>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</si>
  <si>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</si>
  <si>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</si>
  <si>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</si>
  <si>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</si>
  <si>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</si>
  <si>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</si>
  <si>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</si>
  <si>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</si>
  <si>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</si>
  <si>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</si>
  <si>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</si>
  <si>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</si>
  <si>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</si>
  <si>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</si>
  <si>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</si>
  <si>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</si>
  <si>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</si>
  <si>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</si>
  <si>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</si>
  <si>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</si>
  <si>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</si>
  <si>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</si>
  <si>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</si>
  <si>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</si>
  <si>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</si>
  <si>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</si>
  <si>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Bati Orient</t>
  </si>
  <si>
    <t>B</t>
  </si>
  <si>
    <t>A</t>
  </si>
  <si>
    <t>Decorative Mosaics</t>
  </si>
  <si>
    <t>12" x 12"</t>
  </si>
  <si>
    <t>Mosaic</t>
  </si>
  <si>
    <t>4" x 12"</t>
  </si>
  <si>
    <t>Border</t>
  </si>
  <si>
    <t>6" x 12"</t>
  </si>
  <si>
    <t>4-3/4" x 12"</t>
  </si>
  <si>
    <t>6" x 12" x 1/2"</t>
  </si>
  <si>
    <t>continued on next page</t>
  </si>
  <si>
    <t>http://www.conestogatile.com/</t>
  </si>
  <si>
    <t>11.6" x 11.6"</t>
  </si>
  <si>
    <t>11" x 12"</t>
  </si>
  <si>
    <t>12.1" x 12.1"</t>
  </si>
  <si>
    <t>11.8" x 23.8"</t>
  </si>
  <si>
    <t>Décor</t>
  </si>
  <si>
    <t>12.1" x 11.9"</t>
  </si>
  <si>
    <t>12" x 12.2"</t>
  </si>
  <si>
    <t>12.2" x 12.2"</t>
  </si>
  <si>
    <t>Marble</t>
  </si>
  <si>
    <t>Pebbles</t>
  </si>
  <si>
    <t>Quartzite / Slate</t>
  </si>
  <si>
    <t>b</t>
  </si>
  <si>
    <t>c</t>
  </si>
  <si>
    <t>d</t>
  </si>
  <si>
    <t>f</t>
  </si>
  <si>
    <t>e</t>
  </si>
  <si>
    <t>12" x 11.6"</t>
  </si>
  <si>
    <t>5-1/2" x 12"</t>
  </si>
  <si>
    <t>11.6" x 12"</t>
  </si>
  <si>
    <t xml:space="preserve">      "</t>
  </si>
  <si>
    <t>ARRO16 - Slate / Beige &amp; Brown Glass 12" x 11.6" Mosaic</t>
  </si>
  <si>
    <t>ARRO17 - Slate / Beige &amp; Brown Glass 12" x 12" Mosaic</t>
  </si>
  <si>
    <t>MAMI101 - Black 12" x 12" Mosaic</t>
  </si>
  <si>
    <t>MAMI103 - Beige 12" x 12" Mosaic</t>
  </si>
  <si>
    <t>MAMI92 - Marble / Beige &amp; Brown Glass 12" x 12" Mosaic</t>
  </si>
  <si>
    <t>MAMI93 - Marble / Beige &amp; Brown Glass 12" x 12" Mosaic</t>
  </si>
  <si>
    <t>MAMI94 - Marble / Black, Grey &amp; White Glass 12" x 12" Mosaic</t>
  </si>
  <si>
    <t>MAMI95 - Marble / Black, Grey &amp; White Glass 12" x 12" Mosaic</t>
  </si>
  <si>
    <t>PIMI24 - Zebra 2" x 2" White / Black Décor 12" x 12" Mosaic</t>
  </si>
  <si>
    <t>QUMI17 - Grey / Beige Glass / Quartzite / Metal 12" x 12" Mosaic</t>
  </si>
  <si>
    <t>VEMI100 - Mix Grey / Glass / Inox 12" x 12" Mosaic</t>
  </si>
  <si>
    <t>VEMI114 - White / Grey / Glass 12" x 12" Mosaic</t>
  </si>
  <si>
    <t xml:space="preserve">VEMI65 - Blue / Light Blue / White 3" x 7.9" Border </t>
  </si>
  <si>
    <t xml:space="preserve">VEMI66 - Black / Grey / White 3" x 7.9" Border  </t>
  </si>
  <si>
    <t xml:space="preserve">VEMI68 - Green / Orange / Red 3" x 7.9" Border  </t>
  </si>
  <si>
    <t>PIMI19 - White / Grey / Silver 4" x 12" Border</t>
  </si>
  <si>
    <t>PIMI21 - Taupe / Gold 4" x 12" Border</t>
  </si>
  <si>
    <t>PIMI23 - White / Grey / Red 4" x 12" Border</t>
  </si>
  <si>
    <t>MAMI102 - Black 4" x 12" Border</t>
  </si>
  <si>
    <t>MAMI104 - Beige 4" x 12" Border</t>
  </si>
  <si>
    <t>MAMI96/30 - White / Grey / Dark Grey 5-1/2" x 12" Border</t>
  </si>
  <si>
    <t>MABL75/30 - White 5-1/2" x 12" Border</t>
  </si>
  <si>
    <t>MACA02/30 - Cappuccino 5-1/2" x 12" Border</t>
  </si>
  <si>
    <t>MAGR89/30 - Grey 5-1/2" x 12" Border</t>
  </si>
  <si>
    <t>MACA03 - Cappuccino 11.6" x 12" Mosaic</t>
  </si>
  <si>
    <t>MAGR92 - Dark Grey 11.6" x 12" Mosaic</t>
  </si>
  <si>
    <t>MAMI119 - Beige / Shell Brown 11.6" x 12" Mosaic</t>
  </si>
  <si>
    <t>MAMI120 - Beige / White / Shell Beige 11.6" x 12" Mosaic</t>
  </si>
  <si>
    <t>MAMI123 - Cappuccino / Onyx Cream 11.6" x 12" Mosaic</t>
  </si>
  <si>
    <t>Date Announced</t>
  </si>
  <si>
    <t>12" x 12" x 0.4"</t>
  </si>
  <si>
    <t>Wall Cladding</t>
  </si>
  <si>
    <t>g</t>
  </si>
  <si>
    <t>ARNO20 - Black Slate 4" x 13.78" Wall Cladding</t>
  </si>
  <si>
    <t>ARNO21 - Black Slate 4" x 7.87" Wall Cladding Corner</t>
  </si>
  <si>
    <t>ARRO19 - Rust Slate 4" x 13.78" Wall Cladding</t>
  </si>
  <si>
    <t>ARRO21 - Rust Slate 4" x 7.87" Wall Cladding Corner</t>
  </si>
  <si>
    <t>MAMI50 - Blue Glass / Shell Mix 12" x 12" Mosaic</t>
  </si>
  <si>
    <t>MAMI134 - White Marble / White &amp; Turquoise Glass Mix 12" x 12" Mosaic</t>
  </si>
  <si>
    <t>MEMI21 - Brushed / Silver / White Glass 12" x 12" Mosaic</t>
  </si>
  <si>
    <t>MEMI22 - Brushed / Black / White Glass 12" x 12" Mosaic</t>
  </si>
  <si>
    <t>MEMI29 - Grey Mix / Brushed Aluminum 12" x 12" Mosaic</t>
  </si>
  <si>
    <t>MEMI32 - Taupe Mix / Brushed Aluminum 12" x 12" Mosaic</t>
  </si>
  <si>
    <t>MEMI35 - Black / Mix Steel / Grey Glass 12" x 12" Mosaic</t>
  </si>
  <si>
    <t>MEMI36 - Silver / Mix Steel / Grey Glass 12" x 12" Mosaic</t>
  </si>
  <si>
    <t>PIGR16 - Quartzite Grey 12" x 12" Mosaic</t>
  </si>
  <si>
    <t>PIGR17 - Quartzite Grey / Silver Glass Mix 12" x 12" Mosaic</t>
  </si>
  <si>
    <t>QUMA03 - Quartzite Brown 12" x 12" Mosaic</t>
  </si>
  <si>
    <t>QUMI18 - Quartzite Mix Beige / Glass Mix 12.2" x 12.4" Mosaic</t>
  </si>
  <si>
    <t>QUMI19 - Quartzite Brown / White, Gold Glass 12" x 12" Mosaic</t>
  </si>
  <si>
    <t>VEBE02 - Beige Glass / Ceramic 12" x 12" Mosaic</t>
  </si>
  <si>
    <t>VEBL11 - White Glass Golf Mix 11.6" x 11.6" Mosaic</t>
  </si>
  <si>
    <t>VEGR08 - Grey Glass "Golf" Mix 11.6" x 11.6" Mosaic</t>
  </si>
  <si>
    <t>VEMA12 - Brown Glass "Golf" Mix 11.6" x 11.6" Mosaic</t>
  </si>
  <si>
    <t>VEMI121 - Black Glass "Golf" Mix 11.6" x 11.6" Mosaic</t>
  </si>
  <si>
    <t>VEGR13 - Teal-Grey Glass Broken Edges 12.2" x 12.4" Mosaic</t>
  </si>
  <si>
    <t>VEMA11 - Brown Glass Broken Edges 12.2" x 12.4" Mosaic</t>
  </si>
  <si>
    <t>VENO12 - Black Glass Broken Edges 12.2" x 12.4" Mosaic</t>
  </si>
  <si>
    <t>VEBL40 - Turquoise Glass / Ceramic 12" x 12" Mosaic</t>
  </si>
  <si>
    <t>VEGR06 - Grey Matte &amp; Polished Glass Mix 12" x 12" Mosaic</t>
  </si>
  <si>
    <t>VEGR35 - Grey Glass / Ceramic 12" x 12" Mosaic</t>
  </si>
  <si>
    <t>VEMA10 - Brown Matte &amp; Polished Glass Mix 12" x 12" Mosaic</t>
  </si>
  <si>
    <t>VEMI98 - Blue Glass &amp; Décor 12" x 12" Mosaic</t>
  </si>
  <si>
    <t>VEMI113 - Caramel Glass &amp; Décor 12" x 12" Mosaic</t>
  </si>
  <si>
    <t>VEMI118 - Grey Glass / Chrome 12" x 12" Mosaic</t>
  </si>
  <si>
    <t>VEMI120 - White Glass / Chrome 12" x 12" Mosaic</t>
  </si>
  <si>
    <t>VEMI123 - Mix Grey Glass / Green Jean Print / Steel 12" x 12" Mosaic</t>
  </si>
  <si>
    <t>VENO03 - Black Matte &amp; Polished Glass Mix 12" x 12" Mosaic</t>
  </si>
  <si>
    <t>ARNO19 - Black Slate 4" x 4", 12" x 12" Mosaic</t>
  </si>
  <si>
    <t>ARRO18 - Rust Slate 4" x 4", 12" x 12" Mosaic</t>
  </si>
  <si>
    <t>MAMI31 - Gold / White Glass 12" x 12" Mosaic</t>
  </si>
  <si>
    <t>MAMI52 - Red / Red Glass / Shell Mix 12" x 12" Mosaic</t>
  </si>
  <si>
    <t>MAMI81 - Brown / Beige / Orange 12" x 12" Mosaic</t>
  </si>
  <si>
    <t>MENO05 - Pebble Black 12.2" x 12.2" Mosaic</t>
  </si>
  <si>
    <t>MENO06 - Penny Round Black 12.2" x 12.2" Mosaic</t>
  </si>
  <si>
    <t>PIMI11 - Mix Beige / Brown 12" x 12" Mosaic</t>
  </si>
  <si>
    <t>PIMI12 - Mix Beige / Brown 4" x 12" Border</t>
  </si>
  <si>
    <t>QUMI08 - Silver Grey Polished / Blue Glass 12" x 12" Mosaic</t>
  </si>
  <si>
    <t>QUMI09 - Silver Grey Polished / Red Glass 12" x 12" Mosaic</t>
  </si>
  <si>
    <t>QUMI10 - Silver Grey Natural / Turquoise Glass 12" x 12" Mosaic</t>
  </si>
  <si>
    <t>QUVE05 - Green 12" x 12" Mosaic</t>
  </si>
  <si>
    <t>QUVE07 - Green 4-3/4" x 12" Border</t>
  </si>
  <si>
    <t>QUVE10 - Green 12" x 12" Mosaic</t>
  </si>
  <si>
    <t>VEBL38 - Turquoise Glass 11.8" x 23.8" Décor</t>
  </si>
  <si>
    <t>VEMI88 - Beige / Yellow Glass 12" x 12" Mosaic</t>
  </si>
  <si>
    <t>VEMI110 - Mix Red / Steel / White Glass 12" x 12" Mosaic</t>
  </si>
  <si>
    <t>12 PCS/CTN</t>
  </si>
  <si>
    <t>13" x 14.4"</t>
  </si>
  <si>
    <t>h</t>
  </si>
  <si>
    <t>11.8" x 12"</t>
  </si>
  <si>
    <t>i</t>
  </si>
  <si>
    <t>11.5" x 12"</t>
  </si>
  <si>
    <t>QUVE02 - Green 12" x 12" Mosaic</t>
  </si>
  <si>
    <t>ARNO10 - Black 12" x 12" Mosaic</t>
  </si>
  <si>
    <t xml:space="preserve">BOMA01 - Natural Wood Look 13" x 14.4" Mosaic </t>
  </si>
  <si>
    <t>BOMA04 - Natural Wood Look 21" x 8" Mosaic</t>
  </si>
  <si>
    <t>BOMI01 - Washed Wood Look 13" x 14.4" Mosaic</t>
  </si>
  <si>
    <t>BOMI04 - Washed Wood Look 21" x 8" Mosaic</t>
  </si>
  <si>
    <t>GABL25 - White 6" x 12" Mosaic</t>
  </si>
  <si>
    <t>GAMI76 - Mix Grey / Green / White 12" x 12" Mosaic</t>
  </si>
  <si>
    <t>GAMI78 - Mix Beige / Pink / White 12" x 12" Mosaic</t>
  </si>
  <si>
    <t>GAMI92 - Golden Mix 6" x 12" Mosaic</t>
  </si>
  <si>
    <t>GANO21 - Black 6" x 12" Mosaic</t>
  </si>
  <si>
    <t>MABL03 - White 11" x 12" Mosaic</t>
  </si>
  <si>
    <t>MABL57 - Onyx Beige 11.6" x 11.6" Mosaic</t>
  </si>
  <si>
    <t>MABL93 - White Marble 11.8" x 12" Mosaic</t>
  </si>
  <si>
    <t>MABL95 - White Marble 12" x 12" Mosaic</t>
  </si>
  <si>
    <t>MABL96 - White Marble 3.2" x 12" Rope Cladding</t>
  </si>
  <si>
    <t>MAGR03 - Grey 11" x 12" Mosaic</t>
  </si>
  <si>
    <t>MAMI143 - Black Glass / Marble 12" x 12" Mosaic</t>
  </si>
  <si>
    <t>MAMI144 - Black / White Glass 12" x 12" Mosaic</t>
  </si>
  <si>
    <t>MAMI25 - Beige Marble / Brown Glass/ Décor 12" x 12" Mosaic</t>
  </si>
  <si>
    <t>MANO62 - Black Marble 3.2" x 12" Rope Cladding</t>
  </si>
  <si>
    <t>MARO41 - Red 11.6" x 11.6" Mosaic</t>
  </si>
  <si>
    <t>MEMI47 - Aluminum / Grey Glass 12" x 12" Mosaic</t>
  </si>
  <si>
    <t>MEMI49 - Aluminum / White Glass 12" x 12" Mosaic</t>
  </si>
  <si>
    <t>PIBE24 - Beige Sandstone 11.8" x 12" Mosaic</t>
  </si>
  <si>
    <t>PIBE25 - Beige Sandstone 6" x 12" Rope Cladding</t>
  </si>
  <si>
    <t>PIBL10 - White 12" x 12" Mosaic</t>
  </si>
  <si>
    <t>PIBL11 - White 4" x 12" Border</t>
  </si>
  <si>
    <t>PIBL12 - White 12" x 12" Mosaic</t>
  </si>
  <si>
    <t>PIBL13 - White 4" x 12" Border</t>
  </si>
  <si>
    <t>PIBL14 - White 12" x 12" Mosaic</t>
  </si>
  <si>
    <t>PIBL15 - White 4" x 12" Border</t>
  </si>
  <si>
    <t>PIGR28 - Grey 12" x 12" Mosaic</t>
  </si>
  <si>
    <t>PIGR29 - Grey 4" x 12" Border</t>
  </si>
  <si>
    <t>PIGR30 - Light Grey 12" x 12" Mosaic</t>
  </si>
  <si>
    <t>PIGR31 - Light Grey 4" x 12" Border</t>
  </si>
  <si>
    <t>PIMI25 - Black Stone / Turquoise Ceramic Mix 12" x 12" Mosaic</t>
  </si>
  <si>
    <t>PIMI26 - Black / White 12" x 12" Mosaic</t>
  </si>
  <si>
    <t>PIMI27 - Black / White 4" x 12" Mosaic</t>
  </si>
  <si>
    <t>PIMI28 - Black 12" x 12" Mosaic</t>
  </si>
  <si>
    <t>PIMI29 - Black 4" x 12" Mosaic</t>
  </si>
  <si>
    <t>PIMI30 - White Marble 11.8" x 12" Mosaic</t>
  </si>
  <si>
    <t>PIMI31 - Sandstone / Multi Beige Ceramic Mix 12" x 12" Mosaic</t>
  </si>
  <si>
    <t>PIMI32 - Black Stone / Grey &amp; White Ceramic Mix 12" x 12" Mosaic</t>
  </si>
  <si>
    <t>PINO21 - Black Marble 11.8" x 12" Mosaic</t>
  </si>
  <si>
    <t>QUBE13 - Beige 12" x 12" Mosaic</t>
  </si>
  <si>
    <t>QUGR04 - Quartzite Grey 12" x 12" Mosaic</t>
  </si>
  <si>
    <t>QUMI20 - White Marble 11.8" x 12" Mosaic</t>
  </si>
  <si>
    <t>VEBL12 - White Matte &amp; Glossy Mix 12" x 12" Mosaic</t>
  </si>
  <si>
    <t>VEBL41 - White Glass / Marble 12" x 12" Mosaic</t>
  </si>
  <si>
    <t>VEBL43 - White Glass 11.5" x 12" Mosaic</t>
  </si>
  <si>
    <t>VEGR14 - Grey Matte &amp; Glossy Mix 12" x 12" Mosaic</t>
  </si>
  <si>
    <t>VEGR39 - Black / Grey / White Glass 12" x 12" Mosaic</t>
  </si>
  <si>
    <t>VEMA13 - Taupe Matte &amp; Glossy Mix 12" x 12" Mosaic</t>
  </si>
  <si>
    <t>VENO04 - Black Matte &amp; Glossy Mix 12" x 12" Mosaic</t>
  </si>
  <si>
    <t>VENO34 - Black Glass / Marble / Steel 12" x 12" Mosaic</t>
  </si>
  <si>
    <t>VENO36 - Black Glass 11.5" x 12" Mosaic</t>
  </si>
  <si>
    <t>VERO33 - Red Glass 12" x 12" Mosaic</t>
  </si>
  <si>
    <t>VEVE40 - Blue Green Glass 12" x 12" Mosaic</t>
  </si>
  <si>
    <t>in cartridge to set the mosaics.  Can be painted, stained or varnished before sealing.  Not suitable for surfaces subject to water projections</t>
  </si>
  <si>
    <t>or wet areas.  Thickness is 3/8".</t>
  </si>
  <si>
    <t>not recommended to install the product in wet areas.  Mosaics should be put in the targeted room three days before installation so they</t>
  </si>
  <si>
    <t>adapt to the environment from a humidity point of view.  The product can be installed with Laticrete Latisil or a polyurethane adhesive</t>
  </si>
  <si>
    <t>sealant in cartridge.  It is not recommended to grout this product as it just does not look good &amp; the cleaning takes time and hard work.</t>
  </si>
  <si>
    <t>Also, the difference in density between the wood and the grout might cause problems and cracking of the grout.  If the installation is</t>
  </si>
  <si>
    <t>grouted, then the mosaics should be treated before grouting.  The treatment will modify the color of the product and it will darken.  Overall,</t>
  </si>
  <si>
    <t>when installed without grout, the treatment is strongly advised but not mandatory.</t>
  </si>
  <si>
    <t>Changes</t>
  </si>
  <si>
    <t>MABL93 - After thorough quality control reveiw, Bati Orient will not be able to offer this item at this time.  They anticipate being able to offer a better quality stone with better sorting and unity in color by April 2017 at which time this item will be available once again.</t>
  </si>
  <si>
    <t>Rope</t>
  </si>
  <si>
    <t>3/4" x 12"</t>
  </si>
  <si>
    <t>MABL96 &amp; MANO62 - Bati Orient has decided to sell these items by the single Rope piece instead of the four Rope pieces mesh-mounted on a 3.2" x 12" Rope Cladding configuration.  Size of each Rope is 3/4" x 12".</t>
  </si>
  <si>
    <t>GAPE01 - Mix Peach 12" x 12" Mosaic</t>
  </si>
  <si>
    <t>GAPE02/30 - Mix Peach 4" x 12" Border</t>
  </si>
  <si>
    <t>MAMI13 - White / Red 11" x 12" Mosaic</t>
  </si>
  <si>
    <t>DÉCOR &amp; STYLE</t>
  </si>
  <si>
    <t>CEMENT TILES</t>
  </si>
  <si>
    <t>8" x 8"</t>
  </si>
  <si>
    <t>CIBL01</t>
  </si>
  <si>
    <t>Blue</t>
  </si>
  <si>
    <t>CIBL02</t>
  </si>
  <si>
    <t>Off White</t>
  </si>
  <si>
    <t>CIGR01</t>
  </si>
  <si>
    <t>Light Grey</t>
  </si>
  <si>
    <t>CIGR02</t>
  </si>
  <si>
    <t>Dark Grey</t>
  </si>
  <si>
    <t>CIJA01</t>
  </si>
  <si>
    <t>Yellow</t>
  </si>
  <si>
    <t>CINO01</t>
  </si>
  <si>
    <t>Antracite</t>
  </si>
  <si>
    <t>CIRO01</t>
  </si>
  <si>
    <t>Red</t>
  </si>
  <si>
    <t>CITA01</t>
  </si>
  <si>
    <t>Taupe</t>
  </si>
  <si>
    <t>CIVE01</t>
  </si>
  <si>
    <t>Green</t>
  </si>
  <si>
    <t>4" x 8"</t>
  </si>
  <si>
    <t>Bullnose</t>
  </si>
  <si>
    <t>CIBL04</t>
  </si>
  <si>
    <t>CIBL05</t>
  </si>
  <si>
    <t>CIGR05</t>
  </si>
  <si>
    <t>CIGR06</t>
  </si>
  <si>
    <t>CIJA02</t>
  </si>
  <si>
    <t>CINO03</t>
  </si>
  <si>
    <t>CIRO02</t>
  </si>
  <si>
    <t>CITA02</t>
  </si>
  <si>
    <t>CIVE02</t>
  </si>
  <si>
    <t>Deco</t>
  </si>
  <si>
    <t>CIMI01</t>
  </si>
  <si>
    <t>Classic - Off White/Antracite</t>
  </si>
  <si>
    <t>CIMI02</t>
  </si>
  <si>
    <t>Classic - Antracite/Off White</t>
  </si>
  <si>
    <t>CIMI03</t>
  </si>
  <si>
    <t>Classic - Off White/Taupe</t>
  </si>
  <si>
    <t>CIMI04</t>
  </si>
  <si>
    <t>Modern - Off White/Antracite</t>
  </si>
  <si>
    <t>CIMI05</t>
  </si>
  <si>
    <t>Classic - Off White/Dark Grey/Light Grey</t>
  </si>
  <si>
    <t>CIMI06</t>
  </si>
  <si>
    <t>Classic - Off White/Dark Grey/Blue</t>
  </si>
  <si>
    <t>CIMI13</t>
  </si>
  <si>
    <t>Classic Geo Corner - Antracite/Off White</t>
  </si>
  <si>
    <t>CIMI14</t>
  </si>
  <si>
    <t>Classic Geo - Antracite/Off White</t>
  </si>
  <si>
    <t>CIMI18</t>
  </si>
  <si>
    <t>Modern - Off White/Light Grey</t>
  </si>
  <si>
    <t>CIMI20</t>
  </si>
  <si>
    <t>Modern - Dark Grey/Off White</t>
  </si>
  <si>
    <t>CIMI28</t>
  </si>
  <si>
    <t>Modern Zebra - Antracite/Off White</t>
  </si>
  <si>
    <t>CIMI31</t>
  </si>
  <si>
    <t>Classic Leaf - Off White/Yellow/Green/Red</t>
  </si>
  <si>
    <t>CIMI32</t>
  </si>
  <si>
    <t>Classic Leaf Corner - Off White/Yellow/Green/Red</t>
  </si>
  <si>
    <t>CIMI33</t>
  </si>
  <si>
    <t>Modern Off Square - Antracite/Off White</t>
  </si>
  <si>
    <t>CIMI34</t>
  </si>
  <si>
    <t>Modern Off Square - Off White/Antracite</t>
  </si>
  <si>
    <t>CIMI37</t>
  </si>
  <si>
    <t>Modern Rectangles - Antracite/Off White/Yellow/Red/Grey</t>
  </si>
  <si>
    <t>CIMI43</t>
  </si>
  <si>
    <t>Modern Web - Light Grey/Off White</t>
  </si>
  <si>
    <t>CIMI47</t>
  </si>
  <si>
    <t>Modern Triangle - Antracite/Off White</t>
  </si>
  <si>
    <t>CIMI51</t>
  </si>
  <si>
    <t>Modern Flower - Off White/Grey</t>
  </si>
  <si>
    <t>CIMI59</t>
  </si>
  <si>
    <t>Modern Line Corner - Antracite/Off White</t>
  </si>
  <si>
    <t>CIMI60</t>
  </si>
  <si>
    <t>Modern Line - Antracite/Off White</t>
  </si>
  <si>
    <t>CIMI61</t>
  </si>
  <si>
    <t>Modern Line Corner - Blue/Off White</t>
  </si>
  <si>
    <t>CIMI62</t>
  </si>
  <si>
    <t>Modern Line - Blue/Off White</t>
  </si>
  <si>
    <t>CIMI64</t>
  </si>
  <si>
    <t>Modern Diagonal - Off White/Black/Grey</t>
  </si>
  <si>
    <t>8" Hexagon</t>
  </si>
  <si>
    <t>CIBL03</t>
  </si>
  <si>
    <t>CIGR03</t>
  </si>
  <si>
    <t>CIGR04</t>
  </si>
  <si>
    <t>CINO02</t>
  </si>
  <si>
    <t>CIMI22</t>
  </si>
  <si>
    <t>CIMI23</t>
  </si>
  <si>
    <t>Modern - Antracite/Off White</t>
  </si>
  <si>
    <t>CIMI45</t>
  </si>
  <si>
    <t>Modern - Antracite/Grey</t>
  </si>
  <si>
    <t>CIMI46</t>
  </si>
  <si>
    <t>Modern - Off White/Grey</t>
  </si>
  <si>
    <t>CIMI48</t>
  </si>
  <si>
    <t>Modern Double Hex - Light Grey/Off White</t>
  </si>
  <si>
    <t>ARNO01</t>
  </si>
  <si>
    <t>ARNO02</t>
  </si>
  <si>
    <t>ARNO03</t>
  </si>
  <si>
    <t>ARNO14</t>
  </si>
  <si>
    <t>ARNO20</t>
  </si>
  <si>
    <t>ARRO01</t>
  </si>
  <si>
    <t>ARRO02</t>
  </si>
  <si>
    <t>ARRO03</t>
  </si>
  <si>
    <t>ARRO16</t>
  </si>
  <si>
    <t>ARRO17</t>
  </si>
  <si>
    <t>ARRO19</t>
  </si>
  <si>
    <t>BOCA01</t>
  </si>
  <si>
    <t>BOMA01</t>
  </si>
  <si>
    <t>BOMI01</t>
  </si>
  <si>
    <t>GABE01R</t>
  </si>
  <si>
    <t>GABE02R/30</t>
  </si>
  <si>
    <t>GABE03</t>
  </si>
  <si>
    <t>GABE04/30</t>
  </si>
  <si>
    <t>GABE11</t>
  </si>
  <si>
    <t>GABE12/30</t>
  </si>
  <si>
    <t>GABE14</t>
  </si>
  <si>
    <t>GABE15/30</t>
  </si>
  <si>
    <t>GABE17</t>
  </si>
  <si>
    <t>GABE18/30</t>
  </si>
  <si>
    <t>GABL01R</t>
  </si>
  <si>
    <t>GABL02R/30</t>
  </si>
  <si>
    <t>GABL03</t>
  </si>
  <si>
    <t>GABL04/30</t>
  </si>
  <si>
    <t>GABL17</t>
  </si>
  <si>
    <t>GABL18/30</t>
  </si>
  <si>
    <t>GABL20</t>
  </si>
  <si>
    <t>GABL21/30</t>
  </si>
  <si>
    <t>GABL22</t>
  </si>
  <si>
    <t>GABL23</t>
  </si>
  <si>
    <t>GABL24/30</t>
  </si>
  <si>
    <t>GAGR01R</t>
  </si>
  <si>
    <t>GAGR02R/30</t>
  </si>
  <si>
    <t>GAGR03</t>
  </si>
  <si>
    <t>GAGR04/30</t>
  </si>
  <si>
    <t>GAGR07R</t>
  </si>
  <si>
    <t>GAGR08R/30</t>
  </si>
  <si>
    <t>GAJA04</t>
  </si>
  <si>
    <t>GAJA05/30</t>
  </si>
  <si>
    <t>GAJA06R</t>
  </si>
  <si>
    <t>GAJA07R/30</t>
  </si>
  <si>
    <t>GAMA01</t>
  </si>
  <si>
    <t>GAMA02/30</t>
  </si>
  <si>
    <t>GAMA11</t>
  </si>
  <si>
    <t>GAMA12/30</t>
  </si>
  <si>
    <t>GAMI03R</t>
  </si>
  <si>
    <t>GAMI04</t>
  </si>
  <si>
    <t/>
  </si>
  <si>
    <t>GAMI10R/30</t>
  </si>
  <si>
    <t>GAMI11/30</t>
  </si>
  <si>
    <t>GAMI36</t>
  </si>
  <si>
    <t>GAMI37/30</t>
  </si>
  <si>
    <t>GAMI38</t>
  </si>
  <si>
    <t>GAMI39/30</t>
  </si>
  <si>
    <t>GAMI40</t>
  </si>
  <si>
    <t>GAMI41/30</t>
  </si>
  <si>
    <t>GAMI42R</t>
  </si>
  <si>
    <t>GAMI43R/30</t>
  </si>
  <si>
    <t>GAMI56R</t>
  </si>
  <si>
    <t>GAMI57R/30</t>
  </si>
  <si>
    <t>GAMI58R</t>
  </si>
  <si>
    <t>GAMI59R/30</t>
  </si>
  <si>
    <t>GAMI62R</t>
  </si>
  <si>
    <t>GAMI63R/30</t>
  </si>
  <si>
    <t>GAMI74</t>
  </si>
  <si>
    <t>GAMI75/30</t>
  </si>
  <si>
    <t>GAMI76</t>
  </si>
  <si>
    <t>GAMI80</t>
  </si>
  <si>
    <t>GAMI81/30</t>
  </si>
  <si>
    <t>GAMI82R</t>
  </si>
  <si>
    <t>GAMI83</t>
  </si>
  <si>
    <t>GAMI84R/30</t>
  </si>
  <si>
    <t>GAMI85/30</t>
  </si>
  <si>
    <t>GAMI86</t>
  </si>
  <si>
    <t>GAMI87/30</t>
  </si>
  <si>
    <t>GAMI92</t>
  </si>
  <si>
    <t>GANO01R</t>
  </si>
  <si>
    <t>GANO02R/30</t>
  </si>
  <si>
    <t>GANO03</t>
  </si>
  <si>
    <t>GANO04/30</t>
  </si>
  <si>
    <t>GANO15</t>
  </si>
  <si>
    <t>GANO16/30</t>
  </si>
  <si>
    <t>GANO18</t>
  </si>
  <si>
    <t>GANO19</t>
  </si>
  <si>
    <t>GANO20/30</t>
  </si>
  <si>
    <t>GANO21</t>
  </si>
  <si>
    <t>GASC01</t>
  </si>
  <si>
    <t>GASC02/30</t>
  </si>
  <si>
    <t>GATU01</t>
  </si>
  <si>
    <t>GATU02/30</t>
  </si>
  <si>
    <t>GAVE03</t>
  </si>
  <si>
    <t>GAVE04/30</t>
  </si>
  <si>
    <t>MABL01</t>
  </si>
  <si>
    <t>MABL02/30</t>
  </si>
  <si>
    <t>MABL55</t>
  </si>
  <si>
    <t>MABL64</t>
  </si>
  <si>
    <t>MABL65/30</t>
  </si>
  <si>
    <t>MABL74</t>
  </si>
  <si>
    <t>MABL75/30</t>
  </si>
  <si>
    <t>MABL95</t>
  </si>
  <si>
    <t>MACA01</t>
  </si>
  <si>
    <t>MACA02/30</t>
  </si>
  <si>
    <t>MACA03</t>
  </si>
  <si>
    <t>MAGR01</t>
  </si>
  <si>
    <t>MAGR02/30</t>
  </si>
  <si>
    <t>MAGR47</t>
  </si>
  <si>
    <t>MAGR88</t>
  </si>
  <si>
    <t>MAGR89/30</t>
  </si>
  <si>
    <t>MAGR92</t>
  </si>
  <si>
    <t>MAMA45</t>
  </si>
  <si>
    <t>MAMI09</t>
  </si>
  <si>
    <t>MAMI10/30</t>
  </si>
  <si>
    <t>MAMI11</t>
  </si>
  <si>
    <t>MAMI12/30</t>
  </si>
  <si>
    <t>MAMI15</t>
  </si>
  <si>
    <t>MAMI19</t>
  </si>
  <si>
    <t>MAMI29</t>
  </si>
  <si>
    <t>MAMI30</t>
  </si>
  <si>
    <t>MAMI32</t>
  </si>
  <si>
    <t>MAMI33</t>
  </si>
  <si>
    <t>MAMI50</t>
  </si>
  <si>
    <t>MAMI51</t>
  </si>
  <si>
    <t>MAMI54</t>
  </si>
  <si>
    <t>MAMI57</t>
  </si>
  <si>
    <t>MAMI78</t>
  </si>
  <si>
    <t>MAMI79/30</t>
  </si>
  <si>
    <t>MAMI83</t>
  </si>
  <si>
    <t>MAMI86</t>
  </si>
  <si>
    <t>MAMI92</t>
  </si>
  <si>
    <t>MAMI93</t>
  </si>
  <si>
    <t>MAMI94</t>
  </si>
  <si>
    <t>MAMI95</t>
  </si>
  <si>
    <t>MAMI96/30</t>
  </si>
  <si>
    <t>MAMI101</t>
  </si>
  <si>
    <t>MAMI102</t>
  </si>
  <si>
    <t>MAMI103</t>
  </si>
  <si>
    <t>MAMI104</t>
  </si>
  <si>
    <t>MAMI119</t>
  </si>
  <si>
    <t>MAMI120</t>
  </si>
  <si>
    <t>MAMI123</t>
  </si>
  <si>
    <t>MAMI143</t>
  </si>
  <si>
    <t>MANO62</t>
  </si>
  <si>
    <t>MAVE01</t>
  </si>
  <si>
    <t>MAVI01</t>
  </si>
  <si>
    <t>MEAR19</t>
  </si>
  <si>
    <t>MEAR20</t>
  </si>
  <si>
    <t>MEMI27</t>
  </si>
  <si>
    <t>PIBL10</t>
  </si>
  <si>
    <t>PIBL11</t>
  </si>
  <si>
    <t>PIBL12</t>
  </si>
  <si>
    <t>PIBL13</t>
  </si>
  <si>
    <t>PIBL14</t>
  </si>
  <si>
    <t>PIBL15</t>
  </si>
  <si>
    <t>PIGR28</t>
  </si>
  <si>
    <t>PIGR29</t>
  </si>
  <si>
    <t>PIGR30</t>
  </si>
  <si>
    <t>PIGR31</t>
  </si>
  <si>
    <t>PIMI07</t>
  </si>
  <si>
    <t>PIMI08</t>
  </si>
  <si>
    <t>PIMI09</t>
  </si>
  <si>
    <t>PIMI10</t>
  </si>
  <si>
    <t>PIMI18</t>
  </si>
  <si>
    <t>PIMI19</t>
  </si>
  <si>
    <t>PIMI20</t>
  </si>
  <si>
    <t>PIMI21</t>
  </si>
  <si>
    <t>PIMI22</t>
  </si>
  <si>
    <t>PIMI23</t>
  </si>
  <si>
    <t>PIMI26</t>
  </si>
  <si>
    <t>PIMI27</t>
  </si>
  <si>
    <t>PIMI28</t>
  </si>
  <si>
    <t>PIMI29</t>
  </si>
  <si>
    <t>PIMI31</t>
  </si>
  <si>
    <t>PIMI32</t>
  </si>
  <si>
    <t>QUBE02</t>
  </si>
  <si>
    <t>QUBE04</t>
  </si>
  <si>
    <t>QUBE05/30</t>
  </si>
  <si>
    <t>QUGR01</t>
  </si>
  <si>
    <t>QUMI11</t>
  </si>
  <si>
    <t>QUMI12</t>
  </si>
  <si>
    <t>QUMI13</t>
  </si>
  <si>
    <t>QUMI17</t>
  </si>
  <si>
    <t>VEBL12</t>
  </si>
  <si>
    <t>VEBL36</t>
  </si>
  <si>
    <t>VEBL37</t>
  </si>
  <si>
    <t>VEBL40</t>
  </si>
  <si>
    <t>VEBL41</t>
  </si>
  <si>
    <t>VEBL43</t>
  </si>
  <si>
    <t>VEGR39</t>
  </si>
  <si>
    <t>VEMI27</t>
  </si>
  <si>
    <t>VEMI87</t>
  </si>
  <si>
    <t>VEMI89</t>
  </si>
  <si>
    <t>VEMI90</t>
  </si>
  <si>
    <t>VEMI93</t>
  </si>
  <si>
    <t>VEMI98</t>
  </si>
  <si>
    <t>VEMI99</t>
  </si>
  <si>
    <t>VEMI109</t>
  </si>
  <si>
    <t>VEMI111</t>
  </si>
  <si>
    <t>VEMI114</t>
  </si>
  <si>
    <t>VENO02</t>
  </si>
  <si>
    <t>VENO04</t>
  </si>
  <si>
    <t>VENO34</t>
  </si>
  <si>
    <t>VENO36</t>
  </si>
  <si>
    <t>VERO33</t>
  </si>
  <si>
    <t>VERO34</t>
  </si>
  <si>
    <t>VEVE40</t>
  </si>
  <si>
    <t>VEVI02</t>
  </si>
  <si>
    <t>Grey Wall Slate</t>
  </si>
  <si>
    <t>Black Slate</t>
  </si>
  <si>
    <t>Rust Slate</t>
  </si>
  <si>
    <t>Beige</t>
  </si>
  <si>
    <t>White Marble</t>
  </si>
  <si>
    <t>Blue Green Glass</t>
  </si>
  <si>
    <t>Décor &amp; Style</t>
  </si>
  <si>
    <t>Cement Tiles</t>
  </si>
  <si>
    <t>4" x 14"</t>
  </si>
  <si>
    <t>Black Slate Baguette Squares</t>
  </si>
  <si>
    <t>ARNO22</t>
  </si>
  <si>
    <t>GANO23</t>
  </si>
  <si>
    <t>6.8" x 16"</t>
  </si>
  <si>
    <t>MABG01</t>
  </si>
  <si>
    <t>MACA04</t>
  </si>
  <si>
    <t>MAGR103</t>
  </si>
  <si>
    <t>MAGR104</t>
  </si>
  <si>
    <t>MAGR105</t>
  </si>
  <si>
    <t>MAGR106</t>
  </si>
  <si>
    <t>11.8" x 11.8"</t>
  </si>
  <si>
    <t>MAMI150</t>
  </si>
  <si>
    <t>MAMI151</t>
  </si>
  <si>
    <t>MAMI152</t>
  </si>
  <si>
    <t>MAMI153</t>
  </si>
  <si>
    <t>MEMI51</t>
  </si>
  <si>
    <t>MEMI52</t>
  </si>
  <si>
    <t>or wet areas.  Thickness is 5/16".</t>
  </si>
  <si>
    <t>PIBL18</t>
  </si>
  <si>
    <t>PIBL19</t>
  </si>
  <si>
    <t>PIGR32</t>
  </si>
  <si>
    <t>PIGR33</t>
  </si>
  <si>
    <t>PIGR34</t>
  </si>
  <si>
    <t>PIGR35</t>
  </si>
  <si>
    <t>QUBE23</t>
  </si>
  <si>
    <t>VEGR41</t>
  </si>
  <si>
    <t>11.8" x 12.6"</t>
  </si>
  <si>
    <t>VEMI131</t>
  </si>
  <si>
    <t>VEMI136</t>
  </si>
  <si>
    <t>VEMI137</t>
  </si>
  <si>
    <t>VEMI138</t>
  </si>
  <si>
    <t>ARNO22 - Black Slate Baguette Squares</t>
  </si>
  <si>
    <t>GABL26 - White</t>
  </si>
  <si>
    <t>GANO22 - Black Mix</t>
  </si>
  <si>
    <t>GANO23 - Black</t>
  </si>
  <si>
    <t>MABE123 - Beige Nature Print</t>
  </si>
  <si>
    <t>MABG01 - White</t>
  </si>
  <si>
    <t>MACA04 - Cappuccino Mix</t>
  </si>
  <si>
    <t>MAGR103 - Grey / White Mix</t>
  </si>
  <si>
    <t>MAGR104 - Grey Mix</t>
  </si>
  <si>
    <t>MAGR105 - Grey Nature Print</t>
  </si>
  <si>
    <t>MAGR106 - Black / Grey / White Mix</t>
  </si>
  <si>
    <t>MAMI145 - White / Grey Stone Mix</t>
  </si>
  <si>
    <t>MAMI146 - White / Beige Stone Mix</t>
  </si>
  <si>
    <t>MAMI147 - White Stone / Glass Mix</t>
  </si>
  <si>
    <t>MAMI148 - White Stone / Grey Glass Mix</t>
  </si>
  <si>
    <t>MAMI149 - White / Grey / Beige Stone / Glass Mix</t>
  </si>
  <si>
    <t>MAMI150 - Grey / Black Stone / Aluminum Mix</t>
  </si>
  <si>
    <t>MAMI151 - Grey / Green / Beige Stone Mix</t>
  </si>
  <si>
    <t>MAMI152 - White / Grey / Black Mix</t>
  </si>
  <si>
    <t>MAMI153 - Grey / Black Stone / Aluminum Mix</t>
  </si>
  <si>
    <t>MEMI51 - Wood / Gold Aluminum</t>
  </si>
  <si>
    <t>MEMI52 - Wood / Silver Aluminum</t>
  </si>
  <si>
    <t>PIBL16 - White Paladiana</t>
  </si>
  <si>
    <t>PIBL17 - White Paladiana</t>
  </si>
  <si>
    <t>PIBL18 - White</t>
  </si>
  <si>
    <t>PIBL19 - White</t>
  </si>
  <si>
    <t>PIGR32 - Grey Paladiana</t>
  </si>
  <si>
    <t>PIGR33 - Grey Paladiana</t>
  </si>
  <si>
    <t>PIGR34 - Grey</t>
  </si>
  <si>
    <t>PIGR35 - Grey</t>
  </si>
  <si>
    <t>QUBE23 - Beige / Grey Quartzite</t>
  </si>
  <si>
    <t>QUBE24 - Beige / Grey Quartzite</t>
  </si>
  <si>
    <t>VEGR41 - Light Grey Glass Wood Look</t>
  </si>
  <si>
    <t>VEGR42 - Grey Mix Glass Wood Look</t>
  </si>
  <si>
    <t>VEGR43 - Black / Grey Mix Glass</t>
  </si>
  <si>
    <t>VEMI130 - Grey / Beige Glass Wood Look</t>
  </si>
  <si>
    <t>VEMI131 - Grey / Dark Grey Glass Wood Look</t>
  </si>
  <si>
    <t>VEMI134 - Beige Mix Glass Wood Look</t>
  </si>
  <si>
    <t>VEMI135 - Beige / Brown Mix Glass Wood Look</t>
  </si>
  <si>
    <t>VEMI136 - Black / Grey Mix Glass Wood Look</t>
  </si>
  <si>
    <t>VEMI137 - Grey Mix Glass Wood Look</t>
  </si>
  <si>
    <t>VEMI138 - Grey / Green / Beige Stone &amp; Glass Mix</t>
  </si>
  <si>
    <t>Item # Lookup:</t>
  </si>
  <si>
    <t>BO</t>
  </si>
  <si>
    <t>CIBE01</t>
  </si>
  <si>
    <t>CIBL06</t>
  </si>
  <si>
    <t>CIBE02</t>
  </si>
  <si>
    <t>CIBL07</t>
  </si>
  <si>
    <t>CIMI08</t>
  </si>
  <si>
    <t>CIMI09</t>
  </si>
  <si>
    <t>Deep Blue</t>
  </si>
  <si>
    <t>Classic - Off White/Dark Grey</t>
  </si>
  <si>
    <t>Classic - Dark Grey/Light Grey</t>
  </si>
  <si>
    <t>CIMI21</t>
  </si>
  <si>
    <t>Classic - Off White/Dark Grey/Light Grey/Light Blue</t>
  </si>
  <si>
    <t>Classic - Antracite/Dark Grey/Off White/Red</t>
  </si>
  <si>
    <t>CIMI67</t>
  </si>
  <si>
    <t>CIMI68</t>
  </si>
  <si>
    <t>Modern Line - Antracite/Dark Grey/Off White</t>
  </si>
  <si>
    <t>CIMI73</t>
  </si>
  <si>
    <t>Modern Flower - Dark Grey/Light Blue</t>
  </si>
  <si>
    <t>CIMI79</t>
  </si>
  <si>
    <t>Modern Triangle - Deep Blue/Beige</t>
  </si>
  <si>
    <t>CIMI80</t>
  </si>
  <si>
    <t>Modern 1/4 Circle - Off White/Grey</t>
  </si>
  <si>
    <t>CIMI82</t>
  </si>
  <si>
    <t>Modern Textile - Off White/Dark Grey</t>
  </si>
  <si>
    <t>CIMI83</t>
  </si>
  <si>
    <t>Modern - White/Light Blue/Grey</t>
  </si>
  <si>
    <t>Cement Tiles - Colors and patterns added.</t>
  </si>
  <si>
    <t>CEBL17</t>
  </si>
  <si>
    <t>Ceramic Patchwork Square Blue</t>
  </si>
  <si>
    <t>CEBL18</t>
  </si>
  <si>
    <t>CEBL19</t>
  </si>
  <si>
    <t>Ceramic Patchwork Square Blue &amp; White Mix</t>
  </si>
  <si>
    <t>Ceramic Patchwork Diamond Blue</t>
  </si>
  <si>
    <t>CEMI09</t>
  </si>
  <si>
    <t>Ceramic Patchwork Square Black &amp; White Mix</t>
  </si>
  <si>
    <t>GABE19</t>
  </si>
  <si>
    <t>GAGR09</t>
  </si>
  <si>
    <t>12.5" x 12.5"</t>
  </si>
  <si>
    <t>11.7" x 11.7"</t>
  </si>
  <si>
    <t>12.4" x 9.5"</t>
  </si>
  <si>
    <t>MAGR107</t>
  </si>
  <si>
    <t>MAGR108</t>
  </si>
  <si>
    <t>MAGR110</t>
  </si>
  <si>
    <t>Hexagon Limestone Multi Finish Grey</t>
  </si>
  <si>
    <t>3D Diamond Limestone Multi Finish Grey</t>
  </si>
  <si>
    <t>MAMI164</t>
  </si>
  <si>
    <t>MAMI165</t>
  </si>
  <si>
    <t>MAMI166</t>
  </si>
  <si>
    <t>MAMI167</t>
  </si>
  <si>
    <t>MAMI168</t>
  </si>
  <si>
    <t>11.4" x 12"</t>
  </si>
  <si>
    <t>11.2" x 10.4"</t>
  </si>
  <si>
    <t>11.2" x 11.7"</t>
  </si>
  <si>
    <t>MEMI56</t>
  </si>
  <si>
    <t>VEBL45</t>
  </si>
  <si>
    <t>VEBL46</t>
  </si>
  <si>
    <t>11.8" x 11.7"</t>
  </si>
  <si>
    <t>Glass Baguette Blue Mix Matte</t>
  </si>
  <si>
    <t>VEGR48</t>
  </si>
  <si>
    <t>VEMI77</t>
  </si>
  <si>
    <t>VEMI78</t>
  </si>
  <si>
    <t>10.3" x 11.7"</t>
  </si>
  <si>
    <t>VEMI143</t>
  </si>
  <si>
    <t>VEMI145</t>
  </si>
  <si>
    <t>VEMI151</t>
  </si>
  <si>
    <t>VEMI152</t>
  </si>
  <si>
    <t>11" x 11.1"</t>
  </si>
  <si>
    <t>VENO35</t>
  </si>
  <si>
    <t>Glass Linear Black Grey Mix Brick Glossy</t>
  </si>
  <si>
    <t>CEBL17 Ceramic Patchwork Square Blue 11.8" x 11.8" Mosaic</t>
  </si>
  <si>
    <t>CEBL18 Ceramic Patchwork Square Blue &amp; White Mix 11.8" x 11.8" Mosaic</t>
  </si>
  <si>
    <t>CEBL19 Ceramic Patchwork Diamond Blue 11.8" x 11.8" Mosaic</t>
  </si>
  <si>
    <t>CEMI09 Ceramic Patchwork Square Black &amp; White Mix 11.8" x 11.8" Mosaic</t>
  </si>
  <si>
    <t>CEMI11 Ceramic Patchwork Rectangle Multi Color 3" x 11.8" Wall Field</t>
  </si>
  <si>
    <t>GABE19 Sliced Onyx Crema Polished 11.8" x 11.8" Mosaic</t>
  </si>
  <si>
    <t>GABE20 Sliced Onyx Yellow Brown Polished 11.8" x 11.8" Mosaic</t>
  </si>
  <si>
    <t>GAGR09 Marble Striped Sliced Tumbled Grey 11.8" x 11.8" Mosaic</t>
  </si>
  <si>
    <t>GAMI94 Deco Print Marble Grey Matte 11.8" x 11.8" Mosaic</t>
  </si>
  <si>
    <t>GAVE09 Sliced Onyx Jade Brown Polished 11.8" x 11.8" Mosaic</t>
  </si>
  <si>
    <t>MABE124 Sandstone Circle Design Sand 4" x 4" Field</t>
  </si>
  <si>
    <t>MAGR107 Hexagon Limestone Multi Finish Grey 12.5" x 12.5" Mosaic</t>
  </si>
  <si>
    <t>MAGR108 Brick Limestone Multi Finish Grey 11.7" x 11.7" Mosaic</t>
  </si>
  <si>
    <t>MAGR109 Brick Limestone Sand Blasted Grey 11.7" x 11.7" Mosaic</t>
  </si>
  <si>
    <t>MAGR110 3D Diamond Limestone Multi Finish Grey 12.4" x 9.5" Mosaic</t>
  </si>
  <si>
    <t>MAGR111 Sandstone Circle Design Sand Blasted Grey  9 PCS/CTN 4" x 4" Field</t>
  </si>
  <si>
    <t>MAMI163 Hexagon Mix Glass / Marble Silver Grey 9.8" x 12" Mosaic</t>
  </si>
  <si>
    <t>MAMI164 Mother Of Pearl Glass / Marble White Mix Brick 11.4" x 12" Mosaic</t>
  </si>
  <si>
    <t>MAMI165 Mother Of Pearl Glass / Marble Taupe Grey Mix Brick 11.4" x 12" Mosaic</t>
  </si>
  <si>
    <t>MAMI166 Mother Of Pearl Glass / Marble White Mix 11.7" x 11.7" Mosaic</t>
  </si>
  <si>
    <t>MAMI167 Mother Of Pearl Glass / Marble Beige Brown Mix 11.7" x 11.7" Mosaic</t>
  </si>
  <si>
    <t>MAMI168 Hexagon Mix Marble / Aluminum Multi Finish Silver 11.2" x 10.4" Mosaic</t>
  </si>
  <si>
    <t>MEMI54 Aluminum Patchwork Design Silver Black Mix Matte 11.8" x 11.8" Mosaic</t>
  </si>
  <si>
    <t>MEMI56 Baguette Glass / Metal Mix Beige Grey 11.2" x 11.7" Mosaic</t>
  </si>
  <si>
    <t>MEMI57 Diamond Glass / Aluminum Mix Silver Grey 13" x 8.9" Mosaic</t>
  </si>
  <si>
    <t>VEBL42 Glass Linear Grey Mix Brick Glossy 12" x 12" Mosaic</t>
  </si>
  <si>
    <t>VEBL45 Glass Baguette Blue Mix Matte 11.8" x 11.7" Mosaic</t>
  </si>
  <si>
    <t>VEBL46 Glass Classic Décor Blue Glossy 11.8" x 11.8" Mosaic</t>
  </si>
  <si>
    <t>VEGR47 Glass Brick Multi Deco Grey Mix 11.7" x 11.7" Mosaic</t>
  </si>
  <si>
    <t>VEGR48 Glass Classic Décor Grey Black Glossy 11.8" x 11.8" Mosaic</t>
  </si>
  <si>
    <t>VEMI35 Glass Patchwork Black Grey Mix Glossy 11.7" x 11.7" Mosaic</t>
  </si>
  <si>
    <t>VEMI77 Stacked Square Wood Look Beige Brown Blue Matte 11.7" x 11.7" Mosaic</t>
  </si>
  <si>
    <t>VEMI78 Stacked Square Wood Look Beige Brown Matte 11.7" x 11.7" Mosaic</t>
  </si>
  <si>
    <t>VEMI79 Stacked Square Wood Look Grey Beige Matte 11.7" x 11.7" Mosaic</t>
  </si>
  <si>
    <t>VEMI143 Herringbone Wood Look Beige Brown Matte 11" x 11.1" Mosaic</t>
  </si>
  <si>
    <t>VEMI144 Herringbone Wood Look Grey Beige Matte 11" x 11.1" Mosaic</t>
  </si>
  <si>
    <t>VEMI145 Herringbone Wood Look Beige Brown Blue Matte 11" x 11.1" Mosaic</t>
  </si>
  <si>
    <t>VEMI148 Fabric Print Grey Blue Matte / Polished Mix 10.3" x 11.7" Mosaic</t>
  </si>
  <si>
    <t>VEMI149 Fabric Print Grey Matte / Polished Mix 10.3" x 11.7" Mosaic</t>
  </si>
  <si>
    <t>VEMI150 Fabric Print Beige Matte / Polished Mix 10.3" x 11.7" Mosaic</t>
  </si>
  <si>
    <t>VEMI151 Fabric Print Brick Grey Blue Matte 10.3" x 11.7" Mosaic</t>
  </si>
  <si>
    <t>VEMI152 Fabric Print Brick Grey Matte 10.3" x 11.7" Mosaic</t>
  </si>
  <si>
    <t>VEMI153 Hexagon Glass Silver Matte 11.6" x 10.1" Mosaic</t>
  </si>
  <si>
    <t>VEMI154 Glass Square Silver Glossy 11.8" x 11.8" Mosaic</t>
  </si>
  <si>
    <t>VENO35 Glass Linear Black Grey Mix Brick Glossy 12" x 12" Mosaic</t>
  </si>
  <si>
    <t>VERO42 Glass Linear Fushia Brick Glossy 12" x 12" Mosaic</t>
  </si>
  <si>
    <t>Cement tiles may have residue on the surface.  These residues will be removed during the initial cleaning of the tiles, before grouting.  It is also recommended to wipe the back of the tiles with a damp sponge prior to placing in the thin set to remove concrete dust residue and enable proper adhesion.</t>
  </si>
  <si>
    <t>Material is a cement based product.  Colored decoratives are comprised of cement, pigments, and natural stone material.</t>
  </si>
  <si>
    <t>After installation the surface must be cleaned with a neutral detergent, (1/4 part detergent &amp; 3/4 part water).  Do not use an acid based cleaner after installation.  Any extra residue or mortar should be removed immediately.  Do not allow water or other liquids to spot or pond on the surface of smooth tiles.  (Do not leave drips or wet buckets, cups, foot marks, etc. on the surface at any time.)</t>
  </si>
  <si>
    <r>
      <t>DÉCOR &amp; STYLE</t>
    </r>
    <r>
      <rPr>
        <i/>
        <u/>
        <sz val="8"/>
        <rFont val="Arial"/>
        <family val="2"/>
      </rPr>
      <t xml:space="preserve"> - continued</t>
    </r>
  </si>
  <si>
    <r>
      <t>CEMENT TILES</t>
    </r>
    <r>
      <rPr>
        <i/>
        <u/>
        <sz val="8"/>
        <rFont val="Arial"/>
        <family val="2"/>
      </rPr>
      <t xml:space="preserve"> - continued</t>
    </r>
  </si>
  <si>
    <t>The use of epoxy is NOT recommended for the installation of Cement Tiles.  Product is typically set with a grout joint 3/64"-5/64", therefore a non-sanded grout (Laticrete 1600 Series or Permacolor NS) or a sanded grout formulated for narrow joints (Laticrete Permacolor) should be used.  Due to the nature of the product, white or very light grout colors should be selected.</t>
  </si>
  <si>
    <t>ARRO18 - Rust Slate 4" x 4" 12" x 12" Mosaic</t>
  </si>
  <si>
    <t>GABL26 - White 12" x 12" Mosaic</t>
  </si>
  <si>
    <t>GANO22 - Black Mix 12" x 12" Mosaic</t>
  </si>
  <si>
    <t>QUBE01 - Beige 12" x 12" Mosaic</t>
  </si>
  <si>
    <t>QUBE03 - Beige 4-3/4" x 12" Border</t>
  </si>
  <si>
    <t>VEMI80 - Brown / Brown Glass 12" x 12" Mosaic</t>
  </si>
  <si>
    <t>VEMI84 - Mix Steel / Dark Grey Glass 12" x 12" Mosaic</t>
  </si>
  <si>
    <t>BOCECI</t>
  </si>
  <si>
    <t xml:space="preserve">Cement Tiles - Packaging for all formats is changing to 12 PCS/CTN.  Bati Orient made this change because the 12 carton count will be much more stable and will reduce damage during transport. </t>
  </si>
  <si>
    <t>MABL96 - White Marble 3/4" x 12" Rope</t>
  </si>
  <si>
    <t>12.6" x 12.6"</t>
  </si>
  <si>
    <t>13" x 11.8"</t>
  </si>
  <si>
    <t>BOBO08</t>
  </si>
  <si>
    <t>BOBO09</t>
  </si>
  <si>
    <t>Fossil Wood Stone Beige Brown Mix</t>
  </si>
  <si>
    <t>MAMI174</t>
  </si>
  <si>
    <t>MAMI175</t>
  </si>
  <si>
    <t>11.9" x 11.9"</t>
  </si>
  <si>
    <t>VEMI155</t>
  </si>
  <si>
    <t>VEMI156</t>
  </si>
  <si>
    <t>Glass Brick Glossy Silver</t>
  </si>
  <si>
    <t>(Bati mistakenly indicated that this mosaic was discontinued on their February 1st, 2019 price list.)</t>
  </si>
  <si>
    <t>BOBO08 Fossil Wood Stone Beige Brown Mix</t>
  </si>
  <si>
    <t>BOBO09 Fossil Wood Stone Beige Brown Mix</t>
  </si>
  <si>
    <t>CEBE06 Ceramic Basket Weave Wood Look Beige Mix</t>
  </si>
  <si>
    <t>CEGR20 Ceramic Striped Squares Grey Mix</t>
  </si>
  <si>
    <t>CEGR21 Ceramic Striped Baguette Grey Mix</t>
  </si>
  <si>
    <t>CEGR22 Ceramic Basket Weave Wood Look Grey Mix</t>
  </si>
  <si>
    <t>CEMI28 Ceramic Striped Squares Beige / Brown Mix</t>
  </si>
  <si>
    <t>CEMI29 Ceramic Striped Baguette Beige / Brown Mix</t>
  </si>
  <si>
    <t>MAMI174 Hexagon Mother Of Pearl Glass / Marble Beige Mix</t>
  </si>
  <si>
    <t>MAMI175 Hexagon Mother Of Pearl Glass / Marble White Mix</t>
  </si>
  <si>
    <t>PIBE27 Hexagon Fabric Print Patchwork Off White / Beige Mix</t>
  </si>
  <si>
    <t>PIBE28 Basket Weave Fabric Print Patchwork Off White / Beige Mix</t>
  </si>
  <si>
    <t>PIBE29 Baguette Fabric Print Patchwork Off White / Beige Mix</t>
  </si>
  <si>
    <t>PIBL20 Cement Patchwork Design Grey / White Mix</t>
  </si>
  <si>
    <t>PIBL21 Cement Patchwork Design Blue / White Mix</t>
  </si>
  <si>
    <t>PIBL22 Square Fabric Print Patchwork Super White</t>
  </si>
  <si>
    <t>PIBL23 Hexagon Fabric Print Patchwork Super White</t>
  </si>
  <si>
    <t>PIBL24 Basket Weave Fabric Print Patchwork Super White</t>
  </si>
  <si>
    <t>PIBL25 Baguette Fabric Print Patchwork Super White</t>
  </si>
  <si>
    <t>PIGR38 Hexagon Fabric Print Patchwork Super White / Grey Mix</t>
  </si>
  <si>
    <t>PIGR39 Basket Weave Fabric Print Patchwork Super White / Grey Mix</t>
  </si>
  <si>
    <t>PIGR40 Baguette Fabric Print Patchwork Super White / Grey Mix</t>
  </si>
  <si>
    <t>VEMI155 Glass Brick Glossy Silver</t>
  </si>
  <si>
    <t>VEMI156 Glass Patchwork Glossy &amp; Matte White / Grey Mix</t>
  </si>
  <si>
    <t>The following items were discontinued by Bati mistakenly on their February 1, 2019 price list.  They have been added back to our price list:  VEMI80 - Brown / Brown Glass 12" x 12" Mosaic and VEMI84 - Mix Steel / Dark Grey Glass 12" x 12" Mosaic.</t>
  </si>
  <si>
    <t>CEBL25</t>
  </si>
  <si>
    <t>CEBL29</t>
  </si>
  <si>
    <t>CEBL30</t>
  </si>
  <si>
    <t>11.6" x 11.5"</t>
  </si>
  <si>
    <t>CEMA04</t>
  </si>
  <si>
    <t>CEMI45</t>
  </si>
  <si>
    <t>CEMI47</t>
  </si>
  <si>
    <t>11.7" x 13.2"</t>
  </si>
  <si>
    <t>10.2" x 11.7"</t>
  </si>
  <si>
    <t>Mini Subway White Glazed Porcelain 2" x 4"</t>
  </si>
  <si>
    <t>Blue &amp; White Palm Tree Pattern Glazed Ceramic 3" x 3"</t>
  </si>
  <si>
    <t>Blue Mix Geometric Pattern Glazed Ceramic 4" x 4"</t>
  </si>
  <si>
    <t>Gold Brown Mix Flower Pattern Glazed Ceramic 3" x 3"</t>
  </si>
  <si>
    <t>Multi Color Beige Mix Deco Brick Pattern Matte Glazed Ceramic 1" x 3"</t>
  </si>
  <si>
    <t>Grey Blue Mix Triangle Glazed Ceramic 3"</t>
  </si>
  <si>
    <t>Mini Subway Black Glazed Porcelain 2" x 4"</t>
  </si>
  <si>
    <t>CENO31</t>
  </si>
  <si>
    <t>GAGR10</t>
  </si>
  <si>
    <t>GAGR11</t>
  </si>
  <si>
    <t>Light Grey Mix Shiny Engineered Stone Pebble</t>
  </si>
  <si>
    <t>Light Grey Mix Matte Engineered Stone Pebble</t>
  </si>
  <si>
    <t>GAMI97</t>
  </si>
  <si>
    <t>GAMI98</t>
  </si>
  <si>
    <t>Grey Blue Mix Shiny Engineered Stone Pebble</t>
  </si>
  <si>
    <t>Grey Blue Mix Matte Engineered Stone Pebble</t>
  </si>
  <si>
    <t>MABL104</t>
  </si>
  <si>
    <t>White Mix Marble</t>
  </si>
  <si>
    <t>MACA05</t>
  </si>
  <si>
    <t>Brown Beige Mix Marble</t>
  </si>
  <si>
    <t>PIMI36</t>
  </si>
  <si>
    <t>VEBL48</t>
  </si>
  <si>
    <t>Onyx Pattern Blue Glass 2" x 4"</t>
  </si>
  <si>
    <t>VEGR50</t>
  </si>
  <si>
    <t>Onyx Pattern Grey Glass 2" x 4"</t>
  </si>
  <si>
    <t>VEVE43</t>
  </si>
  <si>
    <t>Onyx Pattern Grey Green Glass 2" x 4"</t>
  </si>
  <si>
    <t>CEBL25 Mini Subway White Glazed Porcelain 2" x 4"</t>
  </si>
  <si>
    <t>CEBL29 Blue &amp; White Palm Tree Pattern Glazed Ceramic 3" x 3"</t>
  </si>
  <si>
    <t>CEBL30 Blue Mix Geometric Pattern Glazed Ceramic 4" x 4"</t>
  </si>
  <si>
    <t>CEMA04 Gold Brown Mix Flower Pattern Glazed Ceramic 3" x 3"</t>
  </si>
  <si>
    <t>CEMI45 Multi Color Beige Mix Deco Brick Pattern Matte Glazed Ceramic 1" x 3"</t>
  </si>
  <si>
    <t>CEMI46 Black &amp; White Palm Tree Pattern Glazed Ceramic 3" x 3"</t>
  </si>
  <si>
    <t>CEMI47 Grey Blue Mix Triangle Glazed Ceramic 3"</t>
  </si>
  <si>
    <t>CENO31 Mini Subway Black Glazed Porcelain 2" x 4"</t>
  </si>
  <si>
    <t>GAGR10 Light Grey Mix Shiny Engineered Stone Pebble</t>
  </si>
  <si>
    <t>GAGR11 Light Grey Mix Matte Engineered Stone Pebble</t>
  </si>
  <si>
    <t>GAGR12 Grey Mix Shiny Engineered Stone Pebble</t>
  </si>
  <si>
    <t>GAGR13 Grey Mix Matte Engineered Stone Pebble</t>
  </si>
  <si>
    <t>GAMI95 Black Beige Blue Mix Shiny Engineered Stone Pebble</t>
  </si>
  <si>
    <t>GAMI96 Black Beige Blue Mix Matte Engineered Stone Pebble</t>
  </si>
  <si>
    <t>GAMI97 Grey Blue Mix Shiny Engineered Stone Pebble</t>
  </si>
  <si>
    <t>GAMI98 Grey Blue Mix Matte Engineered Stone Pebble</t>
  </si>
  <si>
    <t>GAMI99 Grey Beige Mix Shiny Engineered Stone Pebble</t>
  </si>
  <si>
    <t>GAMI100 Grey Beige Mix Matte Engineered Stone Pebble</t>
  </si>
  <si>
    <t>GANO24 Black Mix Shiny Engineered Stone Pebble</t>
  </si>
  <si>
    <t>GANO25 Black Mix Matte Engineered Stone Pebble</t>
  </si>
  <si>
    <t>MABL104 White Mix Marble</t>
  </si>
  <si>
    <t>MACA05 Brown Beige Mix Marble</t>
  </si>
  <si>
    <t>PIBL29 Palm Tree Blue &amp; White Engineered Stone 3" x 3"</t>
  </si>
  <si>
    <t>PIGR43 Plant Print Deco Black Grey Mix Engineered Stone 3" x 3"</t>
  </si>
  <si>
    <t>PIGR44 Palm Tree Black &amp; White Engineered Stone 3" x 3"</t>
  </si>
  <si>
    <t>PIMI36 White Grey Mix Mini Stone</t>
  </si>
  <si>
    <t>VEBL48 Onyx Pattern Blue Glass 2" x 4"</t>
  </si>
  <si>
    <t>VEGR50 Onyx Pattern Grey Glass 2" x 4"</t>
  </si>
  <si>
    <t>VEVE43 Onyx Pattern Grey Green Glass 2" x 4"</t>
  </si>
  <si>
    <t>MARO02/30 Red</t>
  </si>
  <si>
    <t>GAMI89/30 Mix White / Brown</t>
  </si>
  <si>
    <t>GAMI08/30 Mix White / Brown</t>
  </si>
  <si>
    <t>MAMI21 White / Red</t>
  </si>
  <si>
    <t>MARO01 Red</t>
  </si>
  <si>
    <t>GAMI01 Mix White / Brown</t>
  </si>
  <si>
    <t>VEMI149 Fabric Print Grey Matte / Polished Mix</t>
  </si>
  <si>
    <t>VEMI150 Fabric Print Beige Matte / Polished Mix</t>
  </si>
  <si>
    <t>GAMI88 Mix White / Brown</t>
  </si>
  <si>
    <t>PIGR17 Quartzite Grey / Silver Glass Mix</t>
  </si>
  <si>
    <t>VEGR14 Grey Matte &amp; Glossy Mix</t>
  </si>
  <si>
    <t>MAMI53 Black / Grey Glass / Shell Mix</t>
  </si>
  <si>
    <t>MAMI84 Mix Color</t>
  </si>
  <si>
    <t>MAMI148 White Stone / Grey Glass Mix</t>
  </si>
  <si>
    <t>GAMI94 Deco Print Marble Grey Matte</t>
  </si>
  <si>
    <t>Beige Matte Pebble</t>
  </si>
  <si>
    <t>Beige Polished Pebble</t>
  </si>
  <si>
    <t>Beige Sliced Matte Pebble</t>
  </si>
  <si>
    <t>Beige Sliced Polished Pebble</t>
  </si>
  <si>
    <t>Sliced Onyx Crema Polished Pebble</t>
  </si>
  <si>
    <t>MABE124 Sandstone Circle Design Sand Blasted Beige</t>
  </si>
  <si>
    <t>MAGR111 Sandstone Circle Design Sand Blasted Grey</t>
  </si>
  <si>
    <t>White Matte Pebble</t>
  </si>
  <si>
    <t>White Polished Pebble</t>
  </si>
  <si>
    <t>White Sliced Matte Pebble</t>
  </si>
  <si>
    <t>Beige XL Sliced Matte Pebble</t>
  </si>
  <si>
    <t>White XL Sliced Matte Pebble</t>
  </si>
  <si>
    <t>White Stacked Pebble</t>
  </si>
  <si>
    <t>Black Stacked Pebble</t>
  </si>
  <si>
    <t>White Sliced Polished Pebble</t>
  </si>
  <si>
    <t>CIMI106</t>
  </si>
  <si>
    <t>Classic - Off White/Anthracite Grey Mix</t>
  </si>
  <si>
    <t>CIMI74</t>
  </si>
  <si>
    <t>Modern - White/Black/Red</t>
  </si>
  <si>
    <t>(Cement Tiles) CIMI74 Modern - White/Black/Red</t>
  </si>
  <si>
    <t>(Cement Tiles) CIMI106 Classic - Off White/Anthracite Grey Mix</t>
  </si>
  <si>
    <t>Grey Matte Pebble</t>
  </si>
  <si>
    <t>Marble Striped Sliced Tumbled Grey Pebble</t>
  </si>
  <si>
    <t>Golden Mix Sliced Matte Pebble</t>
  </si>
  <si>
    <t>Golden Matte Pebble</t>
  </si>
  <si>
    <t>Brown Polished Pebble</t>
  </si>
  <si>
    <t>Brown Sliced Polished Pebble</t>
  </si>
  <si>
    <t>Mix Polished Pebble</t>
  </si>
  <si>
    <t>Color Mix XL Sliced Matte Pebble</t>
  </si>
  <si>
    <t>Mix Sliced Polished Pebble</t>
  </si>
  <si>
    <t>Golden Mix Stacked Sliced Pebble</t>
  </si>
  <si>
    <t>Black Matte Pebble</t>
  </si>
  <si>
    <t>Black Polished Pebble</t>
  </si>
  <si>
    <t>Black Sliced Matte Pebble</t>
  </si>
  <si>
    <t>Black Sliced Polished Pebble</t>
  </si>
  <si>
    <t>Black Stacked Sliced Pebble</t>
  </si>
  <si>
    <t>Black XL Sliced Pebble</t>
  </si>
  <si>
    <t>Dark Sliced Matte Pebble</t>
  </si>
  <si>
    <t>Black Marble Honed</t>
  </si>
  <si>
    <t>Cristal Green Matte Opus</t>
  </si>
  <si>
    <t>Grey Matte Opus</t>
  </si>
  <si>
    <t>Onyx White Matte Opus</t>
  </si>
  <si>
    <t>White Matte Opus</t>
  </si>
  <si>
    <t>Grey Mix Cubic Opus</t>
  </si>
  <si>
    <t>Cappuccino Mix Cubic Opus</t>
  </si>
  <si>
    <t>White Cubic Opus</t>
  </si>
  <si>
    <t>Cappuccino Cubic Opus</t>
  </si>
  <si>
    <t>Grey Cubic Opus</t>
  </si>
  <si>
    <t>Dark Grey Cubic Opus</t>
  </si>
  <si>
    <t>White Reconstituted Round</t>
  </si>
  <si>
    <t>Coffee Tree Logs Wood Log Sliced Round</t>
  </si>
  <si>
    <t>Brushed Stainless Steel Silver Round</t>
  </si>
  <si>
    <t>White Glass Round</t>
  </si>
  <si>
    <t>Black Glass Round</t>
  </si>
  <si>
    <t>Black Round Décor Glass Stone Mix</t>
  </si>
  <si>
    <t>Beige Round Décor Glass Stone Mix</t>
  </si>
  <si>
    <t>Baguette Stone Grey Black Aluminum Mix</t>
  </si>
  <si>
    <t>Baguette Stone Grey Beige Black Aluminum Mix</t>
  </si>
  <si>
    <t>Mother Of Pearl Glass Marble Beige Mix Hexagon</t>
  </si>
  <si>
    <t>Mother Of Pearl Glass Marble White Mix Hexagon</t>
  </si>
  <si>
    <t>Stone Grey Black Aluminum Mix</t>
  </si>
  <si>
    <t>Stone &amp; Glass Grey Beige Black Mix Brick</t>
  </si>
  <si>
    <t>Purple Glass Tile</t>
  </si>
  <si>
    <t>Red Glass Tile</t>
  </si>
  <si>
    <t>Blue Glass Tile</t>
  </si>
  <si>
    <t>Forest Green Marble 2" x 2"</t>
  </si>
  <si>
    <t>Grey Marble</t>
  </si>
  <si>
    <t>Brick Limestone Multi Finish Grey 2" x 4"</t>
  </si>
  <si>
    <t>Black Slate 1" x 1"</t>
  </si>
  <si>
    <t>Rust Slate 3/4" x 1-5/8"</t>
  </si>
  <si>
    <t>Rust Slate 1" x 1"</t>
  </si>
  <si>
    <t>Silver Grey Quartzite Natural 2" x 2"</t>
  </si>
  <si>
    <t>Glass Classic Décor Blue Glossy 1" x 1"</t>
  </si>
  <si>
    <t>Glass Classic Décor Grey Black Glossy 1" x 1"</t>
  </si>
  <si>
    <t>Glossy Red Glass 7/8" x 7/8"</t>
  </si>
  <si>
    <t>White Matte &amp; Glossy Glass Mix 1/2" x 1/2"</t>
  </si>
  <si>
    <t>Black Matte &amp; Glossy Glass Mix 1/2" x 1/2"</t>
  </si>
  <si>
    <t>Light Grey Faux Relief Glass Rectangles</t>
  </si>
  <si>
    <t>Fabric Print Brick Grey Blue Matte Recycled Glass</t>
  </si>
  <si>
    <t>Fabric Print Brick Grey Matte Recycled Glass</t>
  </si>
  <si>
    <t>Stacked Square Wood Look Beige Brown Blue Matte Recycled Glass</t>
  </si>
  <si>
    <t>Stacked Square Wood Look Beige Brown Matte Recycled Glass</t>
  </si>
  <si>
    <t>Herringbone Wood Look Beige Brown Blue Matte Recycled Glass</t>
  </si>
  <si>
    <t>Herringbone Wood Look Beige Brown Matte Recycled Glass</t>
  </si>
  <si>
    <t>Grey Matte Glossy Wood Look Recycled Glass</t>
  </si>
  <si>
    <t>Black Grey Mix Wood Look Squares Recycled Glass</t>
  </si>
  <si>
    <t>Grey Mix Wood Look Squares Recycled Glass</t>
  </si>
  <si>
    <t>Natural Wood</t>
  </si>
  <si>
    <t>Washed Wood</t>
  </si>
  <si>
    <t>Grey/Beige Mix Matte Pebble</t>
  </si>
  <si>
    <t>White/Green Mix Matte Pebble</t>
  </si>
  <si>
    <t>White/Beige Mix Sliced Matte Pebble</t>
  </si>
  <si>
    <t>White/Green Mix Sliced Matte Pebble</t>
  </si>
  <si>
    <t>White/Black Mix Sliced Matte Pebble</t>
  </si>
  <si>
    <t>White/Black Mix Matte Pebble</t>
  </si>
  <si>
    <t>White/Pink/Beige Mix Matte Pebble</t>
  </si>
  <si>
    <t>Speckled/Green/White Mix Matte Pebble</t>
  </si>
  <si>
    <t>White/Black/Beige Mix Matte Pebble</t>
  </si>
  <si>
    <t>White/Beige Mix XL Sliced Matte Pebble</t>
  </si>
  <si>
    <t>Grey/Green/White Mix XL Sliced Matte Pebble</t>
  </si>
  <si>
    <t>White/Grey/Beige/Black Mix Matte Pebble</t>
  </si>
  <si>
    <t>White/Pink/Beige/Black Sliced Matte Pebble</t>
  </si>
  <si>
    <t>White/Beige Mix Cubic Opus</t>
  </si>
  <si>
    <t>Black/Grey/White Marble Mix</t>
  </si>
  <si>
    <t>Grey/Black/White Marble</t>
  </si>
  <si>
    <t>White/Grey Marble</t>
  </si>
  <si>
    <t>White/Grey/Dark Grey Cubic Opus</t>
  </si>
  <si>
    <t>Marble Beige/Glass Beige/Brown</t>
  </si>
  <si>
    <t>Marble Grey/Glass Black/Grey/White</t>
  </si>
  <si>
    <t>Cappuccino/Onyx Cream Cubic Opus</t>
  </si>
  <si>
    <t>White/Grey/Black Mix Cubic Opus</t>
  </si>
  <si>
    <t>Mother Of Pearl Glass/Marble White Mix Brick</t>
  </si>
  <si>
    <t>Mother Of Pearl Glass/Marble Taupe Grey Mix Brick</t>
  </si>
  <si>
    <t>Hexagon Mix Marble/Aluminum Multi Finish Silver</t>
  </si>
  <si>
    <t>Catalpa Wood/Gold Aluminum</t>
  </si>
  <si>
    <t>Catalpa Wood/Silver Aluminum</t>
  </si>
  <si>
    <t>Baguette Glass/Metal Mix Beige Grey</t>
  </si>
  <si>
    <t>Mix White/Black Reconstituted Round</t>
  </si>
  <si>
    <t>Mix White/Black/Grey Reconstituted Round</t>
  </si>
  <si>
    <t>White/Grey/Silver Reconstituted Round</t>
  </si>
  <si>
    <t>Taupe/Gold Reconstituted Round</t>
  </si>
  <si>
    <t>White/Grey/Red Reconstituted Round</t>
  </si>
  <si>
    <t>Beige/Grey Quartzite</t>
  </si>
  <si>
    <t>Glass Patchwork Glossy &amp; Matte White/Grey Mix 2" x 2"</t>
  </si>
  <si>
    <t>Grey Nature Print Marble Brick</t>
  </si>
  <si>
    <t>Onyx White/Red Opus</t>
  </si>
  <si>
    <t>White/Grey/Black Opus</t>
  </si>
  <si>
    <t>Beige/Brown Opus</t>
  </si>
  <si>
    <t>White Reconstituted Sliced Pebble</t>
  </si>
  <si>
    <t>White Reconstituted Round Pebble</t>
  </si>
  <si>
    <t>White Grey Mix Mini Stone Reconstituted Opus</t>
  </si>
  <si>
    <t>Grey Reconstituted Opus</t>
  </si>
  <si>
    <t>White Reconstituted XL Sliced Pebble</t>
  </si>
  <si>
    <t>Grey Mix Reconstituted XL Sliced Pebble</t>
  </si>
  <si>
    <t>Black Reconstituted Sliced Pebble</t>
  </si>
  <si>
    <t>Light Grey Reconstituted Sliced Pebble</t>
  </si>
  <si>
    <t>Grey Reconstituted Round Pebble</t>
  </si>
  <si>
    <t>Black &amp; White Reconstituted Round Pebble</t>
  </si>
  <si>
    <t>Beige Quartzite Brick 3/4" x 1-5/8"</t>
  </si>
  <si>
    <t>Beige/Grey Opus</t>
  </si>
  <si>
    <t>Beige/Brown Slate/Glass Baguette</t>
  </si>
  <si>
    <t>Grey Stone/Grey Glass/Décor 1" x 1"</t>
  </si>
  <si>
    <t>Grey Stone/Brown Glass/Décor 1" x 1"</t>
  </si>
  <si>
    <t>Beige Stone/Brown Glass/Décor 1" x 1"</t>
  </si>
  <si>
    <t>Red Stone/Brown Glass/Décor 1" x 1"</t>
  </si>
  <si>
    <t>Beige Marble/Silver Beige Glass/Décor 1" x 1"</t>
  </si>
  <si>
    <t>Blue Glossy Glass/Shell Mix 2" x 2"</t>
  </si>
  <si>
    <t>Grey/Red Mix Stone 7/8" x 7/8"</t>
  </si>
  <si>
    <t>Grey Marble/Glass/Metal 7/8" x 7/8"</t>
  </si>
  <si>
    <t>Beige/Brown Mix Marble/Polished/Glass 7/8" x 7/8"</t>
  </si>
  <si>
    <t>Grey/Beige Glass Quartzite Metal 7/8" x 7/8"</t>
  </si>
  <si>
    <t>Purple Mix Marble/Glass 7/8" x 7/8"</t>
  </si>
  <si>
    <t>Quartzite-Glass Beige/White 7/8" x 7/8"</t>
  </si>
  <si>
    <t>Brown Décor/Brown Glass 7/8" x 7/8"</t>
  </si>
  <si>
    <t>Mother Of Pearl Tan Glass/Shell Brown Brick</t>
  </si>
  <si>
    <t>Mother Of Pearl Beige/White/Shell Beige Brick</t>
  </si>
  <si>
    <t>Glass/Marble Black Matte &amp; Glossy Hexagon</t>
  </si>
  <si>
    <t>Beige Marble/Beige Glass/Aluminum Mix</t>
  </si>
  <si>
    <t>White Glass Pebbles</t>
  </si>
  <si>
    <t>Black Glass Pebbles</t>
  </si>
  <si>
    <t>Silver Brushed Stainless Steel Pebbles</t>
  </si>
  <si>
    <t>White Marble/White Glass Matte &amp; Glossy Mix</t>
  </si>
  <si>
    <t>Black-Grey-White Iridescent Glass Mix</t>
  </si>
  <si>
    <t>Mix Blue/Steel/Blue Glass 5/8" x 5/8"</t>
  </si>
  <si>
    <t>Mix Steel/Matt-Glossy Glass 5/8" x 5/8"</t>
  </si>
  <si>
    <t>Brown Slate/Beige Brown Glass Glossy 5/8" x 5/8"</t>
  </si>
  <si>
    <t>White Marble/Blue Matte Glass 5/8" x 5/8"</t>
  </si>
  <si>
    <t>White Marble/Grey-White Glass 5/8" x 5/8"</t>
  </si>
  <si>
    <t>Grey-Blue Glass/Décor 5/8" x 5/8"</t>
  </si>
  <si>
    <t>Brown Marble/Beige Glass Mix</t>
  </si>
  <si>
    <t>Grey Stone/Black-Grey Glass Mix 2" x 2"</t>
  </si>
  <si>
    <t>Black Marble/Black Glass/Steel Mix</t>
  </si>
  <si>
    <t>Fossil Wood Stone Beige Brown Mix Baguette</t>
  </si>
  <si>
    <t>Black Slate 3/4" x 1-5/8" Brick</t>
  </si>
  <si>
    <t>Turquoise Mix Reconstituted Pebble</t>
  </si>
  <si>
    <t>Grey Mix Reconstituted Pebble</t>
  </si>
  <si>
    <t>White Marble Sliced Matte Pebble</t>
  </si>
  <si>
    <t>Marble Grey White Sand Blasted Honed Mix</t>
  </si>
  <si>
    <t>Forest Brown Polished Marble 2" x 2"</t>
  </si>
  <si>
    <t>Mother Of Pearl Glass/Marble Beige Brown Mix 7/8" x 7/8"</t>
  </si>
  <si>
    <t>Mother Of Pearl Glass/Marble White Mix 7/8" x 7/8"</t>
  </si>
  <si>
    <t>Beige Stone/Beige Brown Ceramic Mix 7/8" x 7/8"</t>
  </si>
  <si>
    <t>Black Stone/Grey White Ceramic Mix 7/8" x 7/8"</t>
  </si>
  <si>
    <t>Silver Grey Natural Slate/Turquoise Glass 7/8" x 2" Stacked</t>
  </si>
  <si>
    <t>Silver Grey Natural Slate/Red &amp; Black Glass 7/8" x 2" Stacked</t>
  </si>
  <si>
    <t>Silver Grey Polished Slate/Purple &amp; White Glass 7/8" x 2" Stacked</t>
  </si>
  <si>
    <t>Turquoise Glass/Ceramic Mix 3/4" x 1-3/4" Stacked</t>
  </si>
  <si>
    <t>White Marble/Grey-Light Blue Glossy Glass 5/8" x 5/8"</t>
  </si>
  <si>
    <t>This price list is available electronically on an Excel spreadsheet at www.conestogatile.com/pricelists.</t>
  </si>
  <si>
    <t>sealing required or pre-sealing during installation.</t>
  </si>
  <si>
    <t>GABE16 Beige Stacked Pebble</t>
  </si>
  <si>
    <t>GABE20 Sliced Onyx Yellow Brown Polished Pebble</t>
  </si>
  <si>
    <t>GAVE09 Sliced Onyx Jade Brown Polished Pebble</t>
  </si>
  <si>
    <t>MAGR03 Grey Marble</t>
  </si>
  <si>
    <t>MAMI146 Grey Beige Black Stone Glass Mix Hexagon</t>
  </si>
  <si>
    <t>MEMI57 Diamond Glass/Aluminum Mix Silver Grey</t>
  </si>
  <si>
    <t>PIBE27 Fabric Print Patchwork Off White/Beige Mix Engineered Stone Hexagon</t>
  </si>
  <si>
    <t>PIBE28 Fabric Print Patchwork Off White/Beige Mix Engineered Stone Basket Weave</t>
  </si>
  <si>
    <t>PIBL20 Cement Patchwork Design Grey/White Mix Engineered Stone</t>
  </si>
  <si>
    <t>PIBL21 Cement Patchwork Design Blue/White Mix Engineered Stone</t>
  </si>
  <si>
    <t>PIGR16 Sandstone Grey 2" x 2"</t>
  </si>
  <si>
    <t>PIGR38 Fabric Print Patchwork Super White/Grey Mix Engineered Stone Hexagon</t>
  </si>
  <si>
    <t>PIGR39 Fabric Print Patchwork Super White/Grey Mix Engineered Stone Basket Weave</t>
  </si>
  <si>
    <t>PINO21 Black Marble Sand Blasted &amp; Honed</t>
  </si>
  <si>
    <t>QUBE13 Beige Stone Mini Baguette</t>
  </si>
  <si>
    <t>QUGR03 Silver Grey Quartzite Polished 2" x 2"</t>
  </si>
  <si>
    <t>QUMA01 Copper Quartzite Natural 2" x 2"</t>
  </si>
  <si>
    <t>QUMA02 Copper Quartzite Polished 2" x 2"</t>
  </si>
  <si>
    <t>QUMA03 Sandstone Brown 2" x 2"</t>
  </si>
  <si>
    <t>VEMI64 Green/Orange/Red Glass</t>
  </si>
  <si>
    <t xml:space="preserve">VEMI65 Blue/Light Blue/White Glass </t>
  </si>
  <si>
    <t xml:space="preserve">VEMI66 Black/Grey/White Glass </t>
  </si>
  <si>
    <t>VEMI68 Green/Orange/Red Glass</t>
  </si>
  <si>
    <t>VEMI79 Stacked Square Wood Look Grey Beige Matte Recycled Glass</t>
  </si>
  <si>
    <t>VEMI81 Beige Marble/Beige Matte Glass 5/8" x 5/8"</t>
  </si>
  <si>
    <t>VEMI130 Brown Beige Matte Glossy &amp; Stone Wood Look Recycled Glass</t>
  </si>
  <si>
    <t>VEMI135 Beige/Brown Mix Wood Look Squares Recycled Glass</t>
  </si>
  <si>
    <t>VEMI144 Herringbone Wood Look Grey Beige Matte Recycled Glass</t>
  </si>
  <si>
    <t>VEMI148 Fabric Print Grey Blue Matte/Polished Mix Recycled Glass</t>
  </si>
  <si>
    <t>VERO42 Glass Linear Fushia Brick Glossy</t>
  </si>
  <si>
    <t>CEBL36</t>
  </si>
  <si>
    <t>Ceramic Wood Rectangles Mix Grey 0.7" x 4"</t>
  </si>
  <si>
    <t>CEGR29</t>
  </si>
  <si>
    <t>Silver Industrial Relief Pattern Glazed Ceramic 4" x 4"</t>
  </si>
  <si>
    <t>CEGR28</t>
  </si>
  <si>
    <t>Silver Industrial Linear Relief Pattern Glazed Ceramic 2.8" x 6"</t>
  </si>
  <si>
    <t>CEMI48</t>
  </si>
  <si>
    <t>Rust Industrial Relief Pattern Glazed Ceramic 4" x 4"</t>
  </si>
  <si>
    <t>CEMI49</t>
  </si>
  <si>
    <t>CEMI50</t>
  </si>
  <si>
    <t>CEMI51</t>
  </si>
  <si>
    <t>CEMI52</t>
  </si>
  <si>
    <t>CEMI53</t>
  </si>
  <si>
    <t>11.8" x 11.4"</t>
  </si>
  <si>
    <t>Rust Industrial Linear Relief Pattern Glazed Ceramic 2.8" x 6"</t>
  </si>
  <si>
    <t>Ceramic Wood Rectangles Mix Beige Blue 0.7" x 4"</t>
  </si>
  <si>
    <t>Aztec Native Series Black &amp; White Glazed Ceramic 4" x 4"</t>
  </si>
  <si>
    <t>Island Native Series Black &amp; White Glazed Ceramic 4" x 4"</t>
  </si>
  <si>
    <t>Maori Native Series Black &amp; White Glazed Ceramic 4" x 4"</t>
  </si>
  <si>
    <t>GABL27</t>
  </si>
  <si>
    <t>GAVE11</t>
  </si>
  <si>
    <t>Crystal Green Semi-Precious Stone</t>
  </si>
  <si>
    <t>MABL105</t>
  </si>
  <si>
    <t>11.4" x 17.7"</t>
  </si>
  <si>
    <t>Opus White Marble</t>
  </si>
  <si>
    <t>MAGR113</t>
  </si>
  <si>
    <t>Opus Light Grey Marble</t>
  </si>
  <si>
    <t>MEAR22</t>
  </si>
  <si>
    <t>Medium Hexagon Silver Aluminum</t>
  </si>
  <si>
    <t>MEAR23</t>
  </si>
  <si>
    <t>Mini Hexagon Silver Aluminum</t>
  </si>
  <si>
    <t>MEMI58</t>
  </si>
  <si>
    <t>11.4" x 12.2"</t>
  </si>
  <si>
    <t>Hexagon Mix Metallic Green Rust</t>
  </si>
  <si>
    <t>MEOR10</t>
  </si>
  <si>
    <t>MEOR11</t>
  </si>
  <si>
    <t>Medium Hexagon Gold Aluminum</t>
  </si>
  <si>
    <t>Mini Hexagon Gold Aluminum</t>
  </si>
  <si>
    <t>PIMI40</t>
  </si>
  <si>
    <t>PIMI41</t>
  </si>
  <si>
    <t>PIMI42</t>
  </si>
  <si>
    <t>Lantern Terrazzo Marble White Grey</t>
  </si>
  <si>
    <t>13" x 13.8"</t>
  </si>
  <si>
    <t>Long Hexagon Terrazzo Marble White Grey Black Mix</t>
  </si>
  <si>
    <t>Mini Opus Terrazzo Marble White Grey Black Mix</t>
  </si>
  <si>
    <t>VEBL49</t>
  </si>
  <si>
    <t>VEBL50</t>
  </si>
  <si>
    <t>Glass Pool Striped Cobalt Blue 3" x 3"</t>
  </si>
  <si>
    <t>Glass Pool Striped Light Blue 3" x 3"</t>
  </si>
  <si>
    <t>VEVE44</t>
  </si>
  <si>
    <t>Glass Pool Striped Aquamarine 3" x 3"</t>
  </si>
  <si>
    <t>VEGR52</t>
  </si>
  <si>
    <t>Linear Light Grey Glass Brick Pattern 2" x 4"</t>
  </si>
  <si>
    <t>Product must be sealed with Laticrete Stonetech BulletProof Sealer at least (1) coat prior to grouting and an additional (2) coats after grouting.</t>
  </si>
  <si>
    <t>CEBL36 Ceramic Wood Rectangles Mix Grey 0.7" x 4"</t>
  </si>
  <si>
    <t>CEGR28 Silver Industrial Relief Pattern Glazed Ceramic 4" x 4"</t>
  </si>
  <si>
    <t>CEGR29 Silver Industrial Linear Relief Pattern Glazed Ceramic 2.8" x 6"</t>
  </si>
  <si>
    <t>CEMI48 Rust Industrial Relief Pattern Glazed Ceramic 4" x 4"</t>
  </si>
  <si>
    <t>CEMI49 Rust Industrial Linear Relief Pattern Glazed Ceramic 2.8" x 6"</t>
  </si>
  <si>
    <t>CEMI50 Ceramic Wood Rectangles Mix Beige Blue 0.7" x 4"</t>
  </si>
  <si>
    <t>CEMI51 Aztec Native Series Black &amp; White Glazed Ceramic 4" x 4"</t>
  </si>
  <si>
    <t>CEMI52 Island Native Series Black &amp; White Glazed Ceramic 4" x 4"</t>
  </si>
  <si>
    <t>CEMI53 Maori Native Series Black &amp; White Glazed Ceramic 4" x 4"</t>
  </si>
  <si>
    <t>GABL27 White Sliced Polished Pebble</t>
  </si>
  <si>
    <t>GAVE11 Crystal Green Semi-Precious Stone</t>
  </si>
  <si>
    <t>MABL105 Opus White Marble</t>
  </si>
  <si>
    <t>MAGR113 Opus Light Grey Marble</t>
  </si>
  <si>
    <t>MAJA52 Yellow/Beige Mix Opus</t>
  </si>
  <si>
    <t>MEAR22 Medium Hexagon Silver Aluminum</t>
  </si>
  <si>
    <t>MEAR23 Mini Hexagon Silver Aluminum</t>
  </si>
  <si>
    <t>MEMI58 Hexagon Mix Metallic Green Rust</t>
  </si>
  <si>
    <t>MEOR10 Medium Hexagon Gold Aluminum</t>
  </si>
  <si>
    <t>MEOR11 Mini Hexagon Gold Aluminum</t>
  </si>
  <si>
    <t>PIMI40 Lantern Terrazzo Marble White Grey</t>
  </si>
  <si>
    <t>PIMI41 Long Hexagon Terrazzo Marble White Grey Black Mix</t>
  </si>
  <si>
    <t>PIMI42 Mini Opus Terrazzo Marble White Grey Black Mix</t>
  </si>
  <si>
    <t>VEBL49 Glass Pool Striped Light Blue 3" x 3"</t>
  </si>
  <si>
    <t>VEBL50 Glass Pool Striped Cobalt Blue 3" x 3"</t>
  </si>
  <si>
    <t>VEBL51 Linear Acqua Glass Brick Pattern 2" x 4"</t>
  </si>
  <si>
    <t>VEGR51 Linear Dark Grey Glass Brick Pattern 2" x 4"</t>
  </si>
  <si>
    <t>VEGR52 Linear Light Grey Glass Brick Pattern 2" x 4"</t>
  </si>
  <si>
    <t>VEMI163 Beige Green Glass Geometric Random Pattern 4" x 4"</t>
  </si>
  <si>
    <t>VEVE44 Glass Pool Striped Aquamarine 3" x 3"</t>
  </si>
  <si>
    <t>VEMI134 Beige Mix Wood Look Squares Recycled Glass</t>
  </si>
  <si>
    <t>ARNO19 Black Slate 4" x 4"</t>
  </si>
  <si>
    <t>CEMI11 Ceramic Patchwork Rectangle Multi Color</t>
  </si>
  <si>
    <t>CEMI28 Ceramic Striped Squares Beige/Brown Mix</t>
  </si>
  <si>
    <t>GAMA13 Brown Sliced Matte Pebble</t>
  </si>
  <si>
    <t>GAMA14/30 Brown Sliced Matte Pebble</t>
  </si>
  <si>
    <t>MABL57 Beige Marble</t>
  </si>
  <si>
    <t>MAGR109 Brick Limestone Sand Blasted Grey 2" x 4"</t>
  </si>
  <si>
    <t>MAMI145 Beige Grey Stone Mix Hexagon Irregular</t>
  </si>
  <si>
    <t>VEBE02 Beige Glass/Ceramic Mix 3/4" x 1-3/4" Stacked</t>
  </si>
  <si>
    <t>VEGR08 Golf Grey Glossy Glass Mix 1" x 1"</t>
  </si>
  <si>
    <t>VEGR35 Grey Glass/Ceramic Mix 3/4" x 1-3/4" Stacked</t>
  </si>
  <si>
    <t>VEGR47 Glass Brick Multi Deco Grey Mix</t>
  </si>
  <si>
    <t>VEMI35 Patchwork Black Grey Mix Glossy Glass</t>
  </si>
  <si>
    <t>VEMI61 Blue/Light Blue/White Glass</t>
  </si>
  <si>
    <t>VEMI62 Black/Grey/White Glass</t>
  </si>
  <si>
    <t>VEMI92 Brown/Mix Glass 7/8" x 7/8"</t>
  </si>
  <si>
    <t>VEMI100 Mix Grey/Glass/Inox Glossy 5/8" x 5/8"</t>
  </si>
  <si>
    <t>VENO03 Black Matte &amp; Polished Glass Mix 7/8" x 7/8"</t>
  </si>
  <si>
    <t>ARRO10 Rust Slate Mini Baguette</t>
  </si>
  <si>
    <t>CEBE09</t>
  </si>
  <si>
    <t>2" x 4" Glazed Ceramic Beige Mix Rough Surface</t>
  </si>
  <si>
    <t>CEGR32</t>
  </si>
  <si>
    <t>CEMA07</t>
  </si>
  <si>
    <t>Beige Brown Mix Wood 1.1" x 4" Glazed Ceramic</t>
  </si>
  <si>
    <t>2" x 4" Glazed Ceramic Grey Beige Mix Rough Surface</t>
  </si>
  <si>
    <t>CEMI64</t>
  </si>
  <si>
    <t>CEMI67</t>
  </si>
  <si>
    <t>CEMI68</t>
  </si>
  <si>
    <t>4" x 4" Floral Palm Grey Beige</t>
  </si>
  <si>
    <t>Multicolor Wood 1.1" x 4" Glazed Ceramic</t>
  </si>
  <si>
    <t>4" x 4" Floral Multicolor</t>
  </si>
  <si>
    <t>MAMI180</t>
  </si>
  <si>
    <t>MAMI181</t>
  </si>
  <si>
    <t>2" x 2" Marble &amp; Glass White Mix</t>
  </si>
  <si>
    <t>Glass 2" x 2" Grey Mix</t>
  </si>
  <si>
    <t>MEMI59</t>
  </si>
  <si>
    <t>MEMI60</t>
  </si>
  <si>
    <t>MEMI61</t>
  </si>
  <si>
    <t>MEMI63</t>
  </si>
  <si>
    <t>2" x 2" Blue Aluminum Mix</t>
  </si>
  <si>
    <t>11.1" x 11.6"</t>
  </si>
  <si>
    <t>Aluminum &amp; Marble Leaves Silver Grey Brown</t>
  </si>
  <si>
    <t>Aluminum Hexagon Silver Brown</t>
  </si>
  <si>
    <t>Aluminum &amp; Marble Semi Circle Silver Brown</t>
  </si>
  <si>
    <t>11.8" x 13.7"</t>
  </si>
  <si>
    <t>11.9" x 11.8"</t>
  </si>
  <si>
    <t>VEBL64</t>
  </si>
  <si>
    <t>11.9" x 10.8"</t>
  </si>
  <si>
    <t>Glass Tears White</t>
  </si>
  <si>
    <t>CEBE09 2" x 4" Glazed Ceramic Beige Mix Rough Surface</t>
  </si>
  <si>
    <t>CEGR32 2" x 4" Glazed Ceramic Grey Beige Mix Rough Surface</t>
  </si>
  <si>
    <t>CEMA07 Beige Brown Mix Wood 1.1" x 4" Glazed Ceramic</t>
  </si>
  <si>
    <t>CEMI64 4" x 4" Floral Palm Grey Beige</t>
  </si>
  <si>
    <t>CEMI67 Multicolor Wood 1.1" x 4" Glazed Ceramic</t>
  </si>
  <si>
    <t>CEMI68 4" x 4" Floral Multicolor</t>
  </si>
  <si>
    <t>MAGR116 Elongated Hexagon Ice Grey Leaves</t>
  </si>
  <si>
    <t>MAGR117 2" x 4" Brick Ice Grey</t>
  </si>
  <si>
    <t>MAGR118 Elongated Hexagon White Grey Leaves</t>
  </si>
  <si>
    <t>MAGR119 2" x 4" Brick White Grey</t>
  </si>
  <si>
    <t>MAMI180 2" x 2" Marble &amp; Glass White Mix</t>
  </si>
  <si>
    <t>MAMI181 Glass 2" x 2" Grey Mix</t>
  </si>
  <si>
    <t>MAMI182 Elongated Hexagon Royal Vein Leaves</t>
  </si>
  <si>
    <t>MAMI183 2" x 4" Brick Royal Vein</t>
  </si>
  <si>
    <t>MAMI184 Hexagon Royal Vein</t>
  </si>
  <si>
    <t>MAMI185 Baguette Royal Vein</t>
  </si>
  <si>
    <t>MEMI59 2" x 2" Blue Aluminum Mix</t>
  </si>
  <si>
    <t>MEMI60 Aluminum &amp; Marble Leaves Silver Grey Brown</t>
  </si>
  <si>
    <t>MEMI61 Aluminum Hexagon Silver Brown</t>
  </si>
  <si>
    <t>MEMI63 Aluminum &amp; Marble Semi Circle Silver Brown</t>
  </si>
  <si>
    <t>VEBL55 Glass Pebble Blue Marble Pattern Mix</t>
  </si>
  <si>
    <t>VEBL56 Glass Square Blue Marble Pattern Mix</t>
  </si>
  <si>
    <t>VEBL57 Glass Pebble Light Grey Marble Pattern Mix</t>
  </si>
  <si>
    <t>VEBL58 Glass Square Light Grey Marble Pattern Mix</t>
  </si>
  <si>
    <t>VEBL64 Glass Tears White</t>
  </si>
  <si>
    <t>VEGR53 Glass Pebble Grey Mix Marble Pattern Mix</t>
  </si>
  <si>
    <t>VEGR54 Glass Square Grey Mix Marble Pattern Mix</t>
  </si>
  <si>
    <t>ECO11</t>
  </si>
  <si>
    <t>BOFO01</t>
  </si>
  <si>
    <t>Cubic Fossil Wood Stone</t>
  </si>
  <si>
    <t>CEBE10</t>
  </si>
  <si>
    <t>11.8" x 12.2"</t>
  </si>
  <si>
    <t>Slate Stone Beige Glazed Ceramic 2" x 6" Brick</t>
  </si>
  <si>
    <t>CEBL47</t>
  </si>
  <si>
    <t>CEBL48</t>
  </si>
  <si>
    <t>CEBL49</t>
  </si>
  <si>
    <t>11.2" x 11.2"</t>
  </si>
  <si>
    <t>Zellige Glazed Ceramic White 3" x 3"</t>
  </si>
  <si>
    <t>Zellige Glazed Ceramic Soft Blue Mix 3" x 3"</t>
  </si>
  <si>
    <t>11.2" x 11.6"</t>
  </si>
  <si>
    <t>White Brick Pattern Glossy Glazed Ceramic 2" x 6"</t>
  </si>
  <si>
    <t>CEGR35</t>
  </si>
  <si>
    <t>CEGR36</t>
  </si>
  <si>
    <t>CEGR37</t>
  </si>
  <si>
    <t>Zellige Glazed Ceramic Grey Mix 3" x 3"</t>
  </si>
  <si>
    <t>Slate Stone Grey Glazed Ceramic 2" x 6" Brick</t>
  </si>
  <si>
    <t>Grey Mix Pattern Deco Brick Matte Glazed Porcelain 1" x 3"</t>
  </si>
  <si>
    <t>CENO40</t>
  </si>
  <si>
    <t>CEVE16</t>
  </si>
  <si>
    <t>Black Brick Pattern Glossy Glazed Ceramic 2" x 6"</t>
  </si>
  <si>
    <t>Zellige Glazed Ceramic Soft Green Mix 3" x 3"</t>
  </si>
  <si>
    <t>ECO08</t>
  </si>
  <si>
    <t>ECO09</t>
  </si>
  <si>
    <t>ECO12</t>
  </si>
  <si>
    <t>ECO13</t>
  </si>
  <si>
    <t>ECO14</t>
  </si>
  <si>
    <t>ECO21</t>
  </si>
  <si>
    <t>ECO25</t>
  </si>
  <si>
    <t>ECO27</t>
  </si>
  <si>
    <t>Black Slate 2" x 2"</t>
  </si>
  <si>
    <t>Rust Slate 2" x 2"</t>
  </si>
  <si>
    <t>Grey Mix Sliced Matte Pebble</t>
  </si>
  <si>
    <t>Grey Mix Mini Opus Marble</t>
  </si>
  <si>
    <t>Round Marble Light &amp; Dark Grey Mix</t>
  </si>
  <si>
    <t>Round Marble Off White Mix</t>
  </si>
  <si>
    <t>Glass Stripe Effect Polished 2" x 2" Grey Mix</t>
  </si>
  <si>
    <t>Baguette Glass Polished Grey Mix</t>
  </si>
  <si>
    <t>Glass Brick 1" x 2" Glossy Silver</t>
  </si>
  <si>
    <t>GABE21</t>
  </si>
  <si>
    <t>Onyx Light Beige Pebble</t>
  </si>
  <si>
    <t>MEGR01</t>
  </si>
  <si>
    <t>Hexagon Aluminum Mix Grey</t>
  </si>
  <si>
    <t>MEMI64</t>
  </si>
  <si>
    <t>MENO09</t>
  </si>
  <si>
    <t>Hexagon Aluminum Mix Green Grey Beige</t>
  </si>
  <si>
    <t>11.5" x 11.5"</t>
  </si>
  <si>
    <t>Black 3D Metal Mix Finish 2" x 2"</t>
  </si>
  <si>
    <t>VEMI166</t>
  </si>
  <si>
    <t>Multicolor Square Mix Glass Resin</t>
  </si>
  <si>
    <t>ARNO21 Black Slate 4" x 8"</t>
  </si>
  <si>
    <t>ARRO21 Rust Slate 4" x 8"</t>
  </si>
  <si>
    <t>CEGR21 Ceramic Striped Baguette Grey Mix 11.8" x 11.8"</t>
  </si>
  <si>
    <t>CEMI29 Ceramic Striped Baguette Beige/Brown Mix 11.8" x 11.8"</t>
  </si>
  <si>
    <t>MAMI147 Grey Stone Mix Hexagon 11.7" x 12.7"</t>
  </si>
  <si>
    <t>MAMI149 Grey Stone Glass Mix Hexagon 11.7" x 12.7"</t>
  </si>
  <si>
    <t>PIBE29 Fabric Print Patchwork Off White/Beige Mix Engineered Stone Baguette 12.2" x 11.8"</t>
  </si>
  <si>
    <t>PIBL16 White Reconstituted Opus 12" x 12"</t>
  </si>
  <si>
    <t>PIBL17 White Reconstituted Opus 4" x 12"</t>
  </si>
  <si>
    <t>QUBE24 Beige/Grey Quartzite 4" x 8"</t>
  </si>
  <si>
    <t>VEBL11 Golf White Glossy Glass Mix 1" x 1" 11.6" x 11.6"</t>
  </si>
  <si>
    <t>VEBL42 Glass Linear Grey Mix Brick Glossy 12" x 12"</t>
  </si>
  <si>
    <t>VEMI80 Brown Marble/Maroon Glossy Glass 5/8" x 5/8" 12" x 12"</t>
  </si>
  <si>
    <t>VEMI84 Mix Steel/Black Grey Glossy Glass 5/8" x 5/8" 12" x 12"</t>
  </si>
  <si>
    <t>VEMI113 Caramel Stone/Light Blue-Beige Glass/Décor 5/8" x 5/8" 12" x 12"</t>
  </si>
  <si>
    <t>VEMI123 Mix Grey Glass/Green Jean Print/Steel/Décor 5/8" x 5/8" 12" x 12"</t>
  </si>
  <si>
    <t>BOFO01 Cubic Fossil Wood Stone 11.8" x 11.8"</t>
  </si>
  <si>
    <t>CEBE10 Slate Stone Beige Glazed Ceramic 2" x 6" Brick 11.8" x 12.2"</t>
  </si>
  <si>
    <t>CEBL47 Zellige Glazed Ceramic White 3" x 3" 11.2" x 11.2"</t>
  </si>
  <si>
    <t>CEBL48 Zellige Glazed Ceramic Soft Blue Mix 3" x 3" 11.2" x 11.2"</t>
  </si>
  <si>
    <t>CEBL49 White Brick Pattern Glossy Glazed Ceramic 2" x 6" 11.2" x 11.6"</t>
  </si>
  <si>
    <t>CEGR35 Zellige Glazed Ceramic Grey Mix 3" x 3" 11.2" x 11.2"</t>
  </si>
  <si>
    <t>CEGR36 Slate Stone Grey Glazed Ceramic 2" x 6" Brick 11.8" x 12.2"</t>
  </si>
  <si>
    <t>CEGR37 Grey Mix Pattern Deco Brick Matte Glazed Porcelain 1" x 3" 11.8" x 11.8"</t>
  </si>
  <si>
    <t>CENO40 Black Brick Pattern Glossy Glazed Ceramic 2" x 6" 11.2" x 11.6"</t>
  </si>
  <si>
    <t>CEVE16 Zellige Glazed Ceramic Soft Green Mix 3" x 3" 11.2" x 11.2"</t>
  </si>
  <si>
    <t>ECO08 Black Slate 2" x 2" 11.8" x 11.8"</t>
  </si>
  <si>
    <t>ECO09 Rust Slate 2" x 2" 11.8" x 11.8"</t>
  </si>
  <si>
    <t>ECO11 Grey Mix Sliced Matte Pebble 11.8" x 11.8"</t>
  </si>
  <si>
    <t>ECO12 Grey Mix Mini Opus Marble 11.8" x 11.8"</t>
  </si>
  <si>
    <t>ECO13 Round Marble Light &amp; Dark Grey Mix 11.8" x 11.8"</t>
  </si>
  <si>
    <t>ECO14 Round Marble Off White Mix 11.8" x 11.8"</t>
  </si>
  <si>
    <t>ECO21 Glass Stripe Effect Polished 2" x 2" Grey Mix 11.8" x 11.8"</t>
  </si>
  <si>
    <t>ECO23 Baguette Glass Polished Grey Brown Mix 11.8" x 11.8"</t>
  </si>
  <si>
    <t>ECO24 Glass Polished Grey Mix 1" x 1" 11.8" x 11.8"</t>
  </si>
  <si>
    <t>ECO25 Baguette Glass Polished Grey Mix 11.8" x 11.8"</t>
  </si>
  <si>
    <t>ECO27 Glass Brick 1" x 2" Glossy Silver 11.8" x 11.8"</t>
  </si>
  <si>
    <t>ECO28 White Glass &amp; Aluminum Mix 11.6" x 11.7"</t>
  </si>
  <si>
    <t>GABE21 Onyx Light Beige Pebble 11.8" x 12"</t>
  </si>
  <si>
    <t>MABL109 Herringbone Crystal White Marble Polished 1" x 2" 11" x 11"</t>
  </si>
  <si>
    <t>MABL110 Crystal White Multicolor Marble Diamond Honed 11.4" x 11.3"</t>
  </si>
  <si>
    <t>MABL111 Crystal White Marble Scale Polished 11.7" x 11.1"</t>
  </si>
  <si>
    <t>MAMI186 Grey White Multicolor Marble Diamond Honed 11.4" x 11.3"</t>
  </si>
  <si>
    <t>MEGR01 Hexagon Aluminum Mix Grey 11.4" x 12.2"</t>
  </si>
  <si>
    <t>MEMI64 Hexagon Aluminum Mix Green Grey Beige 11.4" x 12.2"</t>
  </si>
  <si>
    <t>MENO09 Black 3D Metal Mix Finish 2" x 2" 11.5" x 11.5"</t>
  </si>
  <si>
    <t>VEMI166 Multicolor Square Mix Glass Resin 11.8" x 11.8"</t>
  </si>
  <si>
    <t>j</t>
  </si>
  <si>
    <t xml:space="preserve">a) Do not use a Sanded Grout.  Do not use for floor decoration, including shower floors.  </t>
  </si>
  <si>
    <t>b) For wall decoration only.  Not recommended to install this product in a bathroom.  Not only should water projections be avoided but is</t>
  </si>
  <si>
    <t xml:space="preserve">c) For wall decoration only.  To be placed in the room 72 hours before installation.  Use Laticrete Latisil or a polyurethane adhesive sealant </t>
  </si>
  <si>
    <t xml:space="preserve">d) Rectified pebbles have a cut flat base and make tile installation easier and allow a better adherence of the interlocking tiles and borders. </t>
  </si>
  <si>
    <t>e) For Wall use only.  Recommended using colored grout that will match the color of the stone.  Irregular height 3/4" to 1".</t>
  </si>
  <si>
    <t xml:space="preserve">f) Grouting with epoxy grout revives the color of artificial stone.  Therefore it is strongly recommended to test prior to installation. </t>
  </si>
  <si>
    <t>g) Due to transparency of some of these products, the use of a neutral or white mortar is recommended.</t>
  </si>
  <si>
    <t xml:space="preserve">h) For wall decoration only.  To be placed in the room 72 hours before installation.  Use Laticrete Latisil or a polyurethane adhesive sealant </t>
  </si>
  <si>
    <t>i) This product may contain particles of iron and must be sealed.</t>
  </si>
  <si>
    <t>j) Not suitable for wet areas.  Not suitable for shower floors or walls.  30% lighter than natural stone, Eco-friendly and stain resistant.  No</t>
  </si>
  <si>
    <r>
      <t xml:space="preserve">Notes: </t>
    </r>
    <r>
      <rPr>
        <i/>
        <sz val="7"/>
        <rFont val="Arial Narrow"/>
        <family val="2"/>
      </rPr>
      <t>Prior to full treatment or sealer application, Bati strongly advises to test on a small clean and dry area of the stone to determine the reaction.</t>
    </r>
  </si>
  <si>
    <t xml:space="preserve">  </t>
  </si>
  <si>
    <t>MAMI134 White Marble/Glass Mix Turquoise 7/8" x 2" Stacked</t>
  </si>
  <si>
    <t>MAMI163 Hexagon Mix Glass/Marble Silver Grey</t>
  </si>
  <si>
    <t>PIMI25 Black Stone/Turquoise Ceramic Mix 7/8" x 7/8"</t>
  </si>
  <si>
    <t>VEGR06 Grey Matte &amp; Polished Glass Mix 7/8" x 7/8"</t>
  </si>
  <si>
    <t>VEGR43 Black Grey Glass Mix 1" x 1"</t>
  </si>
  <si>
    <t>VEMA10 Brown Matte &amp; Polished Glass Mix 7/8" x 7/8"</t>
  </si>
  <si>
    <t>VEMA11 Brown Broken Edges Glossy Glass</t>
  </si>
  <si>
    <t>VEMI83 Beige/Steel/Gold Glass 5/8" x 5/8"</t>
  </si>
  <si>
    <t>VEMI86 Onyx Marble/Beige Matte-Glossy Glass Mix 5/8" x 5/8"</t>
  </si>
  <si>
    <t>VEMI154 Glass Square Silver Glossy 1" x 1"</t>
  </si>
  <si>
    <t>(Bati mistakenly indicated that this mosaic was discontinued back in November 2021.)</t>
  </si>
  <si>
    <t>VEMI134</t>
  </si>
  <si>
    <t>Beige Mix Wood Look Squares Recycled Glass</t>
  </si>
  <si>
    <t>MABE131</t>
  </si>
  <si>
    <t>MABE132</t>
  </si>
  <si>
    <t>MABE133</t>
  </si>
  <si>
    <t>Mini Opus Matte Beige Brown Marble Stone</t>
  </si>
  <si>
    <t>3" x 3" Cross &amp; Star Beige Marble</t>
  </si>
  <si>
    <t>MABL117</t>
  </si>
  <si>
    <t>MABL118</t>
  </si>
  <si>
    <t>MABL119</t>
  </si>
  <si>
    <t>MABL120</t>
  </si>
  <si>
    <t>MABL121</t>
  </si>
  <si>
    <t>MABL122</t>
  </si>
  <si>
    <t>Mini Opus Matte White Grey Marble Stone</t>
  </si>
  <si>
    <t>6" x 6" Grey Palm Leaf Printed White Marble</t>
  </si>
  <si>
    <t>6" x 6" Green Palm Leaf Printed Beige Marble</t>
  </si>
  <si>
    <t>2" x 4" Brick Pattern White Grey Marble</t>
  </si>
  <si>
    <t>2" x 6" Picket White Grey Marble</t>
  </si>
  <si>
    <t>10" x 12"</t>
  </si>
  <si>
    <t>9.7" x 11"</t>
  </si>
  <si>
    <t>Irregular Hexagon White Grey Marble</t>
  </si>
  <si>
    <t>3" x 3" Cross &amp; Star White Grey Marble</t>
  </si>
  <si>
    <t>MAGR120</t>
  </si>
  <si>
    <t>MAGR121</t>
  </si>
  <si>
    <t>Beige Limestone Matte Mini Opus</t>
  </si>
  <si>
    <t>Mini Opus Matte Grey Mix Marble Stone</t>
  </si>
  <si>
    <t>MAMI187</t>
  </si>
  <si>
    <t>MAMI188</t>
  </si>
  <si>
    <t>MAMI191</t>
  </si>
  <si>
    <t>MAMI192</t>
  </si>
  <si>
    <t>MAMI193</t>
  </si>
  <si>
    <t>MAMI194</t>
  </si>
  <si>
    <t>10.3" x 12.5"</t>
  </si>
  <si>
    <t>Mini Opus Beige Grey Marble Mix &amp; Blue Glass</t>
  </si>
  <si>
    <t>Mini Opus Beige Grey Marble Mix &amp; Green Glass</t>
  </si>
  <si>
    <t>2" x 6" Elongated Round White Grey Beige Marble Mix</t>
  </si>
  <si>
    <t>2" x 6" Picket White Grey Beige Marble Mix</t>
  </si>
  <si>
    <t>Star &amp; Square White &amp; Grey Mix Marble</t>
  </si>
  <si>
    <t>Star &amp; Square White &amp; Beige Mix Marble</t>
  </si>
  <si>
    <t>VEBL63</t>
  </si>
  <si>
    <t>3" x 3" White Glass Mosaic</t>
  </si>
  <si>
    <t>VEGR13 Grey Broken Edges Glossy Glass</t>
  </si>
  <si>
    <t>VEGR42 Gold Faux Relief Glass Rectangles</t>
  </si>
  <si>
    <t>VEMI118 Grey Glass Polished/Chrome</t>
  </si>
  <si>
    <t>MABE131 Mini Opus Matte Beige Brown Marble Stone</t>
  </si>
  <si>
    <t>MABE132 6" x 6" Green Palm Leaf Printed Beige Marble</t>
  </si>
  <si>
    <t>MABE133 3" x 3" Cross &amp; Star Beige Marble</t>
  </si>
  <si>
    <t>MABL117 Mini Opus Matte White Grey Marble Stone</t>
  </si>
  <si>
    <t>MABL118 6" x 6" Grey Palm Leaf Printed White Marble</t>
  </si>
  <si>
    <t>MABL119 2" x 4" Brick Pattern White Grey Marble</t>
  </si>
  <si>
    <t>MABL120 2" x 6" Picket White Grey Marble</t>
  </si>
  <si>
    <t>MABL121 Irregular Hexagon White Grey Marble</t>
  </si>
  <si>
    <t>MABL122 3" x 3" Cross &amp; Star White Grey Marble</t>
  </si>
  <si>
    <t>MAGR120 Beige Limestone Matte Mini Opus</t>
  </si>
  <si>
    <t>MAGR121 Mini Opus Matte Grey Mix Marble Stone</t>
  </si>
  <si>
    <t>MAMI187 Mini Opus Beige Grey Marble Mix &amp; Blue Glass</t>
  </si>
  <si>
    <t>MAMI188 Mini Opus Beige Grey Marble Mix &amp; Green Glass</t>
  </si>
  <si>
    <t>MAMI191 2" x 6" Elongated Round White Grey Beige Marble Mix</t>
  </si>
  <si>
    <t>MAMI192 2" x 6" Picket White Grey Beige Marble Mix</t>
  </si>
  <si>
    <t>MAMI193 Star &amp; Square White &amp; Grey Mix Marble</t>
  </si>
  <si>
    <t>MAMI194 Star &amp; Square White &amp; Beige Mix Marble</t>
  </si>
  <si>
    <t>VEBL63 3" x 3" White Glass Mosaic</t>
  </si>
  <si>
    <t>https://www.batiorientusa.com/en/home</t>
  </si>
  <si>
    <t>BOMA04 Natural Wood</t>
  </si>
  <si>
    <t>BOMI04 Washed Wood</t>
  </si>
  <si>
    <t>ECO24 Glass Polished Grey Mix 1" x 1"</t>
  </si>
  <si>
    <t>ECO28 White Glass &amp; Aluminum Mix</t>
  </si>
  <si>
    <t>GABL25 White Stacked Sliced Pebble</t>
  </si>
  <si>
    <t>GAGR05R Speckled Matte Pebble</t>
  </si>
  <si>
    <t>GAGR06R/30 Speckled Matte Pebble</t>
  </si>
  <si>
    <t>MABE123 Beige Nature Print Marble Brick</t>
  </si>
  <si>
    <t>MABL110 Crystal White Multicolor Marble Diamond Honed</t>
  </si>
  <si>
    <t>MABL111 Crystal White Marble Scale Polished</t>
  </si>
  <si>
    <t>MEMI29 Brushed Aluminum Grey Mix 5/8" x 5/8"</t>
  </si>
  <si>
    <t>MEMI47 Aluminum/Grey Glass/Stone Mix 7/8" x 2"</t>
  </si>
  <si>
    <t>MEMI49 Aluminum/White Glass 7/8" x 2"</t>
  </si>
  <si>
    <t>MEMI54 Aluminum Patchwork Design Silver Black Mix Matte 2" x 2"</t>
  </si>
  <si>
    <t>PIGR40 Fabric Print Patchwork Super White/Grey Mix Engineered Stone Baguette</t>
  </si>
  <si>
    <t>PIMI24 Black &amp; White Matte Stone Zebra 2" x 2"</t>
  </si>
  <si>
    <t>PIMI30 White Marble Sand Blasted Stone</t>
  </si>
  <si>
    <t>QUMI18 Quartzite Beige/Grey-Beige-Brown Glossy Glass Mix</t>
  </si>
  <si>
    <t>QUMI20 White Marble Sand Blasted Stone</t>
  </si>
  <si>
    <t>VEMI85 Black Marble /Black Glossy Glass 5/8" x 5/8"</t>
  </si>
  <si>
    <t>VEMI120 White Glass Polished/Chrome</t>
  </si>
  <si>
    <t>VEMI153 Glass Silver Matte Hexagon</t>
  </si>
  <si>
    <t>VENO12 Black Broken Edges Glossy Glass</t>
  </si>
  <si>
    <t>BEGR03</t>
  </si>
  <si>
    <t>BEGR04</t>
  </si>
  <si>
    <t>BEMI13</t>
  </si>
  <si>
    <t>BEMI14</t>
  </si>
  <si>
    <t>BERO01</t>
  </si>
  <si>
    <t>BERO02</t>
  </si>
  <si>
    <t>Grey Concrete Multi Star Mix</t>
  </si>
  <si>
    <t>Grey Concrete Circle Mix</t>
  </si>
  <si>
    <t>Red Concrete Multi Star Mix</t>
  </si>
  <si>
    <t>Red White Square Mix</t>
  </si>
  <si>
    <t>Grey Mix Square Mix</t>
  </si>
  <si>
    <t>Red Concrete Circle Mix</t>
  </si>
  <si>
    <t>BEGR03 Grey Concrete Circle Mix Mosaic</t>
  </si>
  <si>
    <t>BEGR04 Grey Concrete Multi Star Mix Mosaic</t>
  </si>
  <si>
    <t>BEMI13 Red White Square Mix Mosaic</t>
  </si>
  <si>
    <t>BEMI14 Grey Mix Square Mix Mosaic</t>
  </si>
  <si>
    <t>BERO01 Red Concrete Circle Mix Mosaic</t>
  </si>
  <si>
    <t>BERO02 Red Concrete Multi Star Mix Mosaic</t>
  </si>
  <si>
    <t>BOFO03</t>
  </si>
  <si>
    <t>12" x 11.8"</t>
  </si>
  <si>
    <t>New Fossil Wood Brick</t>
  </si>
  <si>
    <t>BOFO03 New Fossil Wood Brick Mosaic</t>
  </si>
  <si>
    <t>GAMI100</t>
  </si>
  <si>
    <t>GAMI101</t>
  </si>
  <si>
    <t>Multicolor Sliced Pebble</t>
  </si>
  <si>
    <t>Multicolor Sliced Pebble Mix</t>
  </si>
  <si>
    <t>GAMI100 Multicolor Sliced Pebble Mosaic</t>
  </si>
  <si>
    <t>GAMI101 Multicolor Sliced Pebble Mix Mosaic</t>
  </si>
  <si>
    <t>MABE134</t>
  </si>
  <si>
    <t>Beige Marble 1" x 6" Baguette</t>
  </si>
  <si>
    <t>MABL125</t>
  </si>
  <si>
    <t>White Marble 1" x 6" Baguette</t>
  </si>
  <si>
    <t>MABE134 Beige Marble 1" x 6" Baguette</t>
  </si>
  <si>
    <t>MABL125 White Marble 1" x 6" Baguette</t>
  </si>
  <si>
    <t>MAGR122</t>
  </si>
  <si>
    <t>12" x 10.4"</t>
  </si>
  <si>
    <t>Hexagon Grey Mix Honed Marble 4" x 5"</t>
  </si>
  <si>
    <t>MAGR122 Hexagon Grey Mix Honed Marble 4" x 5"</t>
  </si>
  <si>
    <t>MAMI197</t>
  </si>
  <si>
    <t>MAMI198</t>
  </si>
  <si>
    <t>MAMI199</t>
  </si>
  <si>
    <t>MAMI203</t>
  </si>
  <si>
    <t>MAMI204</t>
  </si>
  <si>
    <t>MAMI205</t>
  </si>
  <si>
    <t>Hexagon Beige Brown Mix Honed Marble 4" x 5"</t>
  </si>
  <si>
    <t>12.7" x 12.3"</t>
  </si>
  <si>
    <t>Blue Mother of Pearl Glass Mix 1" x 1"</t>
  </si>
  <si>
    <t>Blue Mother of Pearl Glass Mix 1/2" x 1" Brick</t>
  </si>
  <si>
    <t>Black Marble &amp; Black Ceramic Picket &amp; Square Mix</t>
  </si>
  <si>
    <t>White Mix Marble &amp; White Ceramic Picket &amp; Square Mix</t>
  </si>
  <si>
    <t>Beige Marble &amp; Off White Ceramic Picket &amp; Square Mix</t>
  </si>
  <si>
    <t>MAMI197 Hexagon Beige Brown Mix Honed Marble 4" x 5"</t>
  </si>
  <si>
    <t>MAMI198 Blue Mother of Pearl Glass Mix 1" x 1"</t>
  </si>
  <si>
    <t>MAMI199 Blue Mother of Pearl Glass Mix 1/2" x 1" Brick</t>
  </si>
  <si>
    <t>MAMI203 Black Marble &amp; Black Ceramic Picket &amp; Square Mix</t>
  </si>
  <si>
    <t>MAMI204 White Mix Marble &amp; White Ceramic Picket &amp; Square Mix</t>
  </si>
  <si>
    <t>MAMI205 Beige Marble &amp; Off White Ceramic Picket &amp; Square Mix</t>
  </si>
  <si>
    <t>MAVE04</t>
  </si>
  <si>
    <t>Green Bali Stone 4" x 4"</t>
  </si>
  <si>
    <t>MAVE04 Green Bali Stone 4" x 4"</t>
  </si>
  <si>
    <t>14" x 11.8"</t>
  </si>
  <si>
    <t>MEMI66</t>
  </si>
  <si>
    <t>MEMI67</t>
  </si>
  <si>
    <t>Multicolor Round Aluminum</t>
  </si>
  <si>
    <t>Wood Look Round Aluminum</t>
  </si>
  <si>
    <t>MEMI66 Multicolor Round Aluminum</t>
  </si>
  <si>
    <t>MEMI67 Wood Look Round Aluminum</t>
  </si>
  <si>
    <t>VEBE09</t>
  </si>
  <si>
    <t>White Beige Frosted Glass Round Pebble</t>
  </si>
  <si>
    <t>VEBE09 White Beige Frosted Glass Round Pebble</t>
  </si>
  <si>
    <t>VEBE10</t>
  </si>
  <si>
    <t>Beige Mix Frosted Glass Brick 2" x 6"</t>
  </si>
  <si>
    <t>VEBE10 Beige Mix Frosted Glass Brick 2" x 6"</t>
  </si>
  <si>
    <t>White Blue Frosted Glass Round Pebble</t>
  </si>
  <si>
    <t>VEBL65</t>
  </si>
  <si>
    <t>VEBL65 White Blue Frosted Glass Round Pebble</t>
  </si>
  <si>
    <t>VEGR56</t>
  </si>
  <si>
    <t>Grey Mix Frosted Glass Brick 2" x 6"</t>
  </si>
  <si>
    <t>VEGR56 Grey Mix Frosted Glass Brick 2" x 6"</t>
  </si>
  <si>
    <t>VEMI169</t>
  </si>
  <si>
    <t>VEMI170</t>
  </si>
  <si>
    <t>Multicolor Frosted Glass Round Pebble</t>
  </si>
  <si>
    <t>Beige Blue Mix Frosted Glass Brick 2" x 6"</t>
  </si>
  <si>
    <t>VEMI169 Multicolor Frosted Glass Round Pebble</t>
  </si>
  <si>
    <t>VEMI170 Beige Blue Mix Frosted Glass Brick 2" x 6"</t>
  </si>
  <si>
    <t>ARNO01 - ECO12</t>
  </si>
  <si>
    <t>ECO13 - GAMI63R/30</t>
  </si>
  <si>
    <t>GAMI74 - MAGR47</t>
  </si>
  <si>
    <t>MAGR88 - MAMI194</t>
  </si>
  <si>
    <t>MAMI197 - PIMI41</t>
  </si>
  <si>
    <t>PIMI42 - VERO34</t>
  </si>
  <si>
    <t>VEVE40 - VEVI02</t>
  </si>
  <si>
    <t>Cement Tiles - 8" x 8" Field</t>
  </si>
  <si>
    <t>CIBE01 - CCIVE01</t>
  </si>
  <si>
    <t>Cement Tiles - 4" x 8" Bullnose</t>
  </si>
  <si>
    <t>CIBE02 - CIVE02</t>
  </si>
  <si>
    <t>Cement Tiles - 8" x 8" Deco</t>
  </si>
  <si>
    <t>CIMI01 - CIMI31</t>
  </si>
  <si>
    <t>CIMI32 - CIMI106</t>
  </si>
  <si>
    <t>CIBL01 - CINO02</t>
  </si>
  <si>
    <t>Cement Tiles - 8" x 8" Hexagon Field</t>
  </si>
  <si>
    <t>Cement Tiles - 8" x 8" Hexagon Deco</t>
  </si>
  <si>
    <t>CIMI22 - CIMI48</t>
  </si>
  <si>
    <t>ECO23 Baguette Glass Polished Grey Brown Mix</t>
  </si>
  <si>
    <t>MABL109 Herringbone Crystal White Marble Polished 1" x 2"</t>
  </si>
  <si>
    <t>MAMI186 Grey White Multicolor Marble Diamond Honed</t>
  </si>
  <si>
    <t>ARNO01 Black Slate 1" x 1"</t>
  </si>
  <si>
    <t>ECO25 Baguette Glass Polished Grey Mix</t>
  </si>
  <si>
    <t>GABE03 Beige Polished Pebble</t>
  </si>
  <si>
    <t>GAGR09 Marble Striped Sliced Tumbled Grey Pebble</t>
  </si>
  <si>
    <t>GAMA01 Brown Polished Pebble</t>
  </si>
  <si>
    <t>GAMI03R White/Green Mix Matte Pebble</t>
  </si>
  <si>
    <t>GAMI56R White/Pink/Beige Mix Matte Pebble</t>
  </si>
  <si>
    <t>MABL95 White Marble Sliced Matte Pebble</t>
  </si>
  <si>
    <t>Discontinued 3/27/26</t>
  </si>
  <si>
    <t>Disc. 3/27/26</t>
  </si>
  <si>
    <t>MAMI30 Grey Stone/Brown Glass/Décor 1" x 1"</t>
  </si>
  <si>
    <t>MAMI33 Beige Stone/Brown Glass/Décor 1" x 1"</t>
  </si>
  <si>
    <t>MAMI83 Grey/Red Mix Stone 7/8" x 7/8"</t>
  </si>
  <si>
    <t>MAMI119 Mother Of Pearl Tan Glass/Shell Brown Brick</t>
  </si>
  <si>
    <t>MEAR19 Silver Brushed Stainless Steel Pebbles</t>
  </si>
  <si>
    <t>MEMI56 Baguette Glass/Metal Mix Beige Grey</t>
  </si>
  <si>
    <t>PIMI31 Beige Stone/Beige Brown Ceramic Mix 7/8" x 7/8"</t>
  </si>
  <si>
    <t>VEMI152 Fabric Print Brick Grey Matte Recycled Glass</t>
  </si>
  <si>
    <t>CEVE16 Zellige Glazed Ceramic Soft Green Mix 3" x 3"</t>
  </si>
  <si>
    <t>GABE01R Beige Matte Pebble</t>
  </si>
  <si>
    <t>Discontinued 6/26/26</t>
  </si>
  <si>
    <t>GABL22 White Stacked Pebble</t>
  </si>
  <si>
    <t>Disc. 6/26/26</t>
  </si>
  <si>
    <t>GAMI58R Speckled/Green/White Mix Matte Pebble</t>
  </si>
  <si>
    <t>MAMI32 Red Stone/Brown Glass/Décor 1" x 1"</t>
  </si>
  <si>
    <t>MAMI54 Grey Marble/Glass/Metal 7/8" x 7/8"</t>
  </si>
  <si>
    <t>MAVI01 Purple Mix Marble/Glass 7/8" x 7/8"</t>
  </si>
  <si>
    <t>VEMI109 Quartzite-Glass Beige/White 7/8" x 7/8"</t>
  </si>
  <si>
    <t>Disc. 6/26/2026</t>
  </si>
  <si>
    <t>VEMI152 Herringbone Wood Look Beige Brown Blue Matte Recycled Glass</t>
  </si>
  <si>
    <t>ARRO03 Rust Slate</t>
  </si>
  <si>
    <t>GABE12/30 Beige Sliced Matte Pebble</t>
  </si>
  <si>
    <t>GAMA02/30 Brown Polished Pebble</t>
  </si>
  <si>
    <t>GAMA12/30 Brown Sliced Polished Pebble</t>
  </si>
  <si>
    <t>GAMI39/30 White/Green Mix Sliced Matte Pebble</t>
  </si>
  <si>
    <t>GAMI41/30 White/Black Mix Sliced Matte Pebble</t>
  </si>
  <si>
    <t>GAGR08R/30 Grey/Beige Mix Matte Pebble</t>
  </si>
  <si>
    <t>GAJA05/30 Golden Mix Sliced Matte Pebble</t>
  </si>
  <si>
    <t>GANO02R/30 Black Matte Pebble</t>
  </si>
  <si>
    <t>new</t>
  </si>
  <si>
    <t>11/1/25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</si>
</sst>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40" x14ac:knownFonts="1">
    <font>
      <sz val="10"/>
      <name val="Arial"/>
    </font>
    <font>
      <sz val="10"/>
      <name val="Arial"/>
      <family val="2"/>
    </font>
    <font>
      <sz val="10"/>
      <name val="Arial"/>
      <family val="2"/>
    </font>
    <font>
      <b/>
      <sz val="10"/>
      <name val="Arial"/>
      <family val="2"/>
    </font>
    <font>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family val="2"/>
    </font>
    <font>
      <b/>
      <i/>
      <sz val="12"/>
      <name val="Arial"/>
      <family val="2"/>
    </font>
    <font>
      <sz val="18"/>
      <name val="Arial"/>
      <family val="2"/>
    </font>
    <font>
      <sz val="10"/>
      <name val="Copperplate Gothic Bold"/>
      <family val="2"/>
    </font>
    <font>
      <b/>
      <u/>
      <sz val="10"/>
      <name val="Arial"/>
      <family val="2"/>
    </font>
    <font>
      <u/>
      <sz val="8"/>
      <name val="Arial"/>
      <family val="2"/>
    </font>
    <font>
      <i/>
      <sz val="8"/>
      <name val="Arial"/>
      <family val="2"/>
    </font>
    <font>
      <b/>
      <sz val="11"/>
      <name val="Arial"/>
      <family val="2"/>
    </font>
    <font>
      <b/>
      <i/>
      <sz val="8"/>
      <name val="Arial"/>
      <family val="2"/>
    </font>
    <font>
      <sz val="6"/>
      <name val="Arial Narrow"/>
      <family val="2"/>
    </font>
    <font>
      <i/>
      <u/>
      <sz val="8"/>
      <name val="Arial"/>
      <family val="2"/>
    </font>
    <font>
      <sz val="7"/>
      <name val="Arial Narrow"/>
      <family val="2"/>
    </font>
    <font>
      <i/>
      <sz val="8"/>
      <name val="Arial Narrow"/>
      <family val="2"/>
    </font>
    <font>
      <b/>
      <strike/>
      <sz val="10"/>
      <name val="Arial"/>
      <family val="2"/>
    </font>
    <font>
      <sz val="10.5"/>
      <name val="Arial"/>
      <family val="2"/>
    </font>
    <font>
      <sz val="11"/>
      <color theme="1"/>
      <name val="Calibri"/>
      <family val="2"/>
      <scheme val="minor"/>
    </font>
    <font>
      <sz val="8"/>
      <color rgb="FFFF0000"/>
      <name val="Arial"/>
      <family val="2"/>
    </font>
    <font>
      <b/>
      <sz val="10"/>
      <color rgb="FF0000FF"/>
      <name val="Arial"/>
      <family val="2"/>
    </font>
    <font>
      <sz val="10"/>
      <color rgb="FF000000"/>
      <name val="Arial"/>
      <family val="2"/>
    </font>
    <font>
      <b/>
      <sz val="10"/>
      <name val="Arial Narrow"/>
      <family val="2"/>
    </font>
    <font>
      <sz val="10"/>
      <name val="Arial Narrow"/>
      <family val="2"/>
    </font>
    <font>
      <i/>
      <sz val="7"/>
      <name val="Arial Narrow"/>
      <family val="2"/>
    </font>
    <font>
      <sz val="8"/>
      <color rgb="FFFF0000"/>
      <name val="Arial Narrow"/>
      <family val="2"/>
    </font>
    <font>
      <sz val="8"/>
      <color rgb="FF0000FF"/>
      <name val="Arial Narrow"/>
      <family val="2"/>
    </font>
    <font>
      <b/>
      <sz val="8"/>
      <color rgb="FFFF0000"/>
      <name val="Arial Narrow"/>
      <family val="2"/>
    </font>
    <font>
      <b/>
      <sz val="8"/>
      <color rgb="FFFF0000"/>
      <name val="Arial"/>
      <family val="2"/>
    </font>
    <font>
      <b/>
      <sz val="8"/>
      <color rgb="FF0000FF"/>
      <name val="Arial Narrow"/>
      <family val="2"/>
    </font>
    <font>
      <b/>
      <sz val="7"/>
      <color rgb="FFFF0000"/>
      <name val="Arial"/>
      <family val="2"/>
    </font>
    <font>
      <b/>
      <sz val="6"/>
      <color rgb="FFFF0000"/>
      <name val="Arial Narrow"/>
      <family val="2"/>
    </font>
  </fonts>
  <fills count="15">
    <fill>
      <patternFill patternType="none"/>
    </fill>
    <fill>
      <patternFill patternType="gray125"/>
    </fill>
    <fill>
      <patternFill patternType="solid">
        <fgColor indexed="10"/>
        <bgColor indexed="64"/>
      </patternFill>
    </fill>
    <fill>
      <patternFill patternType="solid">
        <fgColor indexed="42"/>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11">
    <xf numFmtId="0" fontId="0"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alignment vertical="top"/>
      <protection locked="0"/>
    </xf>
    <xf numFmtId="0" fontId="2" fillId="0" borderId="0"/>
    <xf numFmtId="0" fontId="26" fillId="0" borderId="0"/>
    <xf numFmtId="0" fontId="2"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253">
    <xf numFmtId="0" fontId="0" fillId="0" borderId="0" xfId="0"/>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8" applyFont="1" applyAlignment="1">
      <alignment vertical="center"/>
    </xf>
    <xf numFmtId="43" fontId="4" fillId="0" borderId="0" xfId="1" applyFont="1" applyAlignment="1">
      <alignment horizontal="center"/>
    </xf>
    <xf numFmtId="0" fontId="4" fillId="0" borderId="0" xfId="0" applyFont="1" applyAlignment="1">
      <alignment horizontal="right"/>
    </xf>
    <xf numFmtId="0" fontId="5" fillId="0" borderId="0" xfId="0" applyFont="1" applyAlignment="1">
      <alignment vertical="center"/>
    </xf>
    <xf numFmtId="165" fontId="4" fillId="0" borderId="0" xfId="8" applyNumberFormat="1" applyFont="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5" fillId="0" borderId="0" xfId="0" applyNumberFormat="1" applyFont="1" applyAlignment="1">
      <alignment horizontal="right" vertical="center"/>
    </xf>
    <xf numFmtId="4" fontId="6" fillId="0" borderId="1" xfId="0" applyNumberFormat="1" applyFont="1" applyBorder="1" applyAlignment="1">
      <alignment horizontal="center" vertical="center"/>
    </xf>
    <xf numFmtId="43" fontId="6" fillId="0" borderId="1" xfId="1"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0" fontId="4" fillId="2" borderId="0" xfId="0" applyFont="1" applyFill="1" applyAlignment="1">
      <alignment vertical="center"/>
    </xf>
    <xf numFmtId="0" fontId="4" fillId="3" borderId="0" xfId="0" applyFont="1" applyFill="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43" fontId="6" fillId="0" borderId="1" xfId="1" applyFont="1" applyFill="1" applyBorder="1" applyAlignment="1">
      <alignment horizontal="center" vertical="center"/>
    </xf>
    <xf numFmtId="4" fontId="4" fillId="0" borderId="0" xfId="1" applyNumberFormat="1" applyFont="1" applyFill="1"/>
    <xf numFmtId="43" fontId="4" fillId="3" borderId="0" xfId="1" applyFont="1" applyFill="1" applyAlignment="1">
      <alignment horizontal="center" vertical="center"/>
    </xf>
    <xf numFmtId="4" fontId="4" fillId="3" borderId="0" xfId="1" applyNumberFormat="1" applyFont="1" applyFill="1" applyAlignment="1">
      <alignment vertical="center"/>
    </xf>
    <xf numFmtId="9" fontId="4" fillId="3" borderId="0" xfId="8" applyFont="1" applyFill="1" applyAlignment="1">
      <alignment vertical="center"/>
    </xf>
    <xf numFmtId="4" fontId="4" fillId="3" borderId="0" xfId="0" applyNumberFormat="1" applyFont="1" applyFill="1" applyAlignment="1">
      <alignment vertical="center"/>
    </xf>
    <xf numFmtId="0" fontId="4" fillId="0" borderId="1" xfId="0" applyFont="1" applyBorder="1" applyAlignment="1">
      <alignment horizontal="center" vertical="center"/>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5" fillId="5" borderId="4" xfId="0" applyFont="1" applyFill="1" applyBorder="1" applyAlignment="1">
      <alignment vertical="center"/>
    </xf>
    <xf numFmtId="0" fontId="5" fillId="5" borderId="5"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8" applyFont="1" applyFill="1" applyBorder="1" applyAlignment="1">
      <alignment horizontal="center" vertical="center"/>
    </xf>
    <xf numFmtId="9" fontId="4" fillId="0" borderId="0" xfId="8" applyFont="1" applyFill="1" applyAlignment="1">
      <alignment vertical="center"/>
    </xf>
    <xf numFmtId="9" fontId="4" fillId="0" borderId="0" xfId="8" applyFont="1" applyFill="1" applyAlignment="1">
      <alignment horizontal="center" vertical="center"/>
    </xf>
    <xf numFmtId="9" fontId="4" fillId="0" borderId="0" xfId="8" applyFont="1" applyFill="1" applyAlignment="1">
      <alignment horizontal="center"/>
    </xf>
    <xf numFmtId="4" fontId="5" fillId="0" borderId="0" xfId="1" applyNumberFormat="1" applyFont="1" applyFill="1" applyAlignment="1">
      <alignment vertical="center"/>
    </xf>
    <xf numFmtId="9" fontId="5" fillId="0" borderId="0" xfId="8" applyFont="1" applyFill="1" applyAlignment="1">
      <alignment vertical="center"/>
    </xf>
    <xf numFmtId="165" fontId="4" fillId="0" borderId="0" xfId="8" applyNumberFormat="1" applyFont="1" applyFill="1" applyAlignment="1">
      <alignment vertical="center"/>
    </xf>
    <xf numFmtId="9" fontId="4" fillId="0" borderId="0" xfId="8" applyFont="1" applyFill="1"/>
    <xf numFmtId="4" fontId="4" fillId="3" borderId="0" xfId="1" applyNumberFormat="1" applyFont="1" applyFill="1" applyAlignment="1" applyProtection="1">
      <alignment vertical="center"/>
      <protection locked="0"/>
    </xf>
    <xf numFmtId="9" fontId="4" fillId="0" borderId="1" xfId="8" applyFont="1" applyBorder="1" applyAlignment="1" applyProtection="1">
      <alignment horizontal="center" vertical="center"/>
      <protection locked="0"/>
    </xf>
    <xf numFmtId="43" fontId="6"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5" fillId="0" borderId="0" xfId="1" applyNumberFormat="1" applyFont="1" applyAlignment="1" applyProtection="1">
      <alignment vertical="center"/>
      <protection locked="0"/>
    </xf>
    <xf numFmtId="4" fontId="4" fillId="0" borderId="0" xfId="1" applyNumberFormat="1" applyFont="1" applyProtection="1">
      <protection locked="0"/>
    </xf>
    <xf numFmtId="43" fontId="6"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5" fillId="0" borderId="0" xfId="8" applyNumberFormat="1" applyFont="1" applyAlignment="1">
      <alignment horizontal="right" vertical="center"/>
    </xf>
    <xf numFmtId="0" fontId="5"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6" fillId="0" borderId="1" xfId="8" applyFont="1" applyFill="1" applyBorder="1" applyAlignment="1">
      <alignment horizontal="center" vertical="center"/>
    </xf>
    <xf numFmtId="0" fontId="6" fillId="0" borderId="1" xfId="0" applyFont="1" applyBorder="1" applyAlignment="1">
      <alignment horizontal="center"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5" fillId="0" borderId="0" xfId="0" applyFont="1" applyAlignment="1">
      <alignment horizontal="center"/>
    </xf>
    <xf numFmtId="0" fontId="5" fillId="0" borderId="6" xfId="0" applyFont="1" applyBorder="1" applyAlignment="1">
      <alignment horizontal="center"/>
    </xf>
    <xf numFmtId="0" fontId="0" fillId="0" borderId="0" xfId="0" applyAlignment="1">
      <alignment vertical="center"/>
    </xf>
    <xf numFmtId="0" fontId="7" fillId="0" borderId="0" xfId="0" applyFont="1" applyAlignment="1">
      <alignment horizontal="center" vertical="center"/>
    </xf>
    <xf numFmtId="0" fontId="4" fillId="9" borderId="0" xfId="0" applyFont="1" applyFill="1" applyAlignment="1">
      <alignment vertical="center"/>
    </xf>
    <xf numFmtId="0" fontId="4" fillId="0" borderId="6" xfId="0" applyFont="1" applyBorder="1" applyAlignment="1">
      <alignment vertical="center"/>
    </xf>
    <xf numFmtId="0" fontId="4" fillId="0" borderId="1" xfId="0" applyFont="1" applyBorder="1" applyAlignment="1" applyProtection="1">
      <alignment horizontal="center" vertical="center"/>
      <protection locked="0"/>
    </xf>
    <xf numFmtId="0" fontId="12" fillId="0" borderId="0" xfId="0" applyFont="1" applyAlignment="1">
      <alignment horizontal="right" vertical="center"/>
    </xf>
    <xf numFmtId="0" fontId="0" fillId="2" borderId="0" xfId="0" applyFill="1"/>
    <xf numFmtId="43" fontId="4" fillId="0" borderId="0" xfId="1" applyFont="1" applyFill="1"/>
    <xf numFmtId="9" fontId="4" fillId="3" borderId="0" xfId="8"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6" fillId="0" borderId="1" xfId="1" applyNumberFormat="1" applyFont="1" applyBorder="1" applyAlignment="1">
      <alignment horizontal="center" vertical="center"/>
    </xf>
    <xf numFmtId="1" fontId="5" fillId="0" borderId="0" xfId="0" applyNumberFormat="1" applyFont="1" applyAlignment="1">
      <alignment horizontal="center" vertical="center"/>
    </xf>
    <xf numFmtId="14" fontId="3" fillId="0" borderId="0" xfId="0" applyNumberFormat="1" applyFont="1" applyAlignment="1">
      <alignment horizontal="left"/>
    </xf>
    <xf numFmtId="0" fontId="4" fillId="2" borderId="0" xfId="0" applyFont="1" applyFill="1"/>
    <xf numFmtId="0" fontId="5" fillId="10" borderId="5" xfId="0" applyFont="1" applyFill="1" applyBorder="1" applyAlignment="1">
      <alignment vertical="center"/>
    </xf>
    <xf numFmtId="0" fontId="4" fillId="3" borderId="1" xfId="0" applyFont="1" applyFill="1" applyBorder="1" applyAlignment="1">
      <alignment horizontal="center" vertical="center"/>
    </xf>
    <xf numFmtId="0" fontId="0" fillId="0" borderId="1" xfId="0" applyBorder="1" applyAlignment="1">
      <alignment horizontal="center"/>
    </xf>
    <xf numFmtId="0" fontId="5" fillId="10" borderId="4"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3" fillId="0" borderId="0" xfId="0" applyFont="1" applyAlignment="1">
      <alignment horizontal="left"/>
    </xf>
    <xf numFmtId="9" fontId="4" fillId="0" borderId="0" xfId="8"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3"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10" borderId="0" xfId="1" applyNumberFormat="1" applyFont="1" applyFill="1" applyAlignment="1" applyProtection="1">
      <alignment vertical="center"/>
      <protection locked="0"/>
    </xf>
    <xf numFmtId="9" fontId="4" fillId="0" borderId="3" xfId="8"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3"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3"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6" fillId="0" borderId="1" xfId="1" quotePrefix="1" applyFont="1" applyBorder="1" applyAlignment="1">
      <alignment horizontal="center" vertical="center"/>
    </xf>
    <xf numFmtId="0" fontId="14" fillId="13" borderId="4" xfId="0" applyFont="1" applyFill="1" applyBorder="1"/>
    <xf numFmtId="0" fontId="9" fillId="0" borderId="1" xfId="4" applyBorder="1" applyAlignment="1" applyProtection="1"/>
    <xf numFmtId="0" fontId="0" fillId="13" borderId="4"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8" applyNumberFormat="1" applyFont="1" applyFill="1" applyAlignment="1">
      <alignment horizontal="left" vertical="center" wrapText="1"/>
    </xf>
    <xf numFmtId="9" fontId="4" fillId="0" borderId="0" xfId="8"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11" fillId="0" borderId="0" xfId="0" applyFont="1" applyAlignment="1">
      <alignment vertical="center"/>
    </xf>
    <xf numFmtId="43" fontId="11" fillId="0" borderId="0" xfId="1" applyFont="1" applyAlignment="1">
      <alignment horizontal="center" vertical="center"/>
    </xf>
    <xf numFmtId="4" fontId="11" fillId="0" borderId="0" xfId="1" applyNumberFormat="1" applyFont="1" applyAlignment="1">
      <alignment vertical="center"/>
    </xf>
    <xf numFmtId="4" fontId="11" fillId="0" borderId="0" xfId="0" applyNumberFormat="1" applyFont="1" applyAlignment="1">
      <alignment vertical="center"/>
    </xf>
    <xf numFmtId="4" fontId="11" fillId="0" borderId="0" xfId="0" applyNumberFormat="1" applyFont="1" applyAlignment="1">
      <alignment horizontal="right" vertical="center"/>
    </xf>
    <xf numFmtId="4" fontId="11" fillId="0" borderId="0" xfId="1" applyNumberFormat="1" applyFont="1" applyFill="1" applyAlignment="1">
      <alignment vertical="center"/>
    </xf>
    <xf numFmtId="9" fontId="11" fillId="0" borderId="0" xfId="8" applyFont="1" applyFill="1" applyAlignment="1">
      <alignment vertical="center"/>
    </xf>
    <xf numFmtId="4" fontId="11" fillId="0" borderId="0" xfId="1" applyNumberFormat="1" applyFont="1" applyAlignment="1" applyProtection="1">
      <alignment vertical="center"/>
      <protection locked="0"/>
    </xf>
    <xf numFmtId="1" fontId="11" fillId="0" borderId="0" xfId="1" applyNumberFormat="1" applyFont="1" applyAlignment="1">
      <alignment horizontal="center" vertical="center"/>
    </xf>
    <xf numFmtId="0" fontId="10" fillId="0" borderId="0" xfId="0" applyFont="1" applyAlignment="1">
      <alignment vertical="center"/>
    </xf>
    <xf numFmtId="0" fontId="3" fillId="0" borderId="0" xfId="0" applyFont="1" applyAlignment="1">
      <alignment vertical="center"/>
    </xf>
    <xf numFmtId="0" fontId="2" fillId="0" borderId="0" xfId="0" applyFont="1" applyAlignment="1">
      <alignment vertical="center"/>
    </xf>
    <xf numFmtId="1" fontId="4" fillId="0" borderId="0" xfId="0" applyNumberFormat="1" applyFont="1" applyAlignment="1">
      <alignment horizontal="right" vertical="center"/>
    </xf>
    <xf numFmtId="14" fontId="15" fillId="0" borderId="0" xfId="0" applyNumberFormat="1" applyFont="1" applyAlignment="1">
      <alignment horizontal="left"/>
    </xf>
    <xf numFmtId="0" fontId="16" fillId="0" borderId="0" xfId="0" applyFont="1" applyAlignment="1">
      <alignment vertical="center"/>
    </xf>
    <xf numFmtId="0" fontId="2" fillId="0" borderId="0" xfId="0" applyFont="1"/>
    <xf numFmtId="14" fontId="2" fillId="0" borderId="0" xfId="0" applyNumberFormat="1" applyFont="1" applyAlignment="1">
      <alignment horizontal="left"/>
    </xf>
    <xf numFmtId="14" fontId="2" fillId="0" borderId="0" xfId="0" quotePrefix="1" applyNumberFormat="1" applyFont="1" applyAlignment="1">
      <alignment horizontal="left"/>
    </xf>
    <xf numFmtId="0" fontId="3" fillId="0" borderId="0" xfId="0" applyFont="1"/>
    <xf numFmtId="14" fontId="3" fillId="0" borderId="0" xfId="0" quotePrefix="1" applyNumberFormat="1" applyFont="1" applyAlignment="1">
      <alignment horizontal="left"/>
    </xf>
    <xf numFmtId="0" fontId="3" fillId="0" borderId="0" xfId="0" quotePrefix="1" applyFont="1"/>
    <xf numFmtId="14" fontId="2" fillId="0" borderId="0" xfId="0" applyNumberFormat="1" applyFont="1" applyAlignment="1">
      <alignment horizontal="left" vertical="top"/>
    </xf>
    <xf numFmtId="0" fontId="2" fillId="0" borderId="0" xfId="0" applyFont="1" applyAlignment="1">
      <alignment vertical="top" wrapText="1"/>
    </xf>
    <xf numFmtId="0" fontId="2"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vertical="top" wrapText="1"/>
    </xf>
    <xf numFmtId="0" fontId="3" fillId="0" borderId="0" xfId="0" applyFont="1" applyAlignment="1">
      <alignment vertical="top"/>
    </xf>
    <xf numFmtId="0" fontId="6" fillId="0" borderId="0" xfId="0" applyFont="1" applyAlignment="1">
      <alignment horizontal="right" vertical="center"/>
    </xf>
    <xf numFmtId="0" fontId="0" fillId="0" borderId="6" xfId="0" applyBorder="1"/>
    <xf numFmtId="14" fontId="28" fillId="0" borderId="0" xfId="0" applyNumberFormat="1" applyFont="1" applyAlignment="1">
      <alignment horizontal="left"/>
    </xf>
    <xf numFmtId="0" fontId="28" fillId="0" borderId="0" xfId="0" applyFont="1"/>
    <xf numFmtId="0" fontId="7" fillId="0" borderId="0" xfId="0" applyFont="1" applyAlignment="1">
      <alignment horizontal="right" vertical="center"/>
    </xf>
    <xf numFmtId="0" fontId="17" fillId="0" borderId="0" xfId="0" applyFont="1" applyAlignment="1">
      <alignment horizontal="right" vertical="center"/>
    </xf>
    <xf numFmtId="0" fontId="8" fillId="0" borderId="0" xfId="0" applyFont="1" applyAlignment="1">
      <alignment horizontal="center" vertical="center"/>
    </xf>
    <xf numFmtId="43" fontId="4" fillId="3" borderId="0" xfId="1" applyFont="1" applyFill="1" applyAlignment="1">
      <alignment vertical="center"/>
    </xf>
    <xf numFmtId="0" fontId="4" fillId="3" borderId="0" xfId="0" applyFont="1" applyFill="1" applyAlignment="1">
      <alignment horizontal="center" vertical="center"/>
    </xf>
    <xf numFmtId="4" fontId="4" fillId="3" borderId="0" xfId="0" applyNumberFormat="1" applyFont="1" applyFill="1" applyAlignment="1">
      <alignment horizontal="center" vertical="center"/>
    </xf>
    <xf numFmtId="0" fontId="6" fillId="0" borderId="4" xfId="0" applyFont="1" applyBorder="1" applyAlignment="1">
      <alignment vertical="center"/>
    </xf>
    <xf numFmtId="0" fontId="6" fillId="0" borderId="7" xfId="0" applyFont="1" applyBorder="1" applyAlignment="1">
      <alignment vertical="center"/>
    </xf>
    <xf numFmtId="0" fontId="6" fillId="0" borderId="7" xfId="0" applyFont="1" applyBorder="1" applyAlignment="1">
      <alignment horizontal="center" vertical="center"/>
    </xf>
    <xf numFmtId="0" fontId="18" fillId="0" borderId="0" xfId="0" applyFont="1" applyAlignment="1">
      <alignment vertical="center"/>
    </xf>
    <xf numFmtId="4" fontId="4" fillId="0" borderId="0" xfId="0" applyNumberFormat="1" applyFont="1" applyAlignment="1">
      <alignment horizontal="center" vertical="center"/>
    </xf>
    <xf numFmtId="14" fontId="3" fillId="0" borderId="0" xfId="0" quotePrefix="1" applyNumberFormat="1" applyFont="1" applyAlignment="1">
      <alignment horizontal="right" vertical="center"/>
    </xf>
    <xf numFmtId="0" fontId="19" fillId="0" borderId="0" xfId="0" applyFont="1" applyAlignment="1">
      <alignment horizontal="right" vertical="center"/>
    </xf>
    <xf numFmtId="0" fontId="6" fillId="0" borderId="4" xfId="0" applyFont="1" applyBorder="1" applyAlignment="1">
      <alignment horizontal="left" vertical="center"/>
    </xf>
    <xf numFmtId="0" fontId="6" fillId="0" borderId="7" xfId="0" applyFont="1" applyBorder="1" applyAlignment="1">
      <alignment horizontal="left" vertical="center"/>
    </xf>
    <xf numFmtId="4" fontId="5" fillId="0" borderId="4" xfId="1" applyNumberFormat="1" applyFont="1" applyFill="1" applyBorder="1" applyAlignment="1">
      <alignment vertical="center"/>
    </xf>
    <xf numFmtId="0" fontId="4" fillId="0" borderId="5" xfId="0" applyFont="1" applyBorder="1" applyAlignment="1">
      <alignment vertical="center"/>
    </xf>
    <xf numFmtId="0" fontId="6" fillId="0" borderId="0" xfId="7" applyFont="1" applyAlignment="1">
      <alignment vertical="center"/>
    </xf>
    <xf numFmtId="0" fontId="17" fillId="0" borderId="0" xfId="0" applyFont="1" applyAlignment="1">
      <alignment vertical="center"/>
    </xf>
    <xf numFmtId="16" fontId="4" fillId="0" borderId="0" xfId="0" applyNumberFormat="1" applyFont="1" applyAlignment="1">
      <alignment vertical="center"/>
    </xf>
    <xf numFmtId="16" fontId="17" fillId="0" borderId="0" xfId="0" quotePrefix="1" applyNumberFormat="1" applyFont="1" applyAlignment="1">
      <alignment horizontal="right" vertical="center"/>
    </xf>
    <xf numFmtId="0" fontId="17" fillId="0" borderId="0" xfId="0" quotePrefix="1" applyFont="1" applyAlignment="1">
      <alignment horizontal="right" vertical="center"/>
    </xf>
    <xf numFmtId="0" fontId="17" fillId="0" borderId="0" xfId="0" applyFont="1" applyAlignment="1">
      <alignment horizontal="left" vertical="center"/>
    </xf>
    <xf numFmtId="0" fontId="22" fillId="0" borderId="0" xfId="0" applyFont="1" applyAlignment="1">
      <alignment vertical="center"/>
    </xf>
    <xf numFmtId="43" fontId="4" fillId="0" borderId="0" xfId="1" applyFont="1" applyFill="1" applyAlignment="1">
      <alignment vertical="center"/>
    </xf>
    <xf numFmtId="0" fontId="8" fillId="0" borderId="0" xfId="0" applyFont="1" applyAlignment="1">
      <alignment vertical="center"/>
    </xf>
    <xf numFmtId="0" fontId="23" fillId="0" borderId="0" xfId="0" applyFont="1" applyAlignment="1">
      <alignment horizontal="right" vertical="center"/>
    </xf>
    <xf numFmtId="2" fontId="6" fillId="0" borderId="0" xfId="1" applyNumberFormat="1" applyFont="1" applyFill="1" applyAlignment="1">
      <alignment vertical="center"/>
    </xf>
    <xf numFmtId="43" fontId="6" fillId="0" borderId="0" xfId="1" applyFont="1" applyFill="1" applyAlignment="1">
      <alignment horizontal="center" vertical="center"/>
    </xf>
    <xf numFmtId="43" fontId="4" fillId="0" borderId="0" xfId="1" applyFont="1"/>
    <xf numFmtId="0" fontId="4" fillId="0" borderId="0" xfId="0" applyFont="1" applyAlignment="1">
      <alignment horizontal="center"/>
    </xf>
    <xf numFmtId="4" fontId="4" fillId="0" borderId="0" xfId="0" applyNumberFormat="1" applyFont="1" applyAlignment="1">
      <alignment horizontal="center"/>
    </xf>
    <xf numFmtId="4" fontId="4" fillId="0" borderId="1" xfId="0" applyNumberFormat="1" applyFont="1" applyBorder="1" applyAlignment="1">
      <alignment horizontal="right"/>
    </xf>
    <xf numFmtId="1" fontId="4" fillId="0" borderId="0" xfId="0" quotePrefix="1" applyNumberFormat="1" applyFont="1" applyAlignment="1">
      <alignment horizontal="center" vertical="center"/>
    </xf>
    <xf numFmtId="14" fontId="24" fillId="0" borderId="0" xfId="0" applyNumberFormat="1" applyFont="1" applyAlignment="1">
      <alignment horizontal="left" vertical="top"/>
    </xf>
    <xf numFmtId="0" fontId="24" fillId="0" borderId="0" xfId="0" applyFont="1" applyAlignment="1">
      <alignment vertical="top" wrapText="1"/>
    </xf>
    <xf numFmtId="0" fontId="3" fillId="0" borderId="0" xfId="7" applyFont="1" applyAlignment="1">
      <alignment vertical="center"/>
    </xf>
    <xf numFmtId="14" fontId="3" fillId="10" borderId="1" xfId="0" applyNumberFormat="1" applyFont="1" applyFill="1" applyBorder="1" applyAlignment="1">
      <alignment horizontal="center" vertical="center" wrapText="1"/>
    </xf>
    <xf numFmtId="14" fontId="3" fillId="10" borderId="1" xfId="0" applyNumberFormat="1" applyFont="1" applyFill="1" applyBorder="1" applyAlignment="1">
      <alignment horizontal="center" vertical="center"/>
    </xf>
    <xf numFmtId="0" fontId="0" fillId="0" borderId="0" xfId="0" applyAlignment="1">
      <alignment horizontal="center" vertical="center"/>
    </xf>
    <xf numFmtId="0" fontId="4" fillId="14" borderId="0" xfId="0" applyFont="1" applyFill="1" applyAlignment="1">
      <alignment vertical="center"/>
    </xf>
    <xf numFmtId="0" fontId="25" fillId="0" borderId="0" xfId="0" applyFont="1"/>
    <xf numFmtId="0" fontId="33" fillId="0" borderId="0" xfId="0" applyFont="1" applyAlignment="1">
      <alignment vertical="center"/>
    </xf>
    <xf numFmtId="0" fontId="3" fillId="0" borderId="0" xfId="0" applyFont="1" applyAlignment="1">
      <alignment wrapText="1"/>
    </xf>
    <xf numFmtId="14" fontId="24" fillId="0" borderId="0" xfId="0" applyNumberFormat="1" applyFont="1" applyAlignment="1">
      <alignment horizontal="left"/>
    </xf>
    <xf numFmtId="0" fontId="24" fillId="0" borderId="0" xfId="0" applyFont="1"/>
    <xf numFmtId="14" fontId="1" fillId="0" borderId="0" xfId="0" applyNumberFormat="1" applyFont="1" applyAlignment="1">
      <alignment horizontal="left"/>
    </xf>
    <xf numFmtId="0" fontId="1" fillId="0" borderId="0" xfId="0" applyFont="1"/>
    <xf numFmtId="0" fontId="1" fillId="0" borderId="0" xfId="0" applyFont="1" applyAlignment="1">
      <alignment vertical="center"/>
    </xf>
    <xf numFmtId="0" fontId="1" fillId="0" borderId="0" xfId="0" applyFont="1" applyAlignment="1">
      <alignment vertical="top"/>
    </xf>
    <xf numFmtId="0" fontId="33" fillId="0" borderId="0" xfId="7" applyFont="1" applyAlignment="1">
      <alignment vertical="center"/>
    </xf>
    <xf numFmtId="0" fontId="27" fillId="0" borderId="0" xfId="0" applyFont="1" applyAlignment="1">
      <alignment vertical="center"/>
    </xf>
    <xf numFmtId="0" fontId="34" fillId="0" borderId="0" xfId="0" applyFont="1"/>
    <xf numFmtId="0" fontId="8" fillId="0" borderId="0" xfId="7" applyFont="1" applyAlignment="1">
      <alignment vertical="center"/>
    </xf>
    <xf numFmtId="0" fontId="33" fillId="0" borderId="0" xfId="0" applyFont="1" applyAlignment="1">
      <alignment horizontal="right" vertical="center"/>
    </xf>
    <xf numFmtId="0" fontId="33" fillId="0" borderId="0" xfId="5" applyFont="1" applyAlignment="1">
      <alignment vertical="center"/>
    </xf>
    <xf numFmtId="0" fontId="35" fillId="0" borderId="0" xfId="0" applyFont="1" applyAlignment="1">
      <alignment horizontal="center" vertical="center"/>
    </xf>
    <xf numFmtId="0" fontId="33" fillId="0" borderId="0" xfId="0" applyFont="1" applyAlignment="1">
      <alignment horizontal="center" vertical="center"/>
    </xf>
    <xf numFmtId="4" fontId="27" fillId="0" borderId="0" xfId="1" applyNumberFormat="1" applyFont="1" applyFill="1" applyAlignment="1">
      <alignment vertical="center"/>
    </xf>
    <xf numFmtId="43" fontId="27" fillId="0" borderId="0" xfId="1" applyFont="1" applyFill="1" applyAlignment="1">
      <alignment horizontal="center" vertical="center"/>
    </xf>
    <xf numFmtId="0" fontId="36" fillId="0" borderId="0" xfId="0" applyFont="1" applyAlignment="1">
      <alignment horizontal="center" vertical="center"/>
    </xf>
    <xf numFmtId="0" fontId="36" fillId="0" borderId="0" xfId="0" applyFont="1" applyAlignment="1">
      <alignment horizontal="left" vertical="center"/>
    </xf>
    <xf numFmtId="0" fontId="35" fillId="0" borderId="0" xfId="0" applyFont="1" applyAlignment="1">
      <alignment horizontal="right" vertical="center"/>
    </xf>
    <xf numFmtId="0" fontId="37" fillId="0" borderId="0" xfId="7" applyFont="1" applyAlignment="1">
      <alignment vertical="center"/>
    </xf>
    <xf numFmtId="0" fontId="34" fillId="0" borderId="0" xfId="0" applyFont="1" applyAlignment="1">
      <alignment horizontal="right" vertical="center"/>
    </xf>
    <xf numFmtId="0" fontId="34" fillId="0" borderId="0" xfId="0" applyFont="1" applyAlignment="1">
      <alignment vertical="center"/>
    </xf>
    <xf numFmtId="0" fontId="38" fillId="0" borderId="0" xfId="0" applyFont="1" applyAlignment="1">
      <alignment horizontal="left" vertical="center"/>
    </xf>
    <xf numFmtId="0" fontId="39" fillId="0" borderId="0" xfId="0" applyFont="1" applyAlignment="1">
      <alignment horizontal="right" vertical="center"/>
    </xf>
    <xf numFmtId="14" fontId="39" fillId="0" borderId="0" xfId="0" applyNumberFormat="1" applyFont="1" applyAlignment="1">
      <alignment horizontal="right" vertical="center"/>
    </xf>
    <xf numFmtId="0" fontId="4" fillId="0" borderId="7"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7" fillId="0" borderId="0" xfId="0" applyFont="1" applyAlignment="1">
      <alignment horizontal="center" vertical="center"/>
    </xf>
    <xf numFmtId="0" fontId="4" fillId="0" borderId="0" xfId="0" applyFont="1" applyAlignment="1">
      <alignment horizontal="center" vertical="top" wrapText="1"/>
    </xf>
    <xf numFmtId="0" fontId="7" fillId="0" borderId="0" xfId="0" applyFont="1" applyAlignment="1">
      <alignment horizontal="right" vertical="center"/>
    </xf>
    <xf numFmtId="14" fontId="5" fillId="0" borderId="0" xfId="0" applyNumberFormat="1" applyFont="1" applyAlignment="1">
      <alignment horizontal="right" vertical="center"/>
    </xf>
    <xf numFmtId="9" fontId="5" fillId="0" borderId="8" xfId="8" applyFont="1" applyFill="1" applyBorder="1" applyAlignment="1">
      <alignment horizontal="center" vertical="center"/>
    </xf>
    <xf numFmtId="4" fontId="5" fillId="0" borderId="1" xfId="1" applyNumberFormat="1" applyFont="1" applyFill="1" applyBorder="1" applyAlignment="1">
      <alignment horizontal="center" vertical="center"/>
    </xf>
    <xf numFmtId="0" fontId="7" fillId="0" borderId="0" xfId="8" applyNumberFormat="1" applyFont="1" applyAlignment="1">
      <alignment horizontal="right" vertical="center"/>
    </xf>
    <xf numFmtId="4" fontId="4" fillId="0" borderId="4" xfId="0" applyNumberFormat="1" applyFont="1" applyBorder="1" applyAlignment="1">
      <alignment horizontal="center"/>
    </xf>
    <xf numFmtId="4" fontId="4" fillId="0" borderId="5" xfId="0" applyNumberFormat="1" applyFont="1" applyBorder="1" applyAlignment="1">
      <alignment horizontal="center"/>
    </xf>
    <xf numFmtId="0" fontId="20" fillId="0" borderId="0" xfId="0" applyFont="1" applyAlignment="1">
      <alignment horizontal="center" vertical="center"/>
    </xf>
    <xf numFmtId="0" fontId="6" fillId="0" borderId="4" xfId="0" applyFont="1" applyBorder="1" applyAlignment="1">
      <alignment horizontal="right" vertical="center"/>
    </xf>
    <xf numFmtId="0" fontId="6" fillId="0" borderId="5" xfId="0" applyFont="1" applyBorder="1" applyAlignment="1">
      <alignment horizontal="right" vertical="center"/>
    </xf>
    <xf numFmtId="2" fontId="6" fillId="0" borderId="0" xfId="0" applyNumberFormat="1" applyFont="1" applyAlignment="1">
      <alignment horizontal="center" vertical="center" wrapText="1"/>
    </xf>
    <xf numFmtId="0" fontId="30" fillId="0" borderId="0" xfId="0" applyFont="1" applyAlignment="1">
      <alignment vertical="center" wrapText="1"/>
    </xf>
    <xf numFmtId="0" fontId="31" fillId="0" borderId="0" xfId="0" applyFont="1" applyAlignment="1">
      <alignment vertical="center" wrapText="1"/>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righ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cellXfs>
  <cellStyles count="11">
    <cellStyle name="Comma" xfId="1" builtinId="3"/>
    <cellStyle name="Comma 2" xfId="2" xr:uid="{00000000-0005-0000-0000-000001000000}"/>
    <cellStyle name="Comma 3" xfId="3" xr:uid="{00000000-0005-0000-0000-000002000000}"/>
    <cellStyle name="Hyperlink" xfId="4" builtinId="8"/>
    <cellStyle name="Normal" xfId="0" builtinId="0"/>
    <cellStyle name="Normal 2" xfId="5" xr:uid="{00000000-0005-0000-0000-000005000000}"/>
    <cellStyle name="Normal 3" xfId="6" xr:uid="{00000000-0005-0000-0000-000006000000}"/>
    <cellStyle name="Normal 4" xfId="7" xr:uid="{00000000-0005-0000-0000-000007000000}"/>
    <cellStyle name="Percent" xfId="8" builtinId="5"/>
    <cellStyle name="Percent 2" xfId="9" xr:uid="{00000000-0005-0000-0000-000009000000}"/>
    <cellStyle name="Percent 3" xfId="10" xr:uid="{00000000-0005-0000-0000-00000A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15370" name="Picture 335">
          <a:extLst>
            <a:ext uri="{FF2B5EF4-FFF2-40B4-BE49-F238E27FC236}">
              <a16:creationId xmlns:a16="http://schemas.microsoft.com/office/drawing/2014/main" id="{00000000-0008-0000-0100-00000A3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895350</xdr:colOff>
      <xdr:row>1</xdr:row>
      <xdr:rowOff>19050</xdr:rowOff>
    </xdr:from>
    <xdr:to>
      <xdr:col>6</xdr:col>
      <xdr:colOff>228600</xdr:colOff>
      <xdr:row>4</xdr:row>
      <xdr:rowOff>123825</xdr:rowOff>
    </xdr:to>
    <xdr:pic>
      <xdr:nvPicPr>
        <xdr:cNvPr id="15371" name="Picture 1">
          <a:extLst>
            <a:ext uri="{FF2B5EF4-FFF2-40B4-BE49-F238E27FC236}">
              <a16:creationId xmlns:a16="http://schemas.microsoft.com/office/drawing/2014/main" id="{00000000-0008-0000-0100-00000B3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28925" y="180975"/>
          <a:ext cx="6572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6404" name="Line 118">
          <a:extLst>
            <a:ext uri="{FF2B5EF4-FFF2-40B4-BE49-F238E27FC236}">
              <a16:creationId xmlns:a16="http://schemas.microsoft.com/office/drawing/2014/main" id="{00000000-0008-0000-0200-00001440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6405" name="Line 192">
          <a:extLst>
            <a:ext uri="{FF2B5EF4-FFF2-40B4-BE49-F238E27FC236}">
              <a16:creationId xmlns:a16="http://schemas.microsoft.com/office/drawing/2014/main" id="{00000000-0008-0000-0200-00001540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6406" name="Picture 335">
          <a:extLst>
            <a:ext uri="{FF2B5EF4-FFF2-40B4-BE49-F238E27FC236}">
              <a16:creationId xmlns:a16="http://schemas.microsoft.com/office/drawing/2014/main" id="{00000000-0008-0000-0200-0000164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1334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114300</xdr:colOff>
      <xdr:row>11</xdr:row>
      <xdr:rowOff>114300</xdr:rowOff>
    </xdr:from>
    <xdr:to>
      <xdr:col>12</xdr:col>
      <xdr:colOff>123825</xdr:colOff>
      <xdr:row>15</xdr:row>
      <xdr:rowOff>143607</xdr:rowOff>
    </xdr:to>
    <xdr:pic>
      <xdr:nvPicPr>
        <xdr:cNvPr id="16407" name="Picture 1">
          <a:extLst>
            <a:ext uri="{FF2B5EF4-FFF2-40B4-BE49-F238E27FC236}">
              <a16:creationId xmlns:a16="http://schemas.microsoft.com/office/drawing/2014/main" id="{00000000-0008-0000-0200-0000174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0" y="1514475"/>
          <a:ext cx="6572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batiorientusa.com/en/home"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workbookViewId="0">
      <selection activeCell="H55" sqref="H55"/>
    </sheetView>
  </sheetViews>
  <sheetFormatPr defaultRowHeight="12.75" x14ac:dyDescent="0.2"/>
  <cols>
    <col min="1" max="1" width="18.85546875" customWidth="1"/>
    <col min="2" max="8" width="9.42578125" customWidth="1"/>
  </cols>
  <sheetData>
    <row r="1" spans="1:13" ht="23.25" x14ac:dyDescent="0.35">
      <c r="A1" s="6" t="s">
        <v>54</v>
      </c>
      <c r="B1" s="87" t="s">
        <v>86</v>
      </c>
    </row>
    <row r="2" spans="1:13" x14ac:dyDescent="0.2">
      <c r="A2" s="6" t="s">
        <v>81</v>
      </c>
      <c r="B2" s="85" t="s">
        <v>87</v>
      </c>
    </row>
    <row r="3" spans="1:13" x14ac:dyDescent="0.2">
      <c r="A3" s="6" t="s">
        <v>70</v>
      </c>
      <c r="B3" s="85" t="s">
        <v>88</v>
      </c>
    </row>
    <row r="4" spans="1:13" x14ac:dyDescent="0.2">
      <c r="A4" s="6" t="s">
        <v>25</v>
      </c>
      <c r="B4" s="86" t="s">
        <v>1657</v>
      </c>
      <c r="C4" s="86"/>
      <c r="D4" s="86"/>
    </row>
    <row r="6" spans="1:13" x14ac:dyDescent="0.2">
      <c r="A6" s="72"/>
      <c r="B6" s="72"/>
      <c r="C6" s="72"/>
      <c r="D6" s="72"/>
      <c r="E6" s="72"/>
      <c r="F6" s="72"/>
      <c r="G6" s="72"/>
      <c r="H6" s="72"/>
    </row>
    <row r="8" spans="1:13" x14ac:dyDescent="0.2">
      <c r="A8" s="37" t="s">
        <v>39</v>
      </c>
      <c r="B8" s="38"/>
      <c r="C8" s="228"/>
      <c r="D8" s="228"/>
      <c r="E8" s="228"/>
      <c r="F8" s="228"/>
      <c r="G8" s="228"/>
      <c r="H8" s="229"/>
    </row>
    <row r="9" spans="1:13" x14ac:dyDescent="0.2">
      <c r="A9" s="2"/>
      <c r="B9" s="2"/>
      <c r="C9" s="2"/>
      <c r="D9" s="2"/>
      <c r="E9" s="2"/>
      <c r="F9" s="2"/>
      <c r="G9" s="2"/>
      <c r="H9" s="2"/>
      <c r="I9" s="2"/>
      <c r="J9" s="2"/>
      <c r="K9" s="2"/>
      <c r="L9" s="2"/>
      <c r="M9" s="2"/>
    </row>
    <row r="10" spans="1:13" x14ac:dyDescent="0.2">
      <c r="A10" s="2"/>
      <c r="B10" s="2" t="s">
        <v>28</v>
      </c>
      <c r="C10" s="2"/>
      <c r="D10" s="2"/>
      <c r="F10" s="2"/>
      <c r="G10" s="2"/>
      <c r="H10" s="2"/>
      <c r="I10" s="2"/>
      <c r="J10" s="2"/>
      <c r="K10" s="2"/>
      <c r="L10" s="2"/>
      <c r="M10" s="2"/>
    </row>
    <row r="11" spans="1:13" x14ac:dyDescent="0.2">
      <c r="A11" s="2"/>
      <c r="B11" s="2" t="s">
        <v>29</v>
      </c>
      <c r="C11" s="2"/>
      <c r="D11" s="2"/>
      <c r="F11" s="2"/>
      <c r="G11" s="2"/>
      <c r="H11" s="2"/>
      <c r="I11" s="2"/>
      <c r="J11" s="2"/>
      <c r="K11" s="2"/>
      <c r="L11" s="2"/>
      <c r="M11" s="2"/>
    </row>
    <row r="12" spans="1:13" x14ac:dyDescent="0.2">
      <c r="A12" s="2"/>
      <c r="B12" s="2"/>
      <c r="C12" s="2"/>
      <c r="D12" s="2"/>
      <c r="F12" s="2"/>
      <c r="G12" s="2"/>
      <c r="H12" s="2"/>
      <c r="I12" s="2"/>
      <c r="J12" s="2"/>
      <c r="K12" s="2"/>
      <c r="L12" s="2"/>
      <c r="M12" s="2"/>
    </row>
    <row r="13" spans="1:13" x14ac:dyDescent="0.2">
      <c r="A13" s="2"/>
      <c r="B13" s="2"/>
      <c r="C13" s="2"/>
      <c r="D13" s="2"/>
      <c r="F13" s="2"/>
      <c r="G13" s="2"/>
      <c r="H13" s="2"/>
      <c r="I13" s="2"/>
      <c r="J13" s="2"/>
      <c r="K13" s="2"/>
      <c r="L13" s="2"/>
      <c r="M13" s="2"/>
    </row>
    <row r="14" spans="1:13" x14ac:dyDescent="0.2">
      <c r="A14" s="2"/>
      <c r="B14" s="2" t="s">
        <v>30</v>
      </c>
      <c r="C14" s="2"/>
      <c r="D14" s="2"/>
      <c r="F14" s="2"/>
      <c r="G14" s="2"/>
      <c r="H14" s="2"/>
      <c r="I14" s="2"/>
      <c r="J14" s="2"/>
      <c r="K14" s="2"/>
      <c r="L14" s="2"/>
      <c r="M14" s="2"/>
    </row>
    <row r="15" spans="1:13" x14ac:dyDescent="0.2">
      <c r="A15" s="2"/>
      <c r="B15" s="2" t="s">
        <v>29</v>
      </c>
      <c r="C15" s="2"/>
      <c r="D15" s="2"/>
      <c r="F15" s="2"/>
      <c r="G15" s="2"/>
      <c r="H15" s="2"/>
      <c r="I15" s="2"/>
      <c r="J15" s="2"/>
      <c r="K15" s="2"/>
      <c r="L15" s="2"/>
      <c r="M15" s="2"/>
    </row>
    <row r="16" spans="1:13" x14ac:dyDescent="0.2">
      <c r="A16" s="2"/>
      <c r="B16" s="2"/>
      <c r="C16" s="2"/>
      <c r="D16" s="2"/>
      <c r="E16" s="2"/>
      <c r="F16" s="2"/>
      <c r="G16" s="2"/>
      <c r="H16" s="2"/>
      <c r="I16" s="2"/>
      <c r="J16" s="2"/>
      <c r="K16" s="2"/>
      <c r="L16" s="2"/>
      <c r="M16" s="2"/>
    </row>
    <row r="17" spans="1:13" x14ac:dyDescent="0.2">
      <c r="A17" s="2"/>
      <c r="B17" s="2"/>
      <c r="C17" s="2"/>
      <c r="D17" s="2"/>
      <c r="E17" s="2"/>
      <c r="F17" s="2"/>
      <c r="G17" s="2"/>
      <c r="H17" s="2"/>
      <c r="I17" s="2"/>
      <c r="J17" s="2"/>
      <c r="K17" s="2"/>
      <c r="L17" s="2"/>
      <c r="M17" s="2"/>
    </row>
    <row r="18" spans="1:13" x14ac:dyDescent="0.2">
      <c r="B18" s="2" t="s">
        <v>31</v>
      </c>
      <c r="C18" s="2"/>
      <c r="D18" s="2"/>
      <c r="E18" s="2"/>
      <c r="F18" s="2"/>
      <c r="G18" s="2"/>
      <c r="H18" s="2"/>
      <c r="I18" s="2"/>
      <c r="J18" s="2"/>
      <c r="K18" s="2"/>
      <c r="L18" s="2"/>
      <c r="M18" s="2"/>
    </row>
    <row r="19" spans="1:13" ht="6" customHeight="1" x14ac:dyDescent="0.2">
      <c r="B19" s="2"/>
      <c r="C19" s="2"/>
      <c r="D19" s="2"/>
      <c r="E19" s="2"/>
      <c r="F19" s="2"/>
      <c r="G19" s="2"/>
      <c r="H19" s="2"/>
      <c r="I19" s="2"/>
      <c r="J19" s="2"/>
      <c r="K19" s="2"/>
      <c r="L19" s="2"/>
      <c r="M19" s="2"/>
    </row>
    <row r="20" spans="1:13" x14ac:dyDescent="0.2">
      <c r="B20" s="35" t="s">
        <v>32</v>
      </c>
      <c r="C20" s="35"/>
      <c r="D20" s="2"/>
      <c r="E20" s="2"/>
      <c r="F20" s="2"/>
      <c r="G20" s="2"/>
      <c r="H20" s="2"/>
      <c r="I20" s="2"/>
      <c r="J20" s="2"/>
      <c r="K20" s="2"/>
      <c r="L20" s="2"/>
      <c r="M20" s="2"/>
    </row>
    <row r="21" spans="1:13" x14ac:dyDescent="0.2">
      <c r="B21" s="36" t="s">
        <v>13</v>
      </c>
      <c r="C21" s="36" t="s">
        <v>33</v>
      </c>
      <c r="D21" s="2"/>
      <c r="E21" s="2"/>
      <c r="F21" s="2"/>
      <c r="G21" s="2"/>
      <c r="H21" s="2"/>
      <c r="I21" s="2"/>
      <c r="J21" s="2"/>
      <c r="K21" s="2"/>
      <c r="L21" s="2"/>
      <c r="M21" s="2"/>
    </row>
    <row r="22" spans="1:13" x14ac:dyDescent="0.2">
      <c r="B22" s="34" t="str">
        <f>+B3</f>
        <v>A</v>
      </c>
      <c r="C22" s="50"/>
      <c r="D22" s="2"/>
      <c r="E22" s="2"/>
      <c r="F22" s="2"/>
      <c r="G22" s="2"/>
      <c r="H22" s="2"/>
      <c r="I22" s="2"/>
      <c r="J22" s="2"/>
      <c r="K22" s="2"/>
      <c r="L22" s="2"/>
      <c r="M22" s="2"/>
    </row>
    <row r="23" spans="1:13" x14ac:dyDescent="0.2">
      <c r="B23" s="5"/>
      <c r="C23" s="88"/>
      <c r="D23" s="2"/>
      <c r="E23" s="2"/>
      <c r="F23" s="2"/>
      <c r="G23" s="2"/>
      <c r="H23" s="2"/>
      <c r="I23" s="2"/>
      <c r="J23" s="2"/>
      <c r="K23" s="2"/>
      <c r="L23" s="2"/>
      <c r="M23" s="2"/>
    </row>
    <row r="24" spans="1:13" x14ac:dyDescent="0.2">
      <c r="A24" s="2"/>
      <c r="B24" s="2" t="s">
        <v>34</v>
      </c>
      <c r="C24" s="2"/>
      <c r="D24" s="2"/>
      <c r="F24" s="2"/>
      <c r="G24" s="2"/>
      <c r="H24" s="2"/>
      <c r="I24" s="2"/>
      <c r="J24" s="2"/>
      <c r="K24" s="2"/>
      <c r="L24" s="2"/>
      <c r="M24" s="2"/>
    </row>
    <row r="25" spans="1:13" x14ac:dyDescent="0.2">
      <c r="A25" s="2"/>
      <c r="B25" s="2" t="s">
        <v>29</v>
      </c>
      <c r="C25" s="2"/>
      <c r="D25" s="2"/>
      <c r="F25" s="2"/>
      <c r="G25" s="2"/>
      <c r="H25" s="2"/>
      <c r="I25" s="2"/>
      <c r="J25" s="2"/>
      <c r="K25" s="2"/>
      <c r="L25" s="2"/>
      <c r="M25" s="2"/>
    </row>
    <row r="26" spans="1:13" x14ac:dyDescent="0.2">
      <c r="A26" s="2"/>
      <c r="B26" s="2"/>
      <c r="C26" s="2"/>
      <c r="D26" s="2"/>
      <c r="E26" s="2"/>
      <c r="F26" s="2"/>
      <c r="G26" s="2"/>
      <c r="H26" s="2"/>
      <c r="I26" s="2"/>
      <c r="J26" s="2"/>
      <c r="K26" s="2"/>
      <c r="L26" s="2"/>
      <c r="M26" s="2"/>
    </row>
    <row r="27" spans="1:13" x14ac:dyDescent="0.2">
      <c r="A27" s="2"/>
      <c r="B27" s="2"/>
      <c r="C27" s="2"/>
      <c r="D27" s="2"/>
      <c r="E27" s="2"/>
      <c r="F27" s="2"/>
      <c r="G27" s="2"/>
      <c r="H27" s="2"/>
      <c r="I27" s="2"/>
      <c r="J27" s="2"/>
      <c r="K27" s="2"/>
      <c r="L27" s="2"/>
      <c r="M27" s="2"/>
    </row>
    <row r="28" spans="1:13" x14ac:dyDescent="0.2">
      <c r="A28" s="62" t="s">
        <v>61</v>
      </c>
      <c r="B28" s="2" t="s">
        <v>35</v>
      </c>
      <c r="C28" s="2"/>
      <c r="D28" s="2"/>
      <c r="E28" s="2"/>
      <c r="F28" s="2"/>
      <c r="G28" s="2"/>
      <c r="H28" s="2"/>
      <c r="I28" s="2"/>
      <c r="J28" s="2"/>
      <c r="K28" s="2"/>
      <c r="L28" s="2"/>
      <c r="M28" s="2"/>
    </row>
    <row r="29" spans="1:13" x14ac:dyDescent="0.2">
      <c r="A29" s="62"/>
      <c r="B29" s="2" t="s">
        <v>5</v>
      </c>
      <c r="C29" s="2"/>
      <c r="D29" s="2"/>
      <c r="E29" s="2"/>
      <c r="F29" s="2"/>
      <c r="G29" s="2"/>
      <c r="H29" s="2"/>
      <c r="I29" s="2"/>
      <c r="J29" s="2"/>
      <c r="K29" s="2"/>
      <c r="L29" s="2"/>
      <c r="M29" s="2"/>
    </row>
    <row r="30" spans="1:13" x14ac:dyDescent="0.2">
      <c r="A30" s="62"/>
      <c r="B30" s="2"/>
      <c r="C30" s="2"/>
      <c r="D30" s="2"/>
      <c r="E30" s="2"/>
      <c r="F30" s="2"/>
      <c r="G30" s="2"/>
      <c r="H30" s="2"/>
      <c r="I30" s="2"/>
      <c r="J30" s="2"/>
      <c r="K30" s="2"/>
      <c r="L30" s="2"/>
      <c r="M30" s="2"/>
    </row>
    <row r="31" spans="1:13" x14ac:dyDescent="0.2">
      <c r="A31" s="62" t="s">
        <v>62</v>
      </c>
      <c r="B31" s="2" t="s">
        <v>63</v>
      </c>
      <c r="C31" s="2"/>
      <c r="D31" s="2"/>
      <c r="E31" s="2"/>
      <c r="F31" s="2"/>
      <c r="G31" s="2"/>
      <c r="H31" s="2"/>
      <c r="I31" s="2"/>
      <c r="J31" s="2"/>
      <c r="K31" s="2"/>
      <c r="L31" s="2"/>
      <c r="M31" s="2"/>
    </row>
    <row r="32" spans="1:13" x14ac:dyDescent="0.2">
      <c r="A32" s="62"/>
      <c r="B32" s="2" t="s">
        <v>75</v>
      </c>
      <c r="C32" s="2"/>
      <c r="D32" s="2"/>
      <c r="E32" s="2"/>
      <c r="F32" s="2"/>
      <c r="G32" s="2"/>
      <c r="H32" s="2"/>
      <c r="I32" s="2"/>
      <c r="J32" s="2"/>
      <c r="K32" s="2"/>
      <c r="L32" s="2"/>
      <c r="M32" s="2"/>
    </row>
    <row r="33" spans="1:13" x14ac:dyDescent="0.2">
      <c r="B33" s="2"/>
      <c r="C33" s="2"/>
      <c r="D33" s="2"/>
      <c r="E33" s="2"/>
      <c r="F33" s="2"/>
      <c r="G33" s="2"/>
      <c r="H33" s="2"/>
      <c r="I33" s="2"/>
      <c r="J33" s="2"/>
      <c r="K33" s="2"/>
      <c r="L33" s="2"/>
      <c r="M33" s="2"/>
    </row>
    <row r="34" spans="1:13" x14ac:dyDescent="0.2">
      <c r="A34" s="62" t="s">
        <v>64</v>
      </c>
      <c r="B34" s="2" t="s">
        <v>40</v>
      </c>
      <c r="C34" s="2"/>
      <c r="D34" s="2"/>
      <c r="E34" s="2"/>
      <c r="F34" s="2"/>
      <c r="G34" s="2"/>
      <c r="H34" s="2"/>
      <c r="I34" s="2"/>
      <c r="J34" s="2"/>
      <c r="K34" s="2"/>
      <c r="L34" s="2"/>
      <c r="M34" s="2"/>
    </row>
    <row r="35" spans="1:13" x14ac:dyDescent="0.2">
      <c r="A35" s="62"/>
      <c r="B35" s="2" t="s">
        <v>76</v>
      </c>
      <c r="C35" s="2"/>
      <c r="D35" s="2"/>
      <c r="E35" s="2"/>
      <c r="F35" s="2"/>
      <c r="G35" s="2"/>
      <c r="H35" s="2"/>
      <c r="I35" s="2"/>
      <c r="J35" s="2"/>
      <c r="K35" s="2"/>
      <c r="L35" s="2"/>
      <c r="M35" s="2"/>
    </row>
    <row r="36" spans="1:13" x14ac:dyDescent="0.2">
      <c r="B36" s="2"/>
      <c r="C36" s="2"/>
      <c r="D36" s="2"/>
      <c r="E36" s="2"/>
      <c r="F36" s="2"/>
      <c r="G36" s="2"/>
      <c r="H36" s="2"/>
      <c r="I36" s="2"/>
      <c r="J36" s="2"/>
      <c r="K36" s="2"/>
      <c r="L36" s="2"/>
      <c r="M36" s="2"/>
    </row>
    <row r="37" spans="1:13" x14ac:dyDescent="0.2">
      <c r="A37" s="2"/>
      <c r="B37" s="82" t="s">
        <v>51</v>
      </c>
      <c r="C37" s="82" t="s">
        <v>65</v>
      </c>
      <c r="D37" s="230" t="s">
        <v>52</v>
      </c>
      <c r="E37" s="231"/>
      <c r="F37" s="82" t="s">
        <v>66</v>
      </c>
      <c r="G37" s="82" t="s">
        <v>67</v>
      </c>
      <c r="H37" s="82" t="s">
        <v>68</v>
      </c>
      <c r="I37" s="2"/>
      <c r="J37" s="2"/>
      <c r="K37" s="2"/>
      <c r="L37" s="2"/>
      <c r="M37" s="2"/>
    </row>
    <row r="38" spans="1:13" x14ac:dyDescent="0.2">
      <c r="B38" s="83">
        <v>1</v>
      </c>
      <c r="C38" s="102"/>
      <c r="D38" s="84" t="s">
        <v>53</v>
      </c>
      <c r="E38" s="81"/>
      <c r="F38" s="103" t="s">
        <v>69</v>
      </c>
      <c r="G38" s="103">
        <v>0</v>
      </c>
      <c r="H38" s="103"/>
      <c r="I38" s="2"/>
      <c r="J38" s="2"/>
      <c r="K38" s="2"/>
      <c r="L38" s="2"/>
      <c r="M38" s="2"/>
    </row>
    <row r="39" spans="1:13" x14ac:dyDescent="0.2">
      <c r="B39" s="83">
        <v>2</v>
      </c>
      <c r="C39" s="102"/>
      <c r="D39" s="84" t="s">
        <v>43</v>
      </c>
      <c r="E39" s="81"/>
      <c r="F39" s="103" t="s">
        <v>69</v>
      </c>
      <c r="G39" s="103">
        <v>0</v>
      </c>
      <c r="H39" s="103"/>
      <c r="I39" s="2"/>
      <c r="J39" s="2"/>
      <c r="K39" s="2"/>
      <c r="L39" s="2"/>
      <c r="M39" s="2"/>
    </row>
    <row r="40" spans="1:13" x14ac:dyDescent="0.2">
      <c r="B40" s="83">
        <v>3</v>
      </c>
      <c r="C40" s="102"/>
      <c r="D40" s="84" t="s">
        <v>6</v>
      </c>
      <c r="E40" s="81"/>
      <c r="F40" s="103" t="s">
        <v>69</v>
      </c>
      <c r="G40" s="103">
        <v>0</v>
      </c>
      <c r="H40" s="103"/>
      <c r="I40" s="2"/>
      <c r="J40" s="2"/>
      <c r="K40" s="2"/>
      <c r="L40" s="2"/>
      <c r="M40" s="2"/>
    </row>
    <row r="41" spans="1:13" x14ac:dyDescent="0.2">
      <c r="B41" s="83">
        <v>4</v>
      </c>
      <c r="C41" s="102"/>
      <c r="D41" s="84">
        <v>0</v>
      </c>
      <c r="E41" s="81"/>
      <c r="F41" s="103" t="s">
        <v>69</v>
      </c>
      <c r="G41" s="103">
        <v>0</v>
      </c>
      <c r="H41" s="103"/>
      <c r="I41" s="2"/>
      <c r="J41" s="2"/>
      <c r="K41" s="2"/>
      <c r="L41" s="2"/>
      <c r="M41" s="2"/>
    </row>
    <row r="42" spans="1:13" x14ac:dyDescent="0.2">
      <c r="B42" s="83">
        <v>5</v>
      </c>
      <c r="C42" s="102"/>
      <c r="D42" s="84">
        <v>0</v>
      </c>
      <c r="E42" s="81"/>
      <c r="F42" s="103" t="s">
        <v>69</v>
      </c>
      <c r="G42" s="103">
        <v>0</v>
      </c>
      <c r="H42" s="103"/>
      <c r="I42" s="2"/>
      <c r="J42" s="2"/>
      <c r="K42" s="2"/>
      <c r="L42" s="2"/>
      <c r="M42" s="2"/>
    </row>
    <row r="43" spans="1:13" x14ac:dyDescent="0.2">
      <c r="B43" s="83">
        <v>6</v>
      </c>
      <c r="C43" s="102"/>
      <c r="D43" s="84">
        <v>0</v>
      </c>
      <c r="E43" s="81"/>
      <c r="F43" s="103" t="s">
        <v>69</v>
      </c>
      <c r="G43" s="103">
        <v>0</v>
      </c>
      <c r="H43" s="103"/>
      <c r="I43" s="2"/>
      <c r="J43" s="2"/>
      <c r="K43" s="2"/>
      <c r="L43" s="2"/>
      <c r="M43" s="2"/>
    </row>
    <row r="44" spans="1:13" x14ac:dyDescent="0.2">
      <c r="B44" s="83">
        <v>7</v>
      </c>
      <c r="C44" s="102"/>
      <c r="D44" s="84">
        <v>0</v>
      </c>
      <c r="E44" s="81"/>
      <c r="F44" s="103" t="s">
        <v>69</v>
      </c>
      <c r="G44" s="103">
        <v>0</v>
      </c>
      <c r="H44" s="103"/>
      <c r="I44" s="2"/>
      <c r="J44" s="2"/>
      <c r="K44" s="2"/>
      <c r="L44" s="2"/>
      <c r="M44" s="2"/>
    </row>
    <row r="45" spans="1:13" x14ac:dyDescent="0.2">
      <c r="A45" s="2"/>
      <c r="B45" s="2"/>
      <c r="C45" s="2"/>
      <c r="D45" s="2"/>
      <c r="E45" s="2"/>
      <c r="F45" s="2"/>
      <c r="G45" s="2"/>
      <c r="H45" s="2"/>
      <c r="I45" s="2"/>
      <c r="J45" s="2"/>
      <c r="K45" s="2"/>
      <c r="L45" s="2"/>
      <c r="M45" s="2"/>
    </row>
    <row r="46" spans="1:13" x14ac:dyDescent="0.2">
      <c r="A46" s="2" t="s">
        <v>36</v>
      </c>
      <c r="B46" s="2"/>
      <c r="C46" s="2"/>
      <c r="D46" s="2"/>
      <c r="E46" s="2"/>
      <c r="F46" s="2"/>
      <c r="G46" s="2"/>
      <c r="H46" s="2"/>
      <c r="I46" s="2"/>
      <c r="J46" s="2"/>
      <c r="K46" s="2"/>
      <c r="L46" s="2"/>
      <c r="M46" s="2"/>
    </row>
    <row r="47" spans="1:13" x14ac:dyDescent="0.2">
      <c r="A47" s="2" t="s">
        <v>83</v>
      </c>
      <c r="B47" s="2"/>
      <c r="C47" s="2"/>
      <c r="D47" s="2"/>
      <c r="E47" s="2"/>
      <c r="F47" s="2"/>
      <c r="G47" s="2"/>
      <c r="H47" s="2"/>
      <c r="I47" s="2"/>
      <c r="J47" s="2"/>
      <c r="K47" s="2"/>
      <c r="L47" s="2"/>
      <c r="M47" s="2"/>
    </row>
    <row r="48" spans="1:13" x14ac:dyDescent="0.2">
      <c r="A48" s="2"/>
      <c r="B48" s="2"/>
      <c r="C48" s="2"/>
      <c r="D48" s="2"/>
      <c r="E48" s="2"/>
      <c r="F48" s="2"/>
      <c r="G48" s="2"/>
      <c r="H48" s="2"/>
      <c r="I48" s="2"/>
      <c r="J48" s="2"/>
      <c r="K48" s="2"/>
      <c r="L48" s="2"/>
      <c r="M48" s="2"/>
    </row>
    <row r="49" spans="1:13" x14ac:dyDescent="0.2">
      <c r="A49" s="2"/>
      <c r="B49" s="2" t="s">
        <v>37</v>
      </c>
      <c r="C49" s="2"/>
      <c r="D49" s="2"/>
      <c r="F49" s="2"/>
      <c r="G49" s="2"/>
      <c r="H49" s="2"/>
      <c r="I49" s="2"/>
      <c r="J49" s="2"/>
      <c r="K49" s="2"/>
      <c r="L49" s="2"/>
      <c r="M49" s="2"/>
    </row>
    <row r="50" spans="1:13" x14ac:dyDescent="0.2">
      <c r="A50" s="2"/>
      <c r="B50" s="2" t="s">
        <v>29</v>
      </c>
      <c r="C50" s="2"/>
      <c r="D50" s="2"/>
      <c r="F50" s="2"/>
      <c r="G50" s="2"/>
      <c r="H50" s="2"/>
      <c r="I50" s="2"/>
      <c r="J50" s="2"/>
      <c r="K50" s="2"/>
      <c r="L50" s="2"/>
      <c r="M50" s="2"/>
    </row>
    <row r="51" spans="1:13" x14ac:dyDescent="0.2">
      <c r="A51" s="2"/>
      <c r="B51" s="2"/>
      <c r="C51" s="2"/>
      <c r="D51" s="2"/>
      <c r="E51" s="2"/>
      <c r="F51" s="2"/>
      <c r="G51" s="2"/>
      <c r="H51" s="2"/>
      <c r="I51" s="2"/>
      <c r="J51" s="2"/>
      <c r="K51" s="2"/>
      <c r="L51" s="2"/>
      <c r="M51" s="2"/>
    </row>
    <row r="52" spans="1:13" x14ac:dyDescent="0.2">
      <c r="A52" s="2"/>
      <c r="B52" s="2"/>
      <c r="C52" s="2"/>
      <c r="D52" s="2"/>
      <c r="E52" s="2"/>
      <c r="F52" s="2"/>
      <c r="G52" s="2"/>
      <c r="H52" s="2"/>
      <c r="I52" s="2"/>
      <c r="J52" s="2"/>
      <c r="K52" s="2"/>
      <c r="L52" s="2"/>
      <c r="M52" s="2"/>
    </row>
    <row r="53" spans="1:13" x14ac:dyDescent="0.2">
      <c r="A53" s="2"/>
      <c r="B53" s="2" t="s">
        <v>38</v>
      </c>
      <c r="C53" s="2"/>
      <c r="D53" s="2"/>
      <c r="F53" s="2"/>
      <c r="G53" s="2"/>
      <c r="H53" s="2"/>
      <c r="I53" s="2"/>
      <c r="J53" s="2"/>
      <c r="K53" s="2"/>
      <c r="L53" s="2"/>
      <c r="M53" s="2"/>
    </row>
    <row r="54" spans="1:13" x14ac:dyDescent="0.2">
      <c r="A54" s="2"/>
      <c r="B54" s="2" t="s">
        <v>29</v>
      </c>
      <c r="C54" s="2"/>
      <c r="D54" s="2"/>
      <c r="F54" s="2"/>
      <c r="G54" s="2"/>
      <c r="H54" s="2"/>
      <c r="I54" s="2"/>
      <c r="J54" s="2"/>
      <c r="K54" s="2"/>
      <c r="L54" s="2"/>
      <c r="M54" s="2"/>
    </row>
    <row r="55" spans="1:13" x14ac:dyDescent="0.2">
      <c r="A55" s="2"/>
      <c r="B55" s="2"/>
      <c r="C55" s="2"/>
      <c r="D55" s="2"/>
      <c r="E55" s="2"/>
      <c r="F55" s="2"/>
      <c r="G55" s="2"/>
      <c r="H55" s="70" t="s">
        <v>82</v>
      </c>
      <c r="I55" s="2"/>
      <c r="J55" s="2"/>
      <c r="K55" s="2"/>
      <c r="L55" s="2"/>
      <c r="M55" s="2"/>
    </row>
    <row r="56" spans="1:13" x14ac:dyDescent="0.2">
      <c r="A56" s="2"/>
      <c r="B56" s="2"/>
      <c r="C56" s="2"/>
      <c r="D56" s="2"/>
      <c r="E56" s="2"/>
      <c r="F56" s="2"/>
      <c r="G56" s="2"/>
      <c r="H56" s="2"/>
      <c r="I56" s="2"/>
      <c r="J56" s="2"/>
      <c r="K56" s="2"/>
      <c r="L56" s="2"/>
      <c r="M56" s="2"/>
    </row>
    <row r="57" spans="1:13" x14ac:dyDescent="0.2">
      <c r="A57" s="2" t="s">
        <v>3</v>
      </c>
      <c r="B57" s="2"/>
      <c r="C57" s="2"/>
      <c r="D57" s="2"/>
      <c r="E57" s="2"/>
      <c r="F57" s="2"/>
      <c r="G57" s="2"/>
      <c r="H57" s="2"/>
      <c r="I57" s="2"/>
      <c r="J57" s="2"/>
      <c r="K57" s="2"/>
      <c r="L57" s="2"/>
      <c r="M57" s="2"/>
    </row>
    <row r="58" spans="1:13" x14ac:dyDescent="0.2">
      <c r="A58" s="2" t="s">
        <v>4</v>
      </c>
      <c r="B58" s="2"/>
      <c r="C58" s="2"/>
      <c r="D58" s="2"/>
      <c r="E58" s="2"/>
      <c r="F58" s="2"/>
      <c r="G58" s="2"/>
      <c r="H58" s="2"/>
      <c r="I58" s="2"/>
      <c r="J58" s="2"/>
      <c r="K58" s="2"/>
      <c r="L58" s="2"/>
      <c r="M58" s="2"/>
    </row>
    <row r="59" spans="1:13" x14ac:dyDescent="0.2">
      <c r="A59" s="2"/>
      <c r="B59" s="2"/>
      <c r="C59" s="2"/>
      <c r="D59" s="2"/>
      <c r="E59" s="2"/>
      <c r="F59" s="2"/>
      <c r="G59" s="2"/>
      <c r="H59" s="2"/>
      <c r="I59" s="2"/>
      <c r="J59" s="2"/>
      <c r="K59" s="2"/>
      <c r="L59" s="2"/>
      <c r="M59" s="2"/>
    </row>
    <row r="60" spans="1:13" x14ac:dyDescent="0.2">
      <c r="A60" s="72"/>
      <c r="B60" s="72"/>
      <c r="C60" s="72"/>
      <c r="D60" s="72"/>
      <c r="E60" s="72"/>
      <c r="F60" s="72"/>
      <c r="G60" s="72"/>
      <c r="H60" s="72"/>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8" customWidth="1"/>
    <col min="2" max="2" width="1" style="8" customWidth="1"/>
    <col min="3" max="3" width="26.7109375" style="1" customWidth="1"/>
    <col min="4" max="4" width="1" style="1" customWidth="1"/>
    <col min="5" max="5" width="16.5703125" style="1" customWidth="1"/>
    <col min="6" max="6" width="3.28515625" customWidth="1"/>
    <col min="7" max="7" width="4.85546875" style="8" customWidth="1"/>
    <col min="8" max="8" width="1" style="8" customWidth="1"/>
    <col min="9" max="9" width="17.5703125" style="1" customWidth="1"/>
    <col min="10" max="10" width="1" style="1" customWidth="1"/>
    <col min="11" max="11" width="16.5703125" style="1" customWidth="1"/>
  </cols>
  <sheetData>
    <row r="3" spans="1:19" ht="15.75" x14ac:dyDescent="0.2">
      <c r="A3" s="67"/>
      <c r="B3" s="67"/>
      <c r="C3" s="67"/>
      <c r="D3" s="67"/>
      <c r="E3" s="67"/>
      <c r="F3" s="234" t="str">
        <f>"File '"&amp;Instructions!B2&amp;"' - "&amp;Instructions!B1</f>
        <v>File 'B' - Bati Orient</v>
      </c>
      <c r="G3" s="234"/>
      <c r="H3" s="234"/>
      <c r="I3" s="234"/>
      <c r="J3" s="234"/>
      <c r="K3" s="234"/>
      <c r="Q3" s="9"/>
      <c r="R3" s="5"/>
      <c r="S3" s="24"/>
    </row>
    <row r="4" spans="1:19" ht="15.75" x14ac:dyDescent="0.2">
      <c r="A4" s="67"/>
      <c r="B4" s="67"/>
      <c r="C4" s="67"/>
      <c r="D4" s="67"/>
      <c r="E4" s="232"/>
      <c r="F4" s="232"/>
      <c r="G4" s="232"/>
      <c r="H4" s="232"/>
      <c r="Q4" s="9"/>
      <c r="R4" s="5"/>
      <c r="S4" s="24"/>
    </row>
    <row r="5" spans="1:19" ht="15.75" x14ac:dyDescent="0.2">
      <c r="A5" s="67"/>
      <c r="B5" s="67"/>
      <c r="C5" s="67"/>
      <c r="D5" s="67"/>
      <c r="E5" s="67"/>
      <c r="F5" s="67"/>
      <c r="G5" s="67"/>
      <c r="H5" s="67"/>
      <c r="I5" s="67"/>
      <c r="J5" s="67"/>
      <c r="K5" s="67"/>
      <c r="L5" s="2"/>
      <c r="M5" s="2"/>
      <c r="N5" s="2"/>
      <c r="O5" s="2"/>
      <c r="P5" s="3"/>
      <c r="Q5" s="9"/>
      <c r="R5" s="5"/>
      <c r="S5" s="24"/>
    </row>
    <row r="6" spans="1:19" ht="15.75" x14ac:dyDescent="0.2">
      <c r="A6" s="232" t="str">
        <f>"Price List Index - "&amp;Instructions!B4</f>
        <v>Price List Index - 11/1/25 (Updated)</v>
      </c>
      <c r="B6" s="232"/>
      <c r="C6" s="232"/>
      <c r="D6" s="232"/>
      <c r="E6" s="232"/>
      <c r="F6" s="232"/>
      <c r="G6" s="232"/>
      <c r="H6" s="232"/>
      <c r="I6" s="232"/>
      <c r="J6" s="232"/>
      <c r="K6" s="232"/>
      <c r="L6" s="2"/>
      <c r="M6" s="2"/>
      <c r="N6" s="2"/>
      <c r="O6" s="2"/>
      <c r="P6" s="3"/>
      <c r="Q6" s="9"/>
      <c r="R6" s="5"/>
      <c r="S6" s="24"/>
    </row>
    <row r="7" spans="1:19" ht="6" customHeight="1" x14ac:dyDescent="0.2">
      <c r="A7" s="67"/>
      <c r="B7" s="67"/>
      <c r="C7" s="67"/>
      <c r="D7" s="67"/>
      <c r="E7" s="67"/>
      <c r="F7" s="67"/>
      <c r="G7" s="67"/>
      <c r="H7" s="67"/>
      <c r="I7" s="67"/>
      <c r="J7" s="67"/>
      <c r="K7" s="67"/>
      <c r="L7" s="2"/>
      <c r="M7" s="2"/>
      <c r="N7" s="2"/>
      <c r="O7" s="2"/>
      <c r="P7" s="3"/>
      <c r="Q7" s="9"/>
      <c r="R7" s="5"/>
      <c r="S7" s="24"/>
    </row>
    <row r="8" spans="1:19" ht="3" customHeight="1" x14ac:dyDescent="0.2">
      <c r="A8" s="68"/>
      <c r="B8" s="68"/>
      <c r="C8" s="68"/>
      <c r="D8" s="68"/>
      <c r="E8" s="68"/>
      <c r="F8" s="68"/>
      <c r="G8" s="68"/>
      <c r="H8" s="68"/>
      <c r="I8" s="68"/>
      <c r="J8" s="68"/>
      <c r="K8" s="68"/>
    </row>
    <row r="9" spans="1:19" ht="3" customHeight="1" x14ac:dyDescent="0.2">
      <c r="A9" s="69"/>
      <c r="B9" s="69"/>
      <c r="C9" s="69"/>
      <c r="D9" s="69"/>
      <c r="E9" s="69"/>
      <c r="F9" s="69"/>
      <c r="G9" s="69"/>
      <c r="H9" s="69"/>
      <c r="I9" s="69"/>
      <c r="J9" s="69"/>
      <c r="K9" s="69"/>
    </row>
    <row r="11" spans="1:19" x14ac:dyDescent="0.2">
      <c r="A11" s="65" t="s">
        <v>7</v>
      </c>
      <c r="B11" s="64"/>
      <c r="C11" s="65" t="s">
        <v>47</v>
      </c>
      <c r="D11" s="64"/>
      <c r="E11" s="65" t="s">
        <v>48</v>
      </c>
      <c r="F11" s="156"/>
      <c r="G11" s="65"/>
      <c r="H11" s="64"/>
      <c r="I11" s="64"/>
      <c r="J11" s="64"/>
      <c r="K11" s="64"/>
    </row>
    <row r="12" spans="1:19" s="66" customFormat="1" ht="15" customHeight="1" x14ac:dyDescent="0.2">
      <c r="A12" s="76">
        <v>1</v>
      </c>
      <c r="B12" s="62"/>
      <c r="C12" s="2" t="s">
        <v>597</v>
      </c>
      <c r="E12" s="2" t="s">
        <v>1596</v>
      </c>
      <c r="I12" s="137"/>
      <c r="J12" s="2"/>
      <c r="K12" s="2"/>
      <c r="M12" s="140"/>
      <c r="N12" s="62"/>
      <c r="O12" s="142"/>
    </row>
    <row r="13" spans="1:19" s="66" customFormat="1" ht="15" customHeight="1" x14ac:dyDescent="0.2">
      <c r="A13" s="76">
        <v>2</v>
      </c>
      <c r="B13" s="62"/>
      <c r="C13" s="2" t="s">
        <v>597</v>
      </c>
      <c r="E13" s="2" t="s">
        <v>1597</v>
      </c>
      <c r="I13" s="2"/>
      <c r="J13" s="2"/>
      <c r="K13" s="2"/>
      <c r="M13" s="140"/>
      <c r="N13" s="62"/>
      <c r="O13" s="2"/>
    </row>
    <row r="14" spans="1:19" s="66" customFormat="1" ht="15" customHeight="1" x14ac:dyDescent="0.2">
      <c r="A14" s="76">
        <v>3</v>
      </c>
      <c r="B14" s="62"/>
      <c r="C14" s="2" t="s">
        <v>597</v>
      </c>
      <c r="E14" s="2" t="s">
        <v>1598</v>
      </c>
      <c r="I14" s="137"/>
      <c r="J14" s="2"/>
      <c r="K14" s="2"/>
      <c r="M14" s="140"/>
      <c r="N14" s="62"/>
      <c r="O14" s="142"/>
    </row>
    <row r="15" spans="1:19" s="66" customFormat="1" ht="15" customHeight="1" x14ac:dyDescent="0.2">
      <c r="A15" s="76">
        <v>4</v>
      </c>
      <c r="B15" s="62"/>
      <c r="C15" s="2" t="s">
        <v>597</v>
      </c>
      <c r="E15" s="2" t="s">
        <v>1599</v>
      </c>
      <c r="I15" s="2"/>
      <c r="J15" s="2"/>
      <c r="K15" s="2"/>
      <c r="M15" s="140"/>
      <c r="N15" s="62"/>
      <c r="O15" s="2"/>
    </row>
    <row r="16" spans="1:19" s="66" customFormat="1" ht="15" customHeight="1" x14ac:dyDescent="0.2">
      <c r="A16" s="76">
        <v>5</v>
      </c>
      <c r="B16" s="62"/>
      <c r="C16" s="2" t="s">
        <v>597</v>
      </c>
      <c r="D16" s="2"/>
      <c r="E16" s="2" t="s">
        <v>1600</v>
      </c>
      <c r="G16" s="75"/>
      <c r="H16" s="62"/>
      <c r="I16" s="137"/>
      <c r="J16" s="2"/>
      <c r="K16" s="2"/>
      <c r="M16" s="140"/>
      <c r="N16" s="62"/>
      <c r="O16" s="2"/>
    </row>
    <row r="17" spans="1:15" s="66" customFormat="1" ht="15" customHeight="1" x14ac:dyDescent="0.2">
      <c r="A17" s="76">
        <v>6</v>
      </c>
      <c r="B17" s="62"/>
      <c r="C17" s="2" t="s">
        <v>597</v>
      </c>
      <c r="D17" s="2"/>
      <c r="E17" s="2" t="s">
        <v>1601</v>
      </c>
      <c r="G17" s="75"/>
      <c r="H17" s="62"/>
      <c r="I17" s="2"/>
      <c r="J17" s="2"/>
      <c r="K17" s="2"/>
      <c r="M17" s="140"/>
      <c r="N17" s="62"/>
      <c r="O17" s="2"/>
    </row>
    <row r="18" spans="1:15" s="66" customFormat="1" ht="15" customHeight="1" x14ac:dyDescent="0.2">
      <c r="A18" s="192">
        <v>7</v>
      </c>
      <c r="B18" s="62"/>
      <c r="C18" s="2" t="s">
        <v>597</v>
      </c>
      <c r="D18" s="2"/>
      <c r="E18" s="2" t="s">
        <v>1602</v>
      </c>
      <c r="G18" s="75"/>
      <c r="H18" s="62"/>
      <c r="I18" s="2"/>
      <c r="J18" s="2"/>
      <c r="K18" s="2"/>
      <c r="M18" s="140"/>
      <c r="N18" s="62"/>
      <c r="O18" s="2"/>
    </row>
    <row r="19" spans="1:15" s="66" customFormat="1" ht="15" customHeight="1" x14ac:dyDescent="0.2">
      <c r="A19" s="192">
        <v>7</v>
      </c>
      <c r="B19" s="62"/>
      <c r="C19" s="2" t="s">
        <v>1603</v>
      </c>
      <c r="D19" s="2"/>
      <c r="E19" s="2" t="s">
        <v>1604</v>
      </c>
      <c r="G19" s="75"/>
      <c r="H19" s="62"/>
      <c r="I19" s="2"/>
      <c r="J19" s="2"/>
      <c r="K19" s="2"/>
      <c r="M19" s="140"/>
      <c r="N19" s="62"/>
      <c r="O19" s="2"/>
    </row>
    <row r="20" spans="1:15" s="66" customFormat="1" ht="15" customHeight="1" x14ac:dyDescent="0.2">
      <c r="A20" s="192">
        <v>7</v>
      </c>
      <c r="B20" s="62"/>
      <c r="C20" s="2" t="s">
        <v>1605</v>
      </c>
      <c r="D20" s="2"/>
      <c r="E20" s="2" t="s">
        <v>1606</v>
      </c>
      <c r="G20" s="75"/>
      <c r="H20" s="62"/>
      <c r="I20" s="2"/>
      <c r="J20" s="2"/>
      <c r="K20" s="2"/>
      <c r="M20" s="140"/>
      <c r="N20" s="62"/>
      <c r="O20" s="142"/>
    </row>
    <row r="21" spans="1:15" s="66" customFormat="1" ht="15" customHeight="1" x14ac:dyDescent="0.2">
      <c r="A21" s="192">
        <v>7</v>
      </c>
      <c r="B21" s="62"/>
      <c r="C21" s="2" t="s">
        <v>1607</v>
      </c>
      <c r="D21" s="2"/>
      <c r="E21" s="2" t="s">
        <v>1608</v>
      </c>
      <c r="G21" s="75"/>
      <c r="H21" s="62"/>
      <c r="I21" s="2"/>
      <c r="J21" s="2"/>
      <c r="K21" s="2"/>
      <c r="M21" s="140"/>
      <c r="N21" s="62"/>
      <c r="O21" s="2"/>
    </row>
    <row r="22" spans="1:15" s="66" customFormat="1" ht="15" customHeight="1" x14ac:dyDescent="0.2">
      <c r="A22" s="76">
        <v>8</v>
      </c>
      <c r="B22" s="62"/>
      <c r="C22" s="2" t="s">
        <v>1607</v>
      </c>
      <c r="D22" s="2"/>
      <c r="E22" s="2" t="s">
        <v>1609</v>
      </c>
      <c r="G22" s="75"/>
      <c r="H22" s="62"/>
      <c r="I22" s="137"/>
      <c r="J22" s="2"/>
      <c r="K22" s="2"/>
      <c r="M22" s="140"/>
      <c r="N22" s="62"/>
      <c r="O22" s="2"/>
    </row>
    <row r="23" spans="1:15" s="66" customFormat="1" ht="15" customHeight="1" x14ac:dyDescent="0.2">
      <c r="A23" s="76">
        <v>8</v>
      </c>
      <c r="B23" s="62"/>
      <c r="C23" s="2" t="s">
        <v>1611</v>
      </c>
      <c r="D23" s="2"/>
      <c r="E23" s="2" t="s">
        <v>1610</v>
      </c>
      <c r="G23" s="75"/>
      <c r="H23" s="62"/>
      <c r="I23" s="2"/>
      <c r="J23" s="2"/>
      <c r="K23" s="2"/>
    </row>
    <row r="24" spans="1:15" s="66" customFormat="1" ht="15" customHeight="1" x14ac:dyDescent="0.2">
      <c r="A24" s="76">
        <v>8</v>
      </c>
      <c r="B24" s="62"/>
      <c r="C24" s="2" t="s">
        <v>1612</v>
      </c>
      <c r="D24" s="2"/>
      <c r="E24" s="2" t="s">
        <v>1613</v>
      </c>
      <c r="G24" s="76"/>
      <c r="H24" s="62"/>
      <c r="I24" s="2"/>
    </row>
    <row r="25" spans="1:15" s="66" customFormat="1" ht="15" customHeight="1" x14ac:dyDescent="0.2">
      <c r="A25" s="140"/>
      <c r="B25" s="62"/>
      <c r="C25" s="2"/>
      <c r="D25" s="2"/>
      <c r="E25" s="2"/>
      <c r="G25" s="76"/>
      <c r="H25" s="62"/>
      <c r="I25" s="2"/>
    </row>
    <row r="26" spans="1:15" s="66" customFormat="1" ht="15" customHeight="1" x14ac:dyDescent="0.2">
      <c r="A26" s="75"/>
      <c r="B26" s="62"/>
      <c r="C26" s="2"/>
      <c r="D26" s="2"/>
      <c r="E26" s="2"/>
      <c r="G26" s="76"/>
      <c r="H26" s="62"/>
      <c r="I26" s="2"/>
    </row>
    <row r="27" spans="1:15" s="66" customFormat="1" ht="15" customHeight="1" x14ac:dyDescent="0.2">
      <c r="A27" s="75"/>
      <c r="B27" s="62"/>
      <c r="C27" s="2"/>
      <c r="D27" s="2"/>
      <c r="E27" s="2"/>
      <c r="G27" s="76"/>
      <c r="H27" s="62"/>
      <c r="I27" s="2"/>
    </row>
    <row r="28" spans="1:15" s="66" customFormat="1" ht="15" customHeight="1" x14ac:dyDescent="0.2">
      <c r="A28" s="75"/>
      <c r="B28" s="62"/>
      <c r="C28" s="2"/>
      <c r="D28" s="2"/>
      <c r="E28" s="2"/>
      <c r="G28" s="75"/>
      <c r="H28" s="62"/>
      <c r="I28" s="2"/>
      <c r="J28" s="2"/>
      <c r="K28" s="2"/>
    </row>
    <row r="29" spans="1:15" s="66" customFormat="1" ht="15" customHeight="1" x14ac:dyDescent="0.2">
      <c r="A29" s="192"/>
      <c r="B29" s="62"/>
      <c r="C29" s="2"/>
      <c r="D29" s="2"/>
      <c r="E29" s="2"/>
      <c r="G29" s="75"/>
      <c r="H29" s="62"/>
      <c r="I29" s="2"/>
      <c r="J29" s="2"/>
      <c r="K29" s="2"/>
    </row>
    <row r="30" spans="1:15" s="66" customFormat="1" ht="15" customHeight="1" x14ac:dyDescent="0.2">
      <c r="A30" s="192"/>
      <c r="B30" s="62"/>
      <c r="C30" s="2"/>
      <c r="D30" s="2"/>
      <c r="E30" s="2"/>
      <c r="G30" s="75"/>
      <c r="H30" s="62"/>
      <c r="I30" s="2"/>
      <c r="J30" s="2"/>
      <c r="K30" s="2"/>
    </row>
    <row r="31" spans="1:15" s="66" customFormat="1" ht="15" customHeight="1" x14ac:dyDescent="0.2">
      <c r="A31" s="75"/>
      <c r="B31" s="62"/>
      <c r="C31" s="2"/>
      <c r="D31" s="2"/>
      <c r="E31" s="2"/>
      <c r="G31" s="75"/>
      <c r="H31" s="62"/>
      <c r="I31" s="2"/>
      <c r="J31" s="2"/>
      <c r="K31" s="2"/>
    </row>
    <row r="32" spans="1:15" s="66" customFormat="1" ht="15" customHeight="1" x14ac:dyDescent="0.2">
      <c r="A32" s="75"/>
      <c r="B32" s="62"/>
      <c r="C32" s="2"/>
      <c r="D32" s="2"/>
      <c r="E32" s="2"/>
      <c r="G32" s="75"/>
      <c r="H32" s="62"/>
      <c r="I32" s="2"/>
      <c r="J32" s="2"/>
      <c r="K32" s="2"/>
    </row>
    <row r="33" spans="1:16" s="66" customFormat="1" ht="15" customHeight="1" x14ac:dyDescent="0.2">
      <c r="A33" s="75"/>
      <c r="B33" s="62"/>
      <c r="C33" s="2"/>
      <c r="D33" s="2"/>
      <c r="E33" s="2"/>
      <c r="G33" s="75"/>
      <c r="H33" s="62"/>
      <c r="I33" s="2"/>
      <c r="J33" s="2"/>
      <c r="K33" s="2"/>
      <c r="P33" s="139" t="s">
        <v>84</v>
      </c>
    </row>
    <row r="34" spans="1:16" s="66" customFormat="1" ht="15" customHeight="1" x14ac:dyDescent="0.2">
      <c r="A34" s="75"/>
      <c r="B34" s="62"/>
      <c r="C34" s="2"/>
      <c r="D34" s="2"/>
      <c r="E34" s="2"/>
      <c r="G34" s="75"/>
      <c r="H34" s="62"/>
      <c r="I34" s="2"/>
      <c r="J34" s="2"/>
      <c r="K34" s="2"/>
    </row>
    <row r="35" spans="1:16" s="66" customFormat="1" ht="15" customHeight="1" x14ac:dyDescent="0.2">
      <c r="A35" s="75"/>
      <c r="B35" s="62"/>
      <c r="C35" s="2"/>
      <c r="D35" s="2"/>
      <c r="E35" s="2"/>
      <c r="G35" s="75"/>
      <c r="H35" s="63"/>
      <c r="I35" s="2"/>
      <c r="J35" s="2"/>
      <c r="K35" s="2"/>
    </row>
    <row r="36" spans="1:16" s="66" customFormat="1" ht="15" customHeight="1" x14ac:dyDescent="0.2">
      <c r="A36" s="75"/>
      <c r="B36" s="62"/>
      <c r="C36" s="2"/>
      <c r="D36" s="2"/>
      <c r="E36" s="2"/>
      <c r="G36" s="75"/>
      <c r="H36" s="62"/>
      <c r="I36" s="2"/>
      <c r="J36" s="2"/>
      <c r="K36" s="2"/>
    </row>
    <row r="37" spans="1:16" s="66" customFormat="1" ht="15" customHeight="1" x14ac:dyDescent="0.2">
      <c r="A37" s="75"/>
      <c r="B37" s="62"/>
      <c r="C37" s="2"/>
      <c r="D37" s="2"/>
      <c r="E37" s="2"/>
      <c r="G37" s="75"/>
      <c r="H37" s="63"/>
      <c r="I37" s="2"/>
      <c r="J37" s="2"/>
      <c r="K37" s="2"/>
    </row>
    <row r="38" spans="1:16" s="66" customFormat="1" ht="15" customHeight="1" x14ac:dyDescent="0.2">
      <c r="A38" s="75"/>
      <c r="B38" s="62"/>
      <c r="C38" s="2"/>
      <c r="D38" s="2"/>
      <c r="E38" s="2"/>
      <c r="G38" s="75"/>
      <c r="H38" s="62"/>
      <c r="I38" s="2"/>
      <c r="J38" s="2"/>
      <c r="K38" s="2"/>
    </row>
    <row r="39" spans="1:16" s="66" customFormat="1" ht="15" customHeight="1" x14ac:dyDescent="0.2">
      <c r="A39" s="75"/>
      <c r="B39" s="62"/>
      <c r="C39" s="2"/>
      <c r="D39" s="2"/>
      <c r="E39" s="2"/>
      <c r="G39" s="75"/>
      <c r="H39" s="62"/>
      <c r="I39" s="2"/>
      <c r="J39" s="2"/>
      <c r="K39" s="2"/>
    </row>
    <row r="40" spans="1:16" s="66" customFormat="1" ht="15" customHeight="1" x14ac:dyDescent="0.2">
      <c r="A40" s="75"/>
      <c r="B40" s="62"/>
      <c r="C40" s="2"/>
      <c r="D40" s="2"/>
      <c r="E40" s="2"/>
      <c r="G40" s="75"/>
      <c r="H40" s="62"/>
      <c r="I40" s="2"/>
      <c r="J40" s="2"/>
      <c r="K40" s="2"/>
    </row>
    <row r="41" spans="1:16" s="66" customFormat="1" ht="15" customHeight="1" x14ac:dyDescent="0.2">
      <c r="A41" s="75"/>
      <c r="B41" s="62"/>
      <c r="C41" s="2"/>
      <c r="D41" s="2"/>
      <c r="E41" s="2"/>
      <c r="G41" s="75"/>
      <c r="H41" s="62"/>
      <c r="I41" s="2"/>
      <c r="J41" s="2"/>
      <c r="K41" s="2"/>
    </row>
    <row r="42" spans="1:16" s="66" customFormat="1" ht="15" customHeight="1" x14ac:dyDescent="0.2">
      <c r="A42" s="75"/>
      <c r="B42" s="63"/>
      <c r="C42" s="2"/>
      <c r="D42" s="2"/>
      <c r="E42" s="2"/>
      <c r="G42" s="75"/>
      <c r="H42" s="62"/>
      <c r="I42" s="2"/>
      <c r="J42" s="2"/>
      <c r="K42" s="2"/>
    </row>
    <row r="43" spans="1:16" s="66" customFormat="1" ht="15" customHeight="1" x14ac:dyDescent="0.2">
      <c r="A43" s="75"/>
      <c r="B43" s="62"/>
      <c r="C43" s="2"/>
      <c r="D43" s="2"/>
      <c r="E43" s="2"/>
      <c r="G43" s="75"/>
      <c r="H43" s="63"/>
      <c r="I43" s="2"/>
      <c r="J43" s="2"/>
      <c r="K43" s="2"/>
    </row>
    <row r="44" spans="1:16" s="66" customFormat="1" ht="15" customHeight="1" x14ac:dyDescent="0.2">
      <c r="A44" s="75"/>
      <c r="B44" s="62"/>
      <c r="C44" s="2"/>
      <c r="D44" s="2"/>
      <c r="E44" s="2"/>
      <c r="G44" s="75"/>
      <c r="H44" s="62"/>
      <c r="I44" s="2"/>
      <c r="J44" s="2"/>
      <c r="K44" s="2"/>
    </row>
    <row r="45" spans="1:16" s="66" customFormat="1" ht="15" customHeight="1" x14ac:dyDescent="0.2">
      <c r="A45" s="75"/>
      <c r="B45" s="62"/>
      <c r="C45" s="2"/>
      <c r="D45" s="2"/>
      <c r="E45" s="2"/>
      <c r="G45" s="75"/>
      <c r="H45" s="62"/>
      <c r="I45" s="2"/>
      <c r="J45" s="2"/>
      <c r="K45" s="2"/>
    </row>
    <row r="46" spans="1:16" s="66" customFormat="1" ht="5.0999999999999996" customHeight="1" x14ac:dyDescent="0.2">
      <c r="G46" s="75"/>
      <c r="H46" s="62"/>
      <c r="I46" s="2"/>
      <c r="J46" s="2"/>
      <c r="K46" s="2"/>
    </row>
    <row r="47" spans="1:16" s="66" customFormat="1" ht="9.9499999999999993" customHeight="1" x14ac:dyDescent="0.2">
      <c r="A47" s="62"/>
      <c r="B47" s="62"/>
      <c r="C47" s="2"/>
      <c r="D47" s="2"/>
      <c r="E47" s="2"/>
    </row>
    <row r="48" spans="1:16" s="66" customFormat="1" ht="9.9499999999999993" customHeight="1" x14ac:dyDescent="0.2">
      <c r="A48" s="62"/>
      <c r="B48" s="62"/>
      <c r="C48" s="2"/>
      <c r="D48" s="2"/>
      <c r="E48" s="2"/>
    </row>
    <row r="49" spans="1:11" s="66" customFormat="1" ht="12.75" customHeight="1" x14ac:dyDescent="0.2">
      <c r="A49" s="233" t="s">
        <v>1110</v>
      </c>
      <c r="B49" s="233"/>
      <c r="C49" s="233"/>
      <c r="D49" s="233"/>
      <c r="E49" s="233"/>
      <c r="F49" s="233"/>
      <c r="G49" s="233"/>
      <c r="H49" s="233"/>
      <c r="I49" s="233"/>
      <c r="J49" s="233"/>
      <c r="K49" s="233"/>
    </row>
    <row r="50" spans="1:11" s="66" customFormat="1" ht="3.95" customHeight="1" x14ac:dyDescent="0.2">
      <c r="A50" s="5"/>
      <c r="B50" s="5"/>
      <c r="C50" s="5"/>
      <c r="D50" s="5"/>
      <c r="E50" s="5"/>
      <c r="F50" s="198"/>
      <c r="G50" s="198"/>
      <c r="H50" s="198"/>
      <c r="I50" s="198"/>
      <c r="J50" s="198"/>
      <c r="K50" s="198"/>
    </row>
    <row r="51" spans="1:11" s="66" customFormat="1" ht="36.75" customHeight="1" x14ac:dyDescent="0.2">
      <c r="A51" s="233" t="s">
        <v>26</v>
      </c>
      <c r="B51" s="233"/>
      <c r="C51" s="233"/>
      <c r="D51" s="233"/>
      <c r="E51" s="233"/>
      <c r="F51" s="233"/>
      <c r="G51" s="233"/>
      <c r="H51" s="233"/>
      <c r="I51" s="233"/>
      <c r="J51" s="233"/>
      <c r="K51" s="233"/>
    </row>
    <row r="52" spans="1:11" x14ac:dyDescent="0.2">
      <c r="A52" s="22"/>
      <c r="B52" s="22"/>
      <c r="C52" s="22"/>
      <c r="D52" s="22"/>
      <c r="E52" s="22"/>
      <c r="F52" s="22"/>
      <c r="G52" s="22"/>
      <c r="H52" s="22"/>
      <c r="I52" s="22"/>
      <c r="J52" s="22"/>
      <c r="K52" s="22"/>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869"/>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1" customWidth="1"/>
    <col min="2" max="2" width="10.7109375" style="1" customWidth="1"/>
    <col min="3" max="4" width="1.140625" style="1" customWidth="1"/>
    <col min="5" max="5" width="8" style="1" customWidth="1"/>
    <col min="6" max="6" width="0.7109375" style="1" customWidth="1"/>
    <col min="7" max="7" width="5.85546875" style="1" customWidth="1"/>
    <col min="8" max="8" width="1.140625" style="1" customWidth="1"/>
    <col min="9" max="9" width="5.7109375" style="1" customWidth="1"/>
    <col min="10" max="10" width="4" style="1" customWidth="1"/>
    <col min="11" max="12" width="4.85546875" style="1" customWidth="1"/>
    <col min="13" max="13" width="7" style="1" customWidth="1"/>
    <col min="14" max="14" width="4.85546875" style="1" customWidth="1"/>
    <col min="15" max="15" width="8.7109375" style="1" customWidth="1"/>
    <col min="16" max="16" width="4.85546875" style="188" customWidth="1"/>
    <col min="17" max="17" width="4.5703125" style="189" customWidth="1"/>
    <col min="18" max="18" width="3" style="1" customWidth="1"/>
    <col min="19" max="19" width="6.7109375" style="190" customWidth="1"/>
    <col min="20" max="20" width="3.7109375" style="1" customWidth="1"/>
    <col min="21" max="21" width="4" style="7" customWidth="1"/>
    <col min="22" max="22" width="3.28515625" style="73" customWidth="1"/>
    <col min="23" max="23" width="3.85546875" style="44" customWidth="1"/>
    <col min="24" max="24" width="6.7109375" style="13" customWidth="1"/>
    <col min="25" max="25" width="1" style="73" customWidth="1"/>
    <col min="26" max="26" width="3.7109375" style="29" customWidth="1"/>
    <col min="27" max="27" width="6.7109375" style="29" customWidth="1"/>
    <col min="28" max="28" width="5.140625" style="48" customWidth="1"/>
    <col min="29" max="29" width="6.7109375" style="15" customWidth="1"/>
    <col min="30" max="30" width="5.140625" style="13" customWidth="1"/>
    <col min="31" max="31" width="4.5703125" style="54" customWidth="1"/>
    <col min="32" max="32" width="4.140625" style="54" customWidth="1"/>
    <col min="33" max="33" width="6.7109375" style="15" customWidth="1"/>
    <col min="34" max="34" width="1" style="73" customWidth="1"/>
    <col min="35" max="35" width="4.28515625" style="107" customWidth="1"/>
    <col min="36" max="39" width="6.7109375" style="15" customWidth="1"/>
    <col min="40" max="40" width="1" style="1" customWidth="1"/>
    <col min="41" max="41" width="2" style="1" customWidth="1"/>
    <col min="42" max="16384" width="9.140625" style="1"/>
  </cols>
  <sheetData>
    <row r="1" spans="2:41" s="2" customFormat="1" ht="9.9499999999999993" hidden="1" customHeight="1" x14ac:dyDescent="0.2">
      <c r="B1" s="94" t="s">
        <v>53</v>
      </c>
      <c r="D1" s="160"/>
      <c r="E1" s="155" t="s">
        <v>21</v>
      </c>
      <c r="F1" s="155"/>
      <c r="G1" s="21" t="s">
        <v>46</v>
      </c>
      <c r="H1" s="21"/>
      <c r="I1" s="21"/>
      <c r="J1" s="21"/>
      <c r="K1" s="21"/>
      <c r="L1" s="21"/>
      <c r="M1" s="21"/>
      <c r="N1" s="21"/>
      <c r="P1" s="155" t="s">
        <v>22</v>
      </c>
      <c r="Q1" s="161"/>
      <c r="R1" s="20"/>
      <c r="S1" s="27">
        <f>IF(Suggested="Yes",AA1,AG1)</f>
        <v>0</v>
      </c>
      <c r="T1" s="25" t="s">
        <v>45</v>
      </c>
      <c r="U1" s="4" t="str">
        <f>+Instructions!$B$3</f>
        <v>A</v>
      </c>
      <c r="V1" s="39"/>
      <c r="W1" s="43">
        <f>+Instructions!$C$22</f>
        <v>0</v>
      </c>
      <c r="X1" s="14">
        <f t="shared" ref="X1:X7" si="0">ROUND($AA1*(1-W1)+0.004999,2)</f>
        <v>0</v>
      </c>
      <c r="Y1" s="39"/>
      <c r="Z1" s="5" t="s">
        <v>1656</v>
      </c>
      <c r="AA1" s="27">
        <v>0</v>
      </c>
      <c r="AB1" s="47">
        <f t="shared" ref="AB1:AC7" si="1">+W1</f>
        <v>0</v>
      </c>
      <c r="AC1" s="14">
        <f t="shared" si="1"/>
        <v>0</v>
      </c>
      <c r="AD1" s="10" t="e">
        <f t="shared" ref="AD1:AD7" si="2">(AG1-AC1)/AG1</f>
        <v>#DIV/0!</v>
      </c>
      <c r="AE1" s="101"/>
      <c r="AF1" s="108">
        <v>1</v>
      </c>
      <c r="AG1" s="26">
        <f t="shared" ref="AG1:AG7" si="3">SUM(AJ1:AL1)+AE1</f>
        <v>0</v>
      </c>
      <c r="AH1" s="39"/>
      <c r="AJ1" s="14">
        <f t="shared" ref="AJ1:AJ7" si="4">ROUND(AC1/(1-VLOOKUP(AF1,Group,2,FALSE)),2)</f>
        <v>0</v>
      </c>
      <c r="AK1" s="14">
        <f t="shared" ref="AK1:AK7" si="5">IF(VLOOKUP(AF1,Group,5,FALSE)="YES",VLOOKUP(ROUND(ROUND(AJ1,1)-AJ1,2),Round,2,FALSE)+VLOOKUP(AF1,Group,6,FALSE),0)</f>
        <v>0</v>
      </c>
      <c r="AL1" s="14">
        <f t="shared" ref="AL1:AL7" si="6">IF(VLOOKUP(AF1,Group,7,FALSE)="",0,ROUND(AJ1-0.04999,1)-AJ1+AM1)</f>
        <v>0</v>
      </c>
      <c r="AM1" s="14" t="str">
        <f t="shared" ref="AM1:AM7" si="7">IF(VLOOKUP(AF1,Group,7,FALSE)="","",VLOOKUP(AF1,Group,7,FALSE))</f>
        <v/>
      </c>
      <c r="AO1" s="22" t="s">
        <v>57</v>
      </c>
    </row>
    <row r="2" spans="2:41" s="2" customFormat="1" ht="9.9499999999999993" hidden="1" customHeight="1" x14ac:dyDescent="0.2">
      <c r="B2" s="95" t="s">
        <v>43</v>
      </c>
      <c r="D2" s="160"/>
      <c r="E2" s="155" t="s">
        <v>21</v>
      </c>
      <c r="F2" s="155"/>
      <c r="G2" s="21" t="s">
        <v>23</v>
      </c>
      <c r="H2" s="21"/>
      <c r="I2" s="21" t="s">
        <v>24</v>
      </c>
      <c r="J2" s="21"/>
      <c r="K2" s="21"/>
      <c r="L2" s="21"/>
      <c r="M2" s="21"/>
      <c r="N2" s="21"/>
      <c r="P2" s="155"/>
      <c r="Q2" s="161"/>
      <c r="R2" s="20"/>
      <c r="S2" s="27">
        <f t="shared" ref="S2:S7" si="8">IF(Suggested="Yes",AA2,AG2)</f>
        <v>0</v>
      </c>
      <c r="T2" s="25" t="s">
        <v>44</v>
      </c>
      <c r="U2" s="4" t="str">
        <f>+Instructions!$B$3</f>
        <v>A</v>
      </c>
      <c r="V2" s="39"/>
      <c r="W2" s="43">
        <f>+Instructions!$C$22</f>
        <v>0</v>
      </c>
      <c r="X2" s="27">
        <f t="shared" si="0"/>
        <v>0</v>
      </c>
      <c r="Y2" s="39"/>
      <c r="Z2" s="5" t="s">
        <v>1656</v>
      </c>
      <c r="AA2" s="27">
        <v>0</v>
      </c>
      <c r="AB2" s="47">
        <f t="shared" si="1"/>
        <v>0</v>
      </c>
      <c r="AC2" s="27">
        <f t="shared" si="1"/>
        <v>0</v>
      </c>
      <c r="AD2" s="47" t="e">
        <f t="shared" si="2"/>
        <v>#DIV/0!</v>
      </c>
      <c r="AE2" s="101"/>
      <c r="AF2" s="110">
        <v>2</v>
      </c>
      <c r="AG2" s="31">
        <f t="shared" si="3"/>
        <v>0</v>
      </c>
      <c r="AH2" s="39"/>
      <c r="AJ2" s="14">
        <f t="shared" si="4"/>
        <v>0</v>
      </c>
      <c r="AK2" s="14">
        <f t="shared" si="5"/>
        <v>0</v>
      </c>
      <c r="AL2" s="14">
        <f t="shared" si="6"/>
        <v>0</v>
      </c>
      <c r="AM2" s="14" t="str">
        <f t="shared" si="7"/>
        <v/>
      </c>
      <c r="AO2" s="22" t="s">
        <v>57</v>
      </c>
    </row>
    <row r="3" spans="2:41" s="2" customFormat="1" ht="9.9499999999999993" hidden="1" customHeight="1" x14ac:dyDescent="0.2">
      <c r="B3" s="93" t="s">
        <v>6</v>
      </c>
      <c r="D3" s="160"/>
      <c r="E3" s="155" t="s">
        <v>21</v>
      </c>
      <c r="F3" s="155"/>
      <c r="G3" s="21" t="s">
        <v>23</v>
      </c>
      <c r="H3" s="21"/>
      <c r="I3" s="21" t="s">
        <v>24</v>
      </c>
      <c r="J3" s="21"/>
      <c r="K3" s="21"/>
      <c r="L3" s="21"/>
      <c r="M3" s="21"/>
      <c r="N3" s="21"/>
      <c r="P3" s="155"/>
      <c r="Q3" s="161"/>
      <c r="R3" s="20"/>
      <c r="S3" s="27">
        <f t="shared" si="8"/>
        <v>0.05</v>
      </c>
      <c r="T3" s="25" t="s">
        <v>44</v>
      </c>
      <c r="U3" s="4" t="str">
        <f>+Instructions!$B$3</f>
        <v>A</v>
      </c>
      <c r="V3" s="39"/>
      <c r="W3" s="43">
        <f>+Instructions!$C$22</f>
        <v>0</v>
      </c>
      <c r="X3" s="14">
        <f t="shared" si="0"/>
        <v>0.05</v>
      </c>
      <c r="Y3" s="39"/>
      <c r="Z3" s="5" t="s">
        <v>1656</v>
      </c>
      <c r="AA3" s="27">
        <v>0.05</v>
      </c>
      <c r="AB3" s="47">
        <f t="shared" si="1"/>
        <v>0</v>
      </c>
      <c r="AC3" s="14">
        <f t="shared" si="1"/>
        <v>0.05</v>
      </c>
      <c r="AD3" s="10">
        <f t="shared" si="2"/>
        <v>0</v>
      </c>
      <c r="AE3" s="101"/>
      <c r="AF3" s="109">
        <v>3</v>
      </c>
      <c r="AG3" s="40">
        <f t="shared" si="3"/>
        <v>0.05</v>
      </c>
      <c r="AH3" s="39"/>
      <c r="AJ3" s="14">
        <f t="shared" si="4"/>
        <v>0.05</v>
      </c>
      <c r="AK3" s="14">
        <f t="shared" si="5"/>
        <v>0</v>
      </c>
      <c r="AL3" s="14">
        <f t="shared" si="6"/>
        <v>0</v>
      </c>
      <c r="AM3" s="14" t="str">
        <f t="shared" si="7"/>
        <v/>
      </c>
      <c r="AO3" s="22" t="s">
        <v>57</v>
      </c>
    </row>
    <row r="4" spans="2:41" s="2" customFormat="1" ht="9.9499999999999993" hidden="1" customHeight="1" x14ac:dyDescent="0.2">
      <c r="B4" s="96">
        <v>0</v>
      </c>
      <c r="D4" s="160"/>
      <c r="E4" s="155" t="s">
        <v>21</v>
      </c>
      <c r="F4" s="155"/>
      <c r="G4" s="21" t="s">
        <v>23</v>
      </c>
      <c r="H4" s="21"/>
      <c r="I4" s="21" t="s">
        <v>24</v>
      </c>
      <c r="J4" s="21"/>
      <c r="K4" s="21"/>
      <c r="L4" s="21"/>
      <c r="M4" s="21"/>
      <c r="N4" s="21"/>
      <c r="P4" s="155"/>
      <c r="Q4" s="161"/>
      <c r="R4" s="20"/>
      <c r="S4" s="27">
        <f t="shared" si="8"/>
        <v>0</v>
      </c>
      <c r="T4" s="25" t="s">
        <v>44</v>
      </c>
      <c r="U4" s="4" t="str">
        <f>+Instructions!$B$3</f>
        <v>A</v>
      </c>
      <c r="V4" s="39"/>
      <c r="W4" s="43">
        <f>+Instructions!$C$22</f>
        <v>0</v>
      </c>
      <c r="X4" s="14">
        <f t="shared" si="0"/>
        <v>0</v>
      </c>
      <c r="Y4" s="39"/>
      <c r="Z4" s="5" t="s">
        <v>1656</v>
      </c>
      <c r="AA4" s="27">
        <v>0</v>
      </c>
      <c r="AB4" s="47">
        <f t="shared" si="1"/>
        <v>0</v>
      </c>
      <c r="AC4" s="14">
        <f t="shared" si="1"/>
        <v>0</v>
      </c>
      <c r="AD4" s="10" t="e">
        <f t="shared" si="2"/>
        <v>#DIV/0!</v>
      </c>
      <c r="AE4" s="101"/>
      <c r="AF4" s="111">
        <v>4</v>
      </c>
      <c r="AG4" s="89">
        <f t="shared" si="3"/>
        <v>0</v>
      </c>
      <c r="AH4" s="39"/>
      <c r="AJ4" s="14">
        <f t="shared" si="4"/>
        <v>0</v>
      </c>
      <c r="AK4" s="14">
        <f t="shared" si="5"/>
        <v>0</v>
      </c>
      <c r="AL4" s="14">
        <f t="shared" si="6"/>
        <v>0</v>
      </c>
      <c r="AM4" s="14" t="str">
        <f t="shared" si="7"/>
        <v/>
      </c>
      <c r="AO4" s="22" t="s">
        <v>57</v>
      </c>
    </row>
    <row r="5" spans="2:41" s="2" customFormat="1" ht="9.9499999999999993" hidden="1" customHeight="1" x14ac:dyDescent="0.2">
      <c r="B5" s="97">
        <v>0</v>
      </c>
      <c r="D5" s="160"/>
      <c r="E5" s="155" t="s">
        <v>21</v>
      </c>
      <c r="F5" s="155"/>
      <c r="G5" s="21" t="s">
        <v>23</v>
      </c>
      <c r="H5" s="21"/>
      <c r="I5" s="21" t="s">
        <v>24</v>
      </c>
      <c r="J5" s="21"/>
      <c r="K5" s="21"/>
      <c r="L5" s="21"/>
      <c r="M5" s="21"/>
      <c r="N5" s="21"/>
      <c r="P5" s="155"/>
      <c r="Q5" s="161"/>
      <c r="R5" s="20"/>
      <c r="S5" s="27">
        <f t="shared" si="8"/>
        <v>0</v>
      </c>
      <c r="T5" s="25" t="s">
        <v>44</v>
      </c>
      <c r="U5" s="4" t="str">
        <f>+Instructions!$B$3</f>
        <v>A</v>
      </c>
      <c r="V5" s="39"/>
      <c r="W5" s="43">
        <f>+Instructions!$C$22</f>
        <v>0</v>
      </c>
      <c r="X5" s="14">
        <f t="shared" si="0"/>
        <v>0</v>
      </c>
      <c r="Y5" s="39"/>
      <c r="Z5" s="5" t="s">
        <v>1656</v>
      </c>
      <c r="AA5" s="27">
        <v>0</v>
      </c>
      <c r="AB5" s="47">
        <f t="shared" si="1"/>
        <v>0</v>
      </c>
      <c r="AC5" s="14">
        <f t="shared" si="1"/>
        <v>0</v>
      </c>
      <c r="AD5" s="10" t="e">
        <f t="shared" si="2"/>
        <v>#DIV/0!</v>
      </c>
      <c r="AE5" s="101"/>
      <c r="AF5" s="112">
        <v>5</v>
      </c>
      <c r="AG5" s="90">
        <f t="shared" si="3"/>
        <v>0</v>
      </c>
      <c r="AH5" s="39"/>
      <c r="AJ5" s="14">
        <f t="shared" si="4"/>
        <v>0</v>
      </c>
      <c r="AK5" s="14">
        <f t="shared" si="5"/>
        <v>0</v>
      </c>
      <c r="AL5" s="14">
        <f t="shared" si="6"/>
        <v>0</v>
      </c>
      <c r="AM5" s="14" t="str">
        <f t="shared" si="7"/>
        <v/>
      </c>
      <c r="AO5" s="22" t="s">
        <v>57</v>
      </c>
    </row>
    <row r="6" spans="2:41" s="2" customFormat="1" ht="9.9499999999999993" hidden="1" customHeight="1" x14ac:dyDescent="0.2">
      <c r="B6" s="98">
        <v>0</v>
      </c>
      <c r="D6" s="160"/>
      <c r="E6" s="155" t="s">
        <v>21</v>
      </c>
      <c r="F6" s="155"/>
      <c r="G6" s="21" t="s">
        <v>23</v>
      </c>
      <c r="H6" s="21"/>
      <c r="I6" s="21" t="s">
        <v>24</v>
      </c>
      <c r="J6" s="21"/>
      <c r="K6" s="21"/>
      <c r="L6" s="21"/>
      <c r="M6" s="21"/>
      <c r="N6" s="21"/>
      <c r="P6" s="155"/>
      <c r="Q6" s="161"/>
      <c r="R6" s="20"/>
      <c r="S6" s="27">
        <f t="shared" si="8"/>
        <v>0</v>
      </c>
      <c r="T6" s="25" t="s">
        <v>44</v>
      </c>
      <c r="U6" s="4" t="str">
        <f>+Instructions!$B$3</f>
        <v>A</v>
      </c>
      <c r="V6" s="39"/>
      <c r="W6" s="43">
        <f>+Instructions!$C$22</f>
        <v>0</v>
      </c>
      <c r="X6" s="14">
        <f t="shared" si="0"/>
        <v>0</v>
      </c>
      <c r="Y6" s="39"/>
      <c r="Z6" s="5" t="s">
        <v>1656</v>
      </c>
      <c r="AA6" s="27">
        <v>0</v>
      </c>
      <c r="AB6" s="47">
        <f t="shared" si="1"/>
        <v>0</v>
      </c>
      <c r="AC6" s="14">
        <f t="shared" si="1"/>
        <v>0</v>
      </c>
      <c r="AD6" s="10" t="e">
        <f t="shared" si="2"/>
        <v>#DIV/0!</v>
      </c>
      <c r="AE6" s="101"/>
      <c r="AF6" s="113">
        <v>6</v>
      </c>
      <c r="AG6" s="91">
        <f t="shared" si="3"/>
        <v>0</v>
      </c>
      <c r="AH6" s="39"/>
      <c r="AJ6" s="14">
        <f t="shared" si="4"/>
        <v>0</v>
      </c>
      <c r="AK6" s="14">
        <f t="shared" si="5"/>
        <v>0</v>
      </c>
      <c r="AL6" s="14">
        <f t="shared" si="6"/>
        <v>0</v>
      </c>
      <c r="AM6" s="14" t="str">
        <f t="shared" si="7"/>
        <v/>
      </c>
      <c r="AO6" s="22" t="s">
        <v>57</v>
      </c>
    </row>
    <row r="7" spans="2:41" s="2" customFormat="1" ht="9.9499999999999993" hidden="1" customHeight="1" x14ac:dyDescent="0.2">
      <c r="B7" s="99">
        <v>0</v>
      </c>
      <c r="D7" s="160"/>
      <c r="E7" s="155" t="s">
        <v>21</v>
      </c>
      <c r="F7" s="155"/>
      <c r="G7" s="21" t="s">
        <v>23</v>
      </c>
      <c r="H7" s="21"/>
      <c r="I7" s="21" t="s">
        <v>24</v>
      </c>
      <c r="J7" s="21"/>
      <c r="K7" s="21"/>
      <c r="L7" s="21"/>
      <c r="M7" s="21"/>
      <c r="N7" s="21"/>
      <c r="P7" s="155"/>
      <c r="Q7" s="161"/>
      <c r="R7" s="20"/>
      <c r="S7" s="27">
        <f t="shared" si="8"/>
        <v>0</v>
      </c>
      <c r="T7" s="25" t="s">
        <v>44</v>
      </c>
      <c r="U7" s="4" t="str">
        <f>+Instructions!$B$3</f>
        <v>A</v>
      </c>
      <c r="V7" s="39"/>
      <c r="W7" s="43">
        <f>+Instructions!$C$22</f>
        <v>0</v>
      </c>
      <c r="X7" s="14">
        <f t="shared" si="0"/>
        <v>0</v>
      </c>
      <c r="Y7" s="39"/>
      <c r="Z7" s="5" t="s">
        <v>1656</v>
      </c>
      <c r="AA7" s="27">
        <v>0</v>
      </c>
      <c r="AB7" s="47">
        <f t="shared" si="1"/>
        <v>0</v>
      </c>
      <c r="AC7" s="14">
        <f t="shared" si="1"/>
        <v>0</v>
      </c>
      <c r="AD7" s="10" t="e">
        <f t="shared" si="2"/>
        <v>#DIV/0!</v>
      </c>
      <c r="AE7" s="101"/>
      <c r="AF7" s="114">
        <v>7</v>
      </c>
      <c r="AG7" s="92">
        <f t="shared" si="3"/>
        <v>0</v>
      </c>
      <c r="AH7" s="39"/>
      <c r="AJ7" s="14">
        <f t="shared" si="4"/>
        <v>0</v>
      </c>
      <c r="AK7" s="14">
        <f t="shared" si="5"/>
        <v>0</v>
      </c>
      <c r="AL7" s="14">
        <f t="shared" si="6"/>
        <v>0</v>
      </c>
      <c r="AM7" s="14" t="str">
        <f t="shared" si="7"/>
        <v/>
      </c>
      <c r="AO7" s="22" t="s">
        <v>57</v>
      </c>
    </row>
    <row r="8" spans="2:41" s="2" customFormat="1" ht="9.9499999999999993" hidden="1" customHeight="1" x14ac:dyDescent="0.2">
      <c r="B8" s="100" t="s">
        <v>55</v>
      </c>
      <c r="D8" s="160"/>
      <c r="E8" s="155"/>
      <c r="F8" s="155"/>
      <c r="G8" s="21"/>
      <c r="H8" s="21"/>
      <c r="I8" s="21"/>
      <c r="J8" s="21"/>
      <c r="K8" s="21"/>
      <c r="L8" s="21"/>
      <c r="M8" s="21"/>
      <c r="N8" s="21"/>
      <c r="P8" s="155"/>
      <c r="Q8" s="161" t="s">
        <v>11</v>
      </c>
      <c r="R8" s="20" t="s">
        <v>50</v>
      </c>
      <c r="S8" s="27">
        <v>1000</v>
      </c>
      <c r="T8" s="25" t="s">
        <v>56</v>
      </c>
      <c r="U8" s="25"/>
      <c r="V8" s="39"/>
      <c r="W8" s="43">
        <v>0.1</v>
      </c>
      <c r="X8" s="27">
        <v>1000</v>
      </c>
      <c r="Y8" s="39"/>
      <c r="Z8" s="27" t="s">
        <v>56</v>
      </c>
      <c r="AA8" s="27">
        <v>1000</v>
      </c>
      <c r="AB8" s="47">
        <v>0.1</v>
      </c>
      <c r="AC8" s="27">
        <v>1000</v>
      </c>
      <c r="AD8" s="47">
        <v>0.1</v>
      </c>
      <c r="AE8" s="59">
        <v>10</v>
      </c>
      <c r="AF8" s="59"/>
      <c r="AG8" s="27">
        <v>1000</v>
      </c>
      <c r="AH8" s="39"/>
      <c r="AI8" s="105"/>
      <c r="AJ8" s="27"/>
      <c r="AK8" s="27"/>
      <c r="AL8" s="27"/>
      <c r="AM8" s="27"/>
      <c r="AO8" s="22" t="s">
        <v>57</v>
      </c>
    </row>
    <row r="9" spans="2:41" s="2" customFormat="1" ht="12.75" hidden="1" x14ac:dyDescent="0.2">
      <c r="C9" s="23"/>
      <c r="D9" s="23"/>
      <c r="E9" s="23"/>
      <c r="F9" s="23"/>
      <c r="G9" s="23"/>
      <c r="H9" s="23"/>
      <c r="I9" s="23"/>
      <c r="J9" s="23"/>
      <c r="K9" s="23"/>
      <c r="L9" s="23"/>
      <c r="M9" s="23"/>
      <c r="N9" s="23"/>
      <c r="O9" s="23"/>
      <c r="P9" s="162"/>
      <c r="Q9" s="163"/>
      <c r="R9" s="23"/>
      <c r="S9" s="164"/>
      <c r="T9" s="23"/>
      <c r="U9" s="30"/>
      <c r="V9" s="39"/>
      <c r="W9" s="74"/>
      <c r="X9" s="33"/>
      <c r="Y9" s="39"/>
      <c r="Z9" s="31"/>
      <c r="AA9" s="31"/>
      <c r="AB9" s="32"/>
      <c r="AC9" s="31"/>
      <c r="AD9" s="33"/>
      <c r="AE9" s="49"/>
      <c r="AF9" s="49"/>
      <c r="AG9" s="31"/>
      <c r="AH9" s="39"/>
      <c r="AI9" s="106"/>
      <c r="AJ9" s="31"/>
      <c r="AK9" s="31"/>
      <c r="AL9" s="31"/>
      <c r="AM9" s="31"/>
      <c r="AN9" s="23"/>
      <c r="AO9" s="80" t="s">
        <v>57</v>
      </c>
    </row>
    <row r="10" spans="2:41" s="2" customFormat="1" ht="9.9499999999999993" hidden="1" customHeight="1" x14ac:dyDescent="0.2">
      <c r="I10" s="5"/>
      <c r="J10" s="5"/>
      <c r="K10" s="5"/>
      <c r="L10" s="5"/>
      <c r="M10" s="5"/>
      <c r="N10" s="5"/>
      <c r="O10" s="247" t="s">
        <v>20</v>
      </c>
      <c r="P10" s="248"/>
      <c r="Q10" s="248"/>
      <c r="R10" s="248"/>
      <c r="S10" s="248"/>
      <c r="T10" s="249"/>
      <c r="U10" s="16"/>
      <c r="V10" s="39"/>
      <c r="W10" s="236" t="s">
        <v>41</v>
      </c>
      <c r="X10" s="236"/>
      <c r="Y10" s="39"/>
      <c r="Z10" s="237" t="s">
        <v>42</v>
      </c>
      <c r="AA10" s="237"/>
      <c r="AB10" s="237"/>
      <c r="AC10" s="237"/>
      <c r="AD10" s="237"/>
      <c r="AE10" s="237"/>
      <c r="AF10" s="237"/>
      <c r="AG10" s="237"/>
      <c r="AH10" s="39"/>
      <c r="AI10" s="76"/>
      <c r="AO10" s="80" t="s">
        <v>57</v>
      </c>
    </row>
    <row r="11" spans="2:41" s="21" customFormat="1" ht="9.9499999999999993" hidden="1" customHeight="1" x14ac:dyDescent="0.2">
      <c r="D11" s="165" t="s">
        <v>8</v>
      </c>
      <c r="E11" s="166"/>
      <c r="F11" s="166"/>
      <c r="G11" s="166"/>
      <c r="H11" s="166"/>
      <c r="I11" s="167"/>
      <c r="J11" s="167"/>
      <c r="K11" s="167"/>
      <c r="L11" s="167"/>
      <c r="M11" s="167"/>
      <c r="N11" s="167"/>
      <c r="O11" s="251" t="s">
        <v>49</v>
      </c>
      <c r="P11" s="252"/>
      <c r="Q11" s="61" t="s">
        <v>11</v>
      </c>
      <c r="R11" s="61" t="s">
        <v>15</v>
      </c>
      <c r="S11" s="18" t="str">
        <f>IF(Suggested="Yes",AA11,AG11)</f>
        <v>List Price</v>
      </c>
      <c r="T11" s="61" t="s">
        <v>14</v>
      </c>
      <c r="U11" s="19" t="s">
        <v>13</v>
      </c>
      <c r="V11" s="39"/>
      <c r="W11" s="41" t="s">
        <v>16</v>
      </c>
      <c r="X11" s="11" t="s">
        <v>12</v>
      </c>
      <c r="Y11" s="39"/>
      <c r="Z11" s="55" t="s">
        <v>59</v>
      </c>
      <c r="AA11" s="55" t="s">
        <v>10</v>
      </c>
      <c r="AB11" s="28" t="s">
        <v>17</v>
      </c>
      <c r="AC11" s="19" t="s">
        <v>18</v>
      </c>
      <c r="AD11" s="19" t="s">
        <v>27</v>
      </c>
      <c r="AE11" s="51" t="s">
        <v>60</v>
      </c>
      <c r="AF11" s="77" t="s">
        <v>51</v>
      </c>
      <c r="AG11" s="51" t="s">
        <v>2</v>
      </c>
      <c r="AH11" s="39"/>
      <c r="AJ11" s="19" t="s">
        <v>71</v>
      </c>
      <c r="AK11" s="115" t="s">
        <v>72</v>
      </c>
      <c r="AL11" s="19" t="s">
        <v>73</v>
      </c>
      <c r="AM11" s="19" t="s">
        <v>74</v>
      </c>
      <c r="AN11" s="2"/>
      <c r="AO11" s="80" t="s">
        <v>57</v>
      </c>
    </row>
    <row r="12" spans="2:41" s="2" customFormat="1" ht="9.9499999999999993" hidden="1" customHeight="1" x14ac:dyDescent="0.2">
      <c r="C12" s="23"/>
      <c r="D12" s="23"/>
      <c r="E12" s="23"/>
      <c r="F12" s="23"/>
      <c r="G12" s="23"/>
      <c r="H12" s="23"/>
      <c r="I12" s="23"/>
      <c r="J12" s="23"/>
      <c r="K12" s="23"/>
      <c r="L12" s="23"/>
      <c r="M12" s="23"/>
      <c r="N12" s="23"/>
      <c r="O12" s="23"/>
      <c r="P12" s="162"/>
      <c r="Q12" s="163"/>
      <c r="R12" s="23"/>
      <c r="S12" s="164"/>
      <c r="T12" s="23"/>
      <c r="U12" s="30"/>
      <c r="V12" s="39"/>
      <c r="W12" s="74"/>
      <c r="X12" s="33"/>
      <c r="Y12" s="39"/>
      <c r="Z12" s="31"/>
      <c r="AA12" s="31"/>
      <c r="AB12" s="32"/>
      <c r="AC12" s="31"/>
      <c r="AD12" s="33"/>
      <c r="AE12" s="49"/>
      <c r="AF12" s="49"/>
      <c r="AG12" s="31"/>
      <c r="AH12" s="39"/>
      <c r="AI12" s="106"/>
      <c r="AJ12" s="31"/>
      <c r="AK12" s="31"/>
      <c r="AL12" s="31"/>
      <c r="AM12" s="31"/>
      <c r="AN12" s="23"/>
      <c r="AO12" s="80" t="s">
        <v>57</v>
      </c>
    </row>
    <row r="13" spans="2:41" s="9" customFormat="1" ht="15.95" customHeight="1" x14ac:dyDescent="0.2">
      <c r="N13" s="9" t="s">
        <v>1413</v>
      </c>
      <c r="O13" s="234" t="str">
        <f>"File '"&amp;Instructions!B2&amp;"' - "&amp;Instructions!B1</f>
        <v>File 'B' - Bati Orient</v>
      </c>
      <c r="P13" s="234"/>
      <c r="Q13" s="234"/>
      <c r="R13" s="234"/>
      <c r="S13" s="234"/>
      <c r="T13" s="234"/>
      <c r="U13" s="58"/>
      <c r="V13" s="39"/>
      <c r="W13" s="238" t="s">
        <v>9</v>
      </c>
      <c r="X13" s="238"/>
      <c r="Y13" s="39"/>
      <c r="Z13" s="17"/>
      <c r="AA13" s="17"/>
      <c r="AB13" s="46"/>
      <c r="AD13" s="17"/>
      <c r="AE13" s="53"/>
      <c r="AF13" s="53"/>
      <c r="AG13" s="17" t="s">
        <v>19</v>
      </c>
      <c r="AH13" s="39"/>
      <c r="AI13" s="78"/>
      <c r="AN13" s="2"/>
      <c r="AO13" s="22" t="s">
        <v>57</v>
      </c>
    </row>
    <row r="14" spans="2:41" s="9" customFormat="1" ht="15.95" customHeight="1" x14ac:dyDescent="0.2">
      <c r="G14" s="138"/>
      <c r="K14" s="168"/>
      <c r="O14" s="159"/>
      <c r="P14" s="159"/>
      <c r="Q14" s="159"/>
      <c r="R14" s="159"/>
      <c r="S14" s="169"/>
      <c r="T14" s="170" t="str">
        <f>+Instructions!B4</f>
        <v>11/1/25 (Updated)</v>
      </c>
      <c r="U14" s="58"/>
      <c r="V14" s="39"/>
      <c r="W14" s="57"/>
      <c r="X14" s="57"/>
      <c r="Y14" s="39"/>
      <c r="Z14" s="45"/>
      <c r="AA14" s="45"/>
      <c r="AB14" s="46"/>
      <c r="AD14" s="17"/>
      <c r="AE14" s="235">
        <f ca="1">TODAY()</f>
        <v>46202</v>
      </c>
      <c r="AF14" s="235"/>
      <c r="AG14" s="235"/>
      <c r="AH14" s="39"/>
      <c r="AI14" s="78"/>
      <c r="AN14" s="2"/>
      <c r="AO14" s="22" t="s">
        <v>57</v>
      </c>
    </row>
    <row r="15" spans="2:41" s="9" customFormat="1" ht="9.9499999999999993" customHeight="1" x14ac:dyDescent="0.2">
      <c r="N15" s="250" t="str">
        <f>IF(Instructions!C8="","",+Instructions!C8)</f>
        <v/>
      </c>
      <c r="O15" s="250"/>
      <c r="P15" s="250"/>
      <c r="Q15" s="250"/>
      <c r="R15" s="250"/>
      <c r="S15" s="250"/>
      <c r="T15" s="250"/>
      <c r="U15" s="58"/>
      <c r="V15" s="39"/>
      <c r="W15" s="57"/>
      <c r="X15" s="57"/>
      <c r="Y15" s="39"/>
      <c r="Z15" s="45"/>
      <c r="AA15" s="45"/>
      <c r="AB15" s="46"/>
      <c r="AD15" s="17"/>
      <c r="AE15" s="53"/>
      <c r="AF15" s="53"/>
      <c r="AH15" s="39"/>
      <c r="AI15" s="78"/>
      <c r="AN15" s="2"/>
      <c r="AO15" s="22" t="s">
        <v>57</v>
      </c>
    </row>
    <row r="16" spans="2:41" s="2" customFormat="1" ht="12" customHeight="1" x14ac:dyDescent="0.2">
      <c r="C16" s="138" t="str">
        <f>"Product Code '"&amp;Instructions!B3&amp;"'"</f>
        <v>Product Code 'A'</v>
      </c>
      <c r="N16" s="250"/>
      <c r="O16" s="250"/>
      <c r="P16" s="250"/>
      <c r="Q16" s="250"/>
      <c r="R16" s="250"/>
      <c r="S16" s="250"/>
      <c r="T16" s="250"/>
      <c r="U16" s="4"/>
      <c r="V16" s="39"/>
      <c r="W16" s="56"/>
      <c r="X16" s="56"/>
      <c r="Y16" s="39"/>
      <c r="Z16" s="27"/>
      <c r="AA16" s="27"/>
      <c r="AB16" s="42"/>
      <c r="AC16" s="14"/>
      <c r="AD16" s="12"/>
      <c r="AE16" s="52"/>
      <c r="AF16" s="52"/>
      <c r="AG16" s="71" t="str">
        <f>IF(Instructions!$C$8="","",Instructions!$C$8)</f>
        <v/>
      </c>
      <c r="AH16" s="39"/>
      <c r="AI16" s="104"/>
      <c r="AJ16" s="14"/>
      <c r="AK16" s="14"/>
      <c r="AL16" s="14"/>
      <c r="AM16" s="14"/>
      <c r="AO16" s="22" t="s">
        <v>57</v>
      </c>
    </row>
    <row r="17" spans="1:41" s="2" customFormat="1" ht="3.95" customHeight="1" x14ac:dyDescent="0.2">
      <c r="C17" s="138"/>
      <c r="P17" s="3"/>
      <c r="Q17" s="5"/>
      <c r="S17" s="169"/>
      <c r="T17" s="171"/>
      <c r="U17" s="4"/>
      <c r="V17" s="39"/>
      <c r="W17" s="56"/>
      <c r="X17" s="56"/>
      <c r="Y17" s="39"/>
      <c r="Z17" s="27"/>
      <c r="AA17" s="27"/>
      <c r="AB17" s="42"/>
      <c r="AC17" s="14"/>
      <c r="AD17" s="12"/>
      <c r="AE17" s="52"/>
      <c r="AF17" s="52"/>
      <c r="AG17" s="14"/>
      <c r="AH17" s="39"/>
      <c r="AI17" s="104"/>
      <c r="AJ17" s="14"/>
      <c r="AK17" s="14"/>
      <c r="AL17" s="14"/>
      <c r="AM17" s="14"/>
      <c r="AO17" s="22" t="s">
        <v>57</v>
      </c>
    </row>
    <row r="18" spans="1:41" s="21" customFormat="1" ht="9.9499999999999993" customHeight="1" x14ac:dyDescent="0.2">
      <c r="C18" s="172" t="s">
        <v>8</v>
      </c>
      <c r="D18" s="173"/>
      <c r="E18" s="173"/>
      <c r="F18" s="173"/>
      <c r="G18" s="167"/>
      <c r="H18" s="167"/>
      <c r="I18" s="167"/>
      <c r="J18" s="167"/>
      <c r="K18" s="167"/>
      <c r="L18" s="167"/>
      <c r="M18" s="167"/>
      <c r="N18" s="167"/>
      <c r="O18" s="242" t="s">
        <v>49</v>
      </c>
      <c r="P18" s="243"/>
      <c r="Q18" s="61" t="s">
        <v>11</v>
      </c>
      <c r="R18" s="61" t="s">
        <v>15</v>
      </c>
      <c r="S18" s="18" t="str">
        <f>+S$11</f>
        <v>List Price</v>
      </c>
      <c r="T18" s="61" t="s">
        <v>14</v>
      </c>
      <c r="U18" s="61" t="str">
        <f>+U$11</f>
        <v>Code</v>
      </c>
      <c r="V18" s="39"/>
      <c r="W18" s="60" t="s">
        <v>16</v>
      </c>
      <c r="X18" s="18" t="s">
        <v>12</v>
      </c>
      <c r="Y18" s="39"/>
      <c r="Z18" s="28" t="s">
        <v>59</v>
      </c>
      <c r="AA18" s="28" t="s">
        <v>10</v>
      </c>
      <c r="AB18" s="28" t="str">
        <f t="shared" ref="AB18:AM18" si="9">+AB$11</f>
        <v>Disc</v>
      </c>
      <c r="AC18" s="19" t="str">
        <f t="shared" si="9"/>
        <v>Act. Cost</v>
      </c>
      <c r="AD18" s="19" t="str">
        <f t="shared" si="9"/>
        <v>GP%</v>
      </c>
      <c r="AE18" s="51" t="str">
        <f t="shared" si="9"/>
        <v>Adj.</v>
      </c>
      <c r="AF18" s="77" t="str">
        <f>+AF$11</f>
        <v>Group</v>
      </c>
      <c r="AG18" s="19" t="str">
        <f t="shared" si="9"/>
        <v>Price</v>
      </c>
      <c r="AH18" s="39"/>
      <c r="AJ18" s="19" t="str">
        <f t="shared" si="9"/>
        <v>Calc Price</v>
      </c>
      <c r="AK18" s="19" t="str">
        <f t="shared" si="9"/>
        <v>.05 Round</v>
      </c>
      <c r="AL18" s="19" t="str">
        <f t="shared" si="9"/>
        <v>Cents</v>
      </c>
      <c r="AM18" s="19" t="str">
        <f t="shared" si="9"/>
        <v>Round to</v>
      </c>
      <c r="AN18" s="2"/>
      <c r="AO18" s="22" t="s">
        <v>57</v>
      </c>
    </row>
    <row r="19" spans="1:41" s="128" customFormat="1" ht="9.9499999999999993" customHeight="1" x14ac:dyDescent="0.2">
      <c r="C19" s="241" t="s">
        <v>85</v>
      </c>
      <c r="D19" s="241"/>
      <c r="E19" s="241"/>
      <c r="F19" s="241"/>
      <c r="G19" s="241"/>
      <c r="H19" s="241"/>
      <c r="I19" s="241"/>
      <c r="J19" s="241"/>
      <c r="K19" s="241"/>
      <c r="L19" s="241"/>
      <c r="M19" s="241"/>
      <c r="N19" s="241"/>
      <c r="O19" s="241"/>
      <c r="P19" s="241"/>
      <c r="Q19" s="241"/>
      <c r="R19" s="241"/>
      <c r="S19" s="241"/>
      <c r="T19" s="241"/>
      <c r="U19" s="129"/>
      <c r="V19" s="39"/>
      <c r="W19" s="132"/>
      <c r="X19" s="132"/>
      <c r="Y19" s="39"/>
      <c r="Z19" s="133"/>
      <c r="AA19" s="133"/>
      <c r="AB19" s="134"/>
      <c r="AC19" s="130"/>
      <c r="AD19" s="131"/>
      <c r="AE19" s="135"/>
      <c r="AF19" s="136"/>
      <c r="AG19" s="130"/>
      <c r="AH19" s="39"/>
      <c r="AJ19" s="130"/>
      <c r="AK19" s="130"/>
      <c r="AL19" s="130"/>
      <c r="AM19" s="130"/>
      <c r="AN19" s="2"/>
      <c r="AO19" s="22" t="s">
        <v>57</v>
      </c>
    </row>
    <row r="20" spans="1:41" s="2" customFormat="1" ht="3.95" customHeight="1" x14ac:dyDescent="0.2">
      <c r="M20" s="2" t="s">
        <v>84</v>
      </c>
      <c r="P20" s="155"/>
      <c r="Q20" s="161"/>
      <c r="R20" s="5"/>
      <c r="S20" s="27"/>
      <c r="T20" s="5"/>
      <c r="U20" s="4"/>
      <c r="V20" s="39"/>
      <c r="W20" s="43"/>
      <c r="X20" s="12"/>
      <c r="Y20" s="39"/>
      <c r="Z20" s="27"/>
      <c r="AA20" s="27"/>
      <c r="AB20" s="42"/>
      <c r="AC20" s="14"/>
      <c r="AD20" s="12"/>
      <c r="AE20" s="52"/>
      <c r="AF20" s="104"/>
      <c r="AG20" s="27"/>
      <c r="AH20" s="39"/>
      <c r="AJ20" s="14"/>
      <c r="AK20" s="14"/>
      <c r="AL20" s="14"/>
      <c r="AM20" s="14"/>
      <c r="AO20" s="22" t="s">
        <v>57</v>
      </c>
    </row>
    <row r="21" spans="1:41" s="2" customFormat="1" ht="9.9499999999999993" customHeight="1" x14ac:dyDescent="0.2">
      <c r="C21" s="137" t="s">
        <v>286</v>
      </c>
      <c r="L21" s="2" t="s">
        <v>84</v>
      </c>
      <c r="M21" s="2" t="s">
        <v>1413</v>
      </c>
      <c r="N21" s="2" t="s">
        <v>84</v>
      </c>
      <c r="O21" s="2" t="s">
        <v>84</v>
      </c>
      <c r="P21" s="155"/>
      <c r="Q21" s="161"/>
      <c r="R21" s="62" t="s">
        <v>673</v>
      </c>
      <c r="S21" s="174" t="s">
        <v>674</v>
      </c>
      <c r="T21" s="175"/>
      <c r="U21" s="4"/>
      <c r="V21" s="39"/>
      <c r="W21" s="43"/>
      <c r="X21" s="12"/>
      <c r="Y21" s="39"/>
      <c r="Z21" s="27"/>
      <c r="AA21" s="27"/>
      <c r="AB21" s="42"/>
      <c r="AC21" s="14"/>
      <c r="AD21" s="12"/>
      <c r="AE21" s="52"/>
      <c r="AF21" s="104"/>
      <c r="AG21" s="27"/>
      <c r="AH21" s="39"/>
      <c r="AJ21" s="14"/>
      <c r="AK21" s="14"/>
      <c r="AL21" s="14"/>
      <c r="AM21" s="14"/>
      <c r="AO21" s="22"/>
    </row>
    <row r="22" spans="1:41" s="2" customFormat="1" ht="3.95" customHeight="1" x14ac:dyDescent="0.2">
      <c r="O22" s="2" t="s">
        <v>84</v>
      </c>
      <c r="P22" s="155"/>
      <c r="Q22" s="161"/>
      <c r="R22" s="5"/>
      <c r="S22" s="27"/>
      <c r="T22" s="5"/>
      <c r="U22" s="4"/>
      <c r="V22" s="39"/>
      <c r="W22" s="43"/>
      <c r="X22" s="12"/>
      <c r="Y22" s="39"/>
      <c r="Z22" s="27"/>
      <c r="AA22" s="27"/>
      <c r="AB22" s="42"/>
      <c r="AC22" s="14"/>
      <c r="AD22" s="12"/>
      <c r="AE22" s="52"/>
      <c r="AF22" s="104"/>
      <c r="AG22" s="27"/>
      <c r="AH22" s="39"/>
      <c r="AJ22" s="14"/>
      <c r="AK22" s="14"/>
      <c r="AL22" s="14"/>
      <c r="AM22" s="14"/>
      <c r="AO22" s="22" t="s">
        <v>57</v>
      </c>
    </row>
    <row r="23" spans="1:41" s="2" customFormat="1" ht="9.9499999999999993" customHeight="1" x14ac:dyDescent="0.2">
      <c r="A23" s="2">
        <v>9.75</v>
      </c>
      <c r="B23" s="93" t="s">
        <v>6</v>
      </c>
      <c r="D23" s="160"/>
      <c r="E23" s="213" t="s">
        <v>90</v>
      </c>
      <c r="F23" s="213"/>
      <c r="G23" s="201" t="s">
        <v>91</v>
      </c>
      <c r="H23" s="201"/>
      <c r="I23" s="201"/>
      <c r="J23" s="209" t="s">
        <v>381</v>
      </c>
      <c r="K23" s="210"/>
      <c r="L23" s="201" t="s">
        <v>990</v>
      </c>
      <c r="M23" s="201"/>
      <c r="N23" s="214"/>
      <c r="P23" s="219" t="s">
        <v>1625</v>
      </c>
      <c r="Q23" s="215"/>
      <c r="R23" s="216"/>
      <c r="S23" s="217">
        <f t="shared" ref="S23:S50" si="10">IF(Suggested="Yes",AA23,AG23)</f>
        <v>57.25</v>
      </c>
      <c r="T23" s="218" t="s">
        <v>44</v>
      </c>
      <c r="U23" s="4" t="str">
        <f>+Instructions!$B$3</f>
        <v>A</v>
      </c>
      <c r="V23" s="39"/>
      <c r="W23" s="43">
        <f>+Instructions!$C$22</f>
        <v>0</v>
      </c>
      <c r="X23" s="14">
        <f t="shared" ref="X23:X50" si="11">ROUND($AA23*(1-W23)+0.004999,2)</f>
        <v>57.25</v>
      </c>
      <c r="Y23" s="39"/>
      <c r="Z23" s="5" t="s">
        <v>432</v>
      </c>
      <c r="AA23" s="27">
        <v>57.25</v>
      </c>
      <c r="AB23" s="47">
        <f t="shared" ref="AB23:AC26" si="12">+W23</f>
        <v>0</v>
      </c>
      <c r="AC23" s="14">
        <f t="shared" si="12"/>
        <v>57.25</v>
      </c>
      <c r="AD23" s="10">
        <f t="shared" ref="AD23:AD50" si="13">(AG23-AC23)/AG23</f>
        <v>0</v>
      </c>
      <c r="AE23" s="101"/>
      <c r="AF23" s="109">
        <v>3</v>
      </c>
      <c r="AG23" s="40">
        <f t="shared" ref="AG23:AG50" si="14">SUM(AJ23:AL23)+AE23</f>
        <v>57.25</v>
      </c>
      <c r="AH23" s="39"/>
      <c r="AJ23" s="14">
        <f t="shared" ref="AJ23:AJ50" si="15">ROUND(AC23/(1-VLOOKUP(AF23,Group,2,FALSE)),2)</f>
        <v>57.25</v>
      </c>
      <c r="AK23" s="14">
        <f t="shared" ref="AK23:AK50" si="16">IF(VLOOKUP(AF23,Group,5,FALSE)="YES",VLOOKUP(ROUND(ROUND(AJ23,1)-AJ23,2),Round,2,FALSE)+VLOOKUP(AF23,Group,6,FALSE),0)</f>
        <v>0</v>
      </c>
      <c r="AL23" s="14">
        <f t="shared" ref="AL23:AL50" si="17">IF(VLOOKUP(AF23,Group,7,FALSE)="",0,ROUND(AJ23-0.04999,1)-AJ23+AM23)</f>
        <v>0</v>
      </c>
      <c r="AM23" s="14" t="str">
        <f t="shared" ref="AM23:AM50" si="18">IF(VLOOKUP(AF23,Group,7,FALSE)="","",VLOOKUP(AF23,Group,7,FALSE))</f>
        <v/>
      </c>
      <c r="AO23" s="22" t="s">
        <v>57</v>
      </c>
    </row>
    <row r="24" spans="1:41" s="2" customFormat="1" ht="9.9499999999999993" customHeight="1" x14ac:dyDescent="0.2">
      <c r="B24" s="93" t="s">
        <v>6</v>
      </c>
      <c r="D24" s="160"/>
      <c r="E24" s="155" t="s">
        <v>90</v>
      </c>
      <c r="F24" s="155"/>
      <c r="G24" s="21" t="s">
        <v>91</v>
      </c>
      <c r="H24" s="21"/>
      <c r="I24" s="21"/>
      <c r="J24" s="176" t="s">
        <v>382</v>
      </c>
      <c r="L24" s="21" t="s">
        <v>1095</v>
      </c>
      <c r="M24" s="21"/>
      <c r="N24" s="21"/>
      <c r="P24" s="155"/>
      <c r="Q24" s="161"/>
      <c r="R24" s="20"/>
      <c r="S24" s="27">
        <f t="shared" si="10"/>
        <v>57.25</v>
      </c>
      <c r="T24" s="25" t="s">
        <v>44</v>
      </c>
      <c r="U24" s="4" t="str">
        <f>+Instructions!$B$3</f>
        <v>A</v>
      </c>
      <c r="V24" s="39"/>
      <c r="W24" s="43">
        <f>+Instructions!$C$22</f>
        <v>0</v>
      </c>
      <c r="X24" s="14">
        <f t="shared" si="11"/>
        <v>57.25</v>
      </c>
      <c r="Y24" s="39"/>
      <c r="Z24" s="5" t="s">
        <v>432</v>
      </c>
      <c r="AA24" s="27">
        <v>57.25</v>
      </c>
      <c r="AB24" s="47">
        <f t="shared" si="12"/>
        <v>0</v>
      </c>
      <c r="AC24" s="14">
        <f t="shared" si="12"/>
        <v>57.25</v>
      </c>
      <c r="AD24" s="10">
        <f t="shared" si="13"/>
        <v>0</v>
      </c>
      <c r="AE24" s="101"/>
      <c r="AF24" s="109">
        <v>3</v>
      </c>
      <c r="AG24" s="40">
        <f t="shared" si="14"/>
        <v>57.25</v>
      </c>
      <c r="AH24" s="39"/>
      <c r="AJ24" s="14">
        <f t="shared" si="15"/>
        <v>57.25</v>
      </c>
      <c r="AK24" s="14">
        <f t="shared" si="16"/>
        <v>0</v>
      </c>
      <c r="AL24" s="14">
        <f t="shared" si="17"/>
        <v>0</v>
      </c>
      <c r="AM24" s="14" t="str">
        <f t="shared" si="18"/>
        <v/>
      </c>
      <c r="AO24" s="22" t="s">
        <v>57</v>
      </c>
    </row>
    <row r="25" spans="1:41" s="2" customFormat="1" ht="9.9499999999999993" customHeight="1" x14ac:dyDescent="0.2">
      <c r="B25" s="93" t="s">
        <v>6</v>
      </c>
      <c r="D25" s="160"/>
      <c r="E25" s="155" t="s">
        <v>95</v>
      </c>
      <c r="F25" s="155"/>
      <c r="G25" s="21" t="s">
        <v>93</v>
      </c>
      <c r="H25" s="21"/>
      <c r="I25" s="21"/>
      <c r="J25" s="176" t="s">
        <v>383</v>
      </c>
      <c r="L25" s="21" t="s">
        <v>592</v>
      </c>
      <c r="M25" s="21"/>
      <c r="N25" s="21"/>
      <c r="O25" s="2" t="s">
        <v>84</v>
      </c>
      <c r="P25" s="155"/>
      <c r="Q25" s="161"/>
      <c r="R25" s="20"/>
      <c r="S25" s="27">
        <f t="shared" si="10"/>
        <v>44.15</v>
      </c>
      <c r="T25" s="25" t="s">
        <v>44</v>
      </c>
      <c r="U25" s="4" t="str">
        <f>+Instructions!$B$3</f>
        <v>A</v>
      </c>
      <c r="V25" s="39"/>
      <c r="W25" s="43">
        <f>+Instructions!$C$22</f>
        <v>0</v>
      </c>
      <c r="X25" s="14">
        <f t="shared" si="11"/>
        <v>44.15</v>
      </c>
      <c r="Y25" s="39"/>
      <c r="Z25" s="5" t="s">
        <v>432</v>
      </c>
      <c r="AA25" s="27">
        <v>44.15</v>
      </c>
      <c r="AB25" s="47">
        <f t="shared" si="12"/>
        <v>0</v>
      </c>
      <c r="AC25" s="14">
        <f t="shared" si="12"/>
        <v>44.15</v>
      </c>
      <c r="AD25" s="10">
        <f t="shared" si="13"/>
        <v>0</v>
      </c>
      <c r="AE25" s="101"/>
      <c r="AF25" s="109">
        <v>3</v>
      </c>
      <c r="AG25" s="40">
        <f t="shared" si="14"/>
        <v>44.15</v>
      </c>
      <c r="AH25" s="39"/>
      <c r="AJ25" s="14">
        <f t="shared" si="15"/>
        <v>44.15</v>
      </c>
      <c r="AK25" s="14">
        <f t="shared" si="16"/>
        <v>0</v>
      </c>
      <c r="AL25" s="14">
        <f t="shared" si="17"/>
        <v>0</v>
      </c>
      <c r="AM25" s="14" t="str">
        <f t="shared" si="18"/>
        <v/>
      </c>
      <c r="AO25" s="22" t="s">
        <v>57</v>
      </c>
    </row>
    <row r="26" spans="1:41" s="2" customFormat="1" ht="9.9499999999999993" customHeight="1" x14ac:dyDescent="0.2">
      <c r="B26" s="93" t="s">
        <v>6</v>
      </c>
      <c r="D26" s="160"/>
      <c r="E26" s="155" t="s">
        <v>96</v>
      </c>
      <c r="F26" s="155"/>
      <c r="G26" s="21" t="s">
        <v>91</v>
      </c>
      <c r="H26" s="21"/>
      <c r="I26" s="21"/>
      <c r="J26" s="176" t="s">
        <v>384</v>
      </c>
      <c r="L26" s="21" t="s">
        <v>591</v>
      </c>
      <c r="M26" s="21"/>
      <c r="N26" s="21"/>
      <c r="P26" s="155"/>
      <c r="Q26" s="161"/>
      <c r="R26" s="20"/>
      <c r="S26" s="27">
        <f t="shared" si="10"/>
        <v>28.65</v>
      </c>
      <c r="T26" s="25" t="s">
        <v>44</v>
      </c>
      <c r="U26" s="4" t="str">
        <f>+Instructions!$B$3</f>
        <v>A</v>
      </c>
      <c r="V26" s="39"/>
      <c r="W26" s="43">
        <f>+Instructions!$C$22</f>
        <v>0</v>
      </c>
      <c r="X26" s="14">
        <f t="shared" si="11"/>
        <v>28.65</v>
      </c>
      <c r="Y26" s="39"/>
      <c r="Z26" s="5" t="s">
        <v>432</v>
      </c>
      <c r="AA26" s="27">
        <v>28.65</v>
      </c>
      <c r="AB26" s="47">
        <f t="shared" si="12"/>
        <v>0</v>
      </c>
      <c r="AC26" s="14">
        <f t="shared" si="12"/>
        <v>28.65</v>
      </c>
      <c r="AD26" s="10">
        <f t="shared" si="13"/>
        <v>0</v>
      </c>
      <c r="AE26" s="101"/>
      <c r="AF26" s="109">
        <v>3</v>
      </c>
      <c r="AG26" s="40">
        <f t="shared" si="14"/>
        <v>28.65</v>
      </c>
      <c r="AH26" s="39"/>
      <c r="AJ26" s="14">
        <f t="shared" si="15"/>
        <v>28.65</v>
      </c>
      <c r="AK26" s="14">
        <f t="shared" si="16"/>
        <v>0</v>
      </c>
      <c r="AL26" s="14">
        <f t="shared" si="17"/>
        <v>0</v>
      </c>
      <c r="AM26" s="14" t="str">
        <f t="shared" si="18"/>
        <v/>
      </c>
      <c r="AO26" s="22" t="s">
        <v>57</v>
      </c>
    </row>
    <row r="27" spans="1:41" s="2" customFormat="1" ht="9.9499999999999993" customHeight="1" x14ac:dyDescent="0.2">
      <c r="B27" s="93" t="s">
        <v>6</v>
      </c>
      <c r="D27" s="160"/>
      <c r="E27" s="155" t="s">
        <v>599</v>
      </c>
      <c r="F27" s="155"/>
      <c r="G27" s="21" t="s">
        <v>150</v>
      </c>
      <c r="H27" s="21"/>
      <c r="I27" s="21"/>
      <c r="J27" s="176" t="s">
        <v>385</v>
      </c>
      <c r="L27" s="21" t="s">
        <v>592</v>
      </c>
      <c r="M27" s="21"/>
      <c r="N27" s="21"/>
      <c r="P27" s="155" t="s">
        <v>205</v>
      </c>
      <c r="Q27" s="161"/>
      <c r="R27" s="20"/>
      <c r="S27" s="27">
        <f t="shared" si="10"/>
        <v>29.05</v>
      </c>
      <c r="T27" s="25" t="s">
        <v>44</v>
      </c>
      <c r="U27" s="4" t="str">
        <f>+Instructions!$B$3</f>
        <v>A</v>
      </c>
      <c r="V27" s="39"/>
      <c r="W27" s="43">
        <f>+Instructions!$C$22</f>
        <v>0</v>
      </c>
      <c r="X27" s="14">
        <f t="shared" si="11"/>
        <v>29.05</v>
      </c>
      <c r="Y27" s="39"/>
      <c r="Z27" s="5" t="s">
        <v>432</v>
      </c>
      <c r="AA27" s="27">
        <v>29.05</v>
      </c>
      <c r="AB27" s="47">
        <f t="shared" ref="AB27:AC28" si="19">+W27</f>
        <v>0</v>
      </c>
      <c r="AC27" s="14">
        <f t="shared" si="19"/>
        <v>29.05</v>
      </c>
      <c r="AD27" s="10">
        <f t="shared" si="13"/>
        <v>0</v>
      </c>
      <c r="AE27" s="101"/>
      <c r="AF27" s="109">
        <v>3</v>
      </c>
      <c r="AG27" s="40">
        <f t="shared" si="14"/>
        <v>29.05</v>
      </c>
      <c r="AH27" s="39"/>
      <c r="AJ27" s="14">
        <f t="shared" si="15"/>
        <v>29.05</v>
      </c>
      <c r="AK27" s="14">
        <f t="shared" si="16"/>
        <v>0</v>
      </c>
      <c r="AL27" s="14">
        <f t="shared" si="17"/>
        <v>0</v>
      </c>
      <c r="AM27" s="14" t="str">
        <f t="shared" si="18"/>
        <v/>
      </c>
      <c r="AO27" s="22" t="s">
        <v>57</v>
      </c>
    </row>
    <row r="28" spans="1:41" s="2" customFormat="1" ht="9.9499999999999993" customHeight="1" x14ac:dyDescent="0.2">
      <c r="B28" s="93" t="s">
        <v>6</v>
      </c>
      <c r="D28" s="160"/>
      <c r="E28" s="155" t="s">
        <v>90</v>
      </c>
      <c r="F28" s="155"/>
      <c r="G28" s="21" t="s">
        <v>91</v>
      </c>
      <c r="H28" s="21"/>
      <c r="I28" s="21"/>
      <c r="J28" s="21" t="s">
        <v>601</v>
      </c>
      <c r="K28" s="21"/>
      <c r="L28" s="21" t="s">
        <v>600</v>
      </c>
      <c r="M28" s="21"/>
      <c r="N28" s="21"/>
      <c r="P28" s="155"/>
      <c r="Q28" s="161"/>
      <c r="R28" s="20"/>
      <c r="S28" s="27">
        <f t="shared" si="10"/>
        <v>39.75</v>
      </c>
      <c r="T28" s="25" t="s">
        <v>44</v>
      </c>
      <c r="U28" s="4" t="str">
        <f>+Instructions!$B$3</f>
        <v>A</v>
      </c>
      <c r="V28" s="39"/>
      <c r="W28" s="43">
        <f>+Instructions!$C$22</f>
        <v>0</v>
      </c>
      <c r="X28" s="14">
        <f t="shared" si="11"/>
        <v>39.75</v>
      </c>
      <c r="Y28" s="39"/>
      <c r="Z28" s="5" t="s">
        <v>432</v>
      </c>
      <c r="AA28" s="27">
        <v>39.75</v>
      </c>
      <c r="AB28" s="47">
        <f t="shared" si="19"/>
        <v>0</v>
      </c>
      <c r="AC28" s="14">
        <f t="shared" si="19"/>
        <v>39.75</v>
      </c>
      <c r="AD28" s="10">
        <f t="shared" si="13"/>
        <v>0</v>
      </c>
      <c r="AE28" s="101"/>
      <c r="AF28" s="109">
        <v>3</v>
      </c>
      <c r="AG28" s="40">
        <f t="shared" si="14"/>
        <v>39.75</v>
      </c>
      <c r="AH28" s="39"/>
      <c r="AJ28" s="14">
        <f t="shared" si="15"/>
        <v>39.75</v>
      </c>
      <c r="AK28" s="14">
        <f t="shared" si="16"/>
        <v>0</v>
      </c>
      <c r="AL28" s="14">
        <f t="shared" si="17"/>
        <v>0</v>
      </c>
      <c r="AM28" s="14" t="str">
        <f t="shared" si="18"/>
        <v/>
      </c>
      <c r="AO28" s="22" t="s">
        <v>57</v>
      </c>
    </row>
    <row r="29" spans="1:41" s="2" customFormat="1" ht="9.9499999999999993" customHeight="1" x14ac:dyDescent="0.2">
      <c r="B29" s="93" t="s">
        <v>6</v>
      </c>
      <c r="D29" s="160"/>
      <c r="E29" s="155" t="s">
        <v>90</v>
      </c>
      <c r="F29" s="155"/>
      <c r="G29" s="21" t="s">
        <v>91</v>
      </c>
      <c r="H29" s="21"/>
      <c r="I29" s="21"/>
      <c r="J29" s="176" t="s">
        <v>386</v>
      </c>
      <c r="L29" s="21" t="s">
        <v>992</v>
      </c>
      <c r="M29" s="21"/>
      <c r="N29" s="21"/>
      <c r="P29" s="155"/>
      <c r="Q29" s="161"/>
      <c r="R29" s="20"/>
      <c r="S29" s="27">
        <f t="shared" si="10"/>
        <v>62.3</v>
      </c>
      <c r="T29" s="25" t="s">
        <v>44</v>
      </c>
      <c r="U29" s="4" t="str">
        <f>+Instructions!$B$3</f>
        <v>A</v>
      </c>
      <c r="V29" s="39"/>
      <c r="W29" s="43">
        <f>+Instructions!$C$22</f>
        <v>0</v>
      </c>
      <c r="X29" s="14">
        <f t="shared" si="11"/>
        <v>62.3</v>
      </c>
      <c r="Y29" s="39"/>
      <c r="Z29" s="5" t="s">
        <v>432</v>
      </c>
      <c r="AA29" s="27">
        <v>62.3</v>
      </c>
      <c r="AB29" s="47">
        <f t="shared" ref="AB29:AC33" si="20">+W29</f>
        <v>0</v>
      </c>
      <c r="AC29" s="14">
        <f t="shared" si="20"/>
        <v>62.3</v>
      </c>
      <c r="AD29" s="10">
        <f t="shared" si="13"/>
        <v>0</v>
      </c>
      <c r="AE29" s="101"/>
      <c r="AF29" s="109">
        <v>3</v>
      </c>
      <c r="AG29" s="40">
        <f t="shared" si="14"/>
        <v>62.3</v>
      </c>
      <c r="AH29" s="39"/>
      <c r="AJ29" s="14">
        <f t="shared" si="15"/>
        <v>62.3</v>
      </c>
      <c r="AK29" s="14">
        <f t="shared" si="16"/>
        <v>0</v>
      </c>
      <c r="AL29" s="14">
        <f t="shared" si="17"/>
        <v>0</v>
      </c>
      <c r="AM29" s="14" t="str">
        <f t="shared" si="18"/>
        <v/>
      </c>
      <c r="AO29" s="22" t="s">
        <v>57</v>
      </c>
    </row>
    <row r="30" spans="1:41" s="2" customFormat="1" ht="9.9499999999999993" customHeight="1" x14ac:dyDescent="0.2">
      <c r="B30" s="93" t="s">
        <v>6</v>
      </c>
      <c r="D30" s="160"/>
      <c r="E30" s="155" t="s">
        <v>90</v>
      </c>
      <c r="F30" s="155"/>
      <c r="G30" s="21" t="s">
        <v>91</v>
      </c>
      <c r="H30" s="21"/>
      <c r="I30" s="21"/>
      <c r="J30" s="176" t="s">
        <v>387</v>
      </c>
      <c r="L30" s="21" t="s">
        <v>991</v>
      </c>
      <c r="M30" s="21"/>
      <c r="N30" s="21"/>
      <c r="P30" s="155"/>
      <c r="Q30" s="161"/>
      <c r="R30" s="20"/>
      <c r="S30" s="27">
        <f t="shared" si="10"/>
        <v>62.3</v>
      </c>
      <c r="T30" s="25" t="s">
        <v>44</v>
      </c>
      <c r="U30" s="4" t="str">
        <f>+Instructions!$B$3</f>
        <v>A</v>
      </c>
      <c r="V30" s="39"/>
      <c r="W30" s="43">
        <f>+Instructions!$C$22</f>
        <v>0</v>
      </c>
      <c r="X30" s="14">
        <f t="shared" si="11"/>
        <v>62.3</v>
      </c>
      <c r="Y30" s="39"/>
      <c r="Z30" s="5" t="s">
        <v>432</v>
      </c>
      <c r="AA30" s="27">
        <v>62.3</v>
      </c>
      <c r="AB30" s="47">
        <f t="shared" si="20"/>
        <v>0</v>
      </c>
      <c r="AC30" s="14">
        <f t="shared" si="20"/>
        <v>62.3</v>
      </c>
      <c r="AD30" s="10">
        <f t="shared" si="13"/>
        <v>0</v>
      </c>
      <c r="AE30" s="101"/>
      <c r="AF30" s="109">
        <v>3</v>
      </c>
      <c r="AG30" s="40">
        <f t="shared" si="14"/>
        <v>62.3</v>
      </c>
      <c r="AH30" s="39"/>
      <c r="AJ30" s="14">
        <f t="shared" si="15"/>
        <v>62.3</v>
      </c>
      <c r="AK30" s="14">
        <f t="shared" si="16"/>
        <v>0</v>
      </c>
      <c r="AL30" s="14">
        <f t="shared" si="17"/>
        <v>0</v>
      </c>
      <c r="AM30" s="14" t="str">
        <f t="shared" si="18"/>
        <v/>
      </c>
      <c r="AO30" s="22" t="s">
        <v>57</v>
      </c>
    </row>
    <row r="31" spans="1:41" s="2" customFormat="1" ht="9.9499999999999993" customHeight="1" x14ac:dyDescent="0.2">
      <c r="B31" s="93" t="s">
        <v>6</v>
      </c>
      <c r="C31" s="2" t="s">
        <v>84</v>
      </c>
      <c r="D31" s="160"/>
      <c r="E31" s="213" t="s">
        <v>95</v>
      </c>
      <c r="F31" s="213"/>
      <c r="G31" s="201" t="s">
        <v>93</v>
      </c>
      <c r="H31" s="201"/>
      <c r="I31" s="201"/>
      <c r="J31" s="209" t="s">
        <v>388</v>
      </c>
      <c r="K31" s="210"/>
      <c r="L31" s="201" t="s">
        <v>593</v>
      </c>
      <c r="M31" s="201"/>
      <c r="N31" s="201"/>
      <c r="O31" s="210"/>
      <c r="P31" s="219" t="s">
        <v>1637</v>
      </c>
      <c r="Q31" s="215"/>
      <c r="R31" s="216"/>
      <c r="S31" s="27">
        <f t="shared" si="10"/>
        <v>44.65</v>
      </c>
      <c r="T31" s="25" t="s">
        <v>44</v>
      </c>
      <c r="U31" s="4" t="str">
        <f>+Instructions!$B$3</f>
        <v>A</v>
      </c>
      <c r="V31" s="39"/>
      <c r="W31" s="43">
        <f>+Instructions!$C$22</f>
        <v>0</v>
      </c>
      <c r="X31" s="14">
        <f t="shared" si="11"/>
        <v>44.65</v>
      </c>
      <c r="Y31" s="39"/>
      <c r="Z31" s="5" t="s">
        <v>432</v>
      </c>
      <c r="AA31" s="27">
        <v>44.65</v>
      </c>
      <c r="AB31" s="47">
        <f t="shared" si="20"/>
        <v>0</v>
      </c>
      <c r="AC31" s="14">
        <f t="shared" si="20"/>
        <v>44.65</v>
      </c>
      <c r="AD31" s="10">
        <f t="shared" si="13"/>
        <v>0</v>
      </c>
      <c r="AE31" s="101"/>
      <c r="AF31" s="109">
        <v>3</v>
      </c>
      <c r="AG31" s="40">
        <f t="shared" si="14"/>
        <v>44.65</v>
      </c>
      <c r="AH31" s="39"/>
      <c r="AJ31" s="14">
        <f t="shared" si="15"/>
        <v>44.65</v>
      </c>
      <c r="AK31" s="14">
        <f t="shared" si="16"/>
        <v>0</v>
      </c>
      <c r="AL31" s="14">
        <f t="shared" si="17"/>
        <v>0</v>
      </c>
      <c r="AM31" s="14" t="str">
        <f t="shared" si="18"/>
        <v/>
      </c>
      <c r="AO31" s="22" t="s">
        <v>57</v>
      </c>
    </row>
    <row r="32" spans="1:41" s="2" customFormat="1" ht="9.9499999999999993" customHeight="1" x14ac:dyDescent="0.2">
      <c r="B32" s="93" t="s">
        <v>6</v>
      </c>
      <c r="D32" s="160"/>
      <c r="E32" s="155" t="s">
        <v>115</v>
      </c>
      <c r="F32" s="155"/>
      <c r="G32" s="21" t="s">
        <v>91</v>
      </c>
      <c r="H32" s="21"/>
      <c r="I32" s="21"/>
      <c r="J32" s="176" t="s">
        <v>389</v>
      </c>
      <c r="L32" s="21" t="s">
        <v>1062</v>
      </c>
      <c r="M32" s="21"/>
      <c r="N32" s="21"/>
      <c r="P32" s="155"/>
      <c r="Q32" s="161"/>
      <c r="R32" s="20"/>
      <c r="S32" s="27">
        <f t="shared" si="10"/>
        <v>97.95</v>
      </c>
      <c r="T32" s="25" t="s">
        <v>44</v>
      </c>
      <c r="U32" s="4" t="str">
        <f>+Instructions!$B$3</f>
        <v>A</v>
      </c>
      <c r="V32" s="39"/>
      <c r="W32" s="43">
        <f>+Instructions!$C$22</f>
        <v>0</v>
      </c>
      <c r="X32" s="14">
        <f t="shared" si="11"/>
        <v>97.95</v>
      </c>
      <c r="Y32" s="39"/>
      <c r="Z32" s="5" t="s">
        <v>432</v>
      </c>
      <c r="AA32" s="27">
        <v>97.95</v>
      </c>
      <c r="AB32" s="47">
        <f t="shared" si="20"/>
        <v>0</v>
      </c>
      <c r="AC32" s="14">
        <f t="shared" si="20"/>
        <v>97.95</v>
      </c>
      <c r="AD32" s="10">
        <f t="shared" si="13"/>
        <v>0</v>
      </c>
      <c r="AE32" s="101"/>
      <c r="AF32" s="109">
        <v>3</v>
      </c>
      <c r="AG32" s="40">
        <f t="shared" si="14"/>
        <v>97.95</v>
      </c>
      <c r="AH32" s="39"/>
      <c r="AJ32" s="14">
        <f t="shared" si="15"/>
        <v>97.95</v>
      </c>
      <c r="AK32" s="14">
        <f t="shared" si="16"/>
        <v>0</v>
      </c>
      <c r="AL32" s="14">
        <f t="shared" si="17"/>
        <v>0</v>
      </c>
      <c r="AM32" s="14" t="str">
        <f t="shared" si="18"/>
        <v/>
      </c>
      <c r="AO32" s="22" t="s">
        <v>57</v>
      </c>
    </row>
    <row r="33" spans="2:41" s="2" customFormat="1" ht="9.9499999999999993" customHeight="1" x14ac:dyDescent="0.2">
      <c r="B33" s="93" t="s">
        <v>6</v>
      </c>
      <c r="D33" s="160"/>
      <c r="E33" s="155" t="s">
        <v>90</v>
      </c>
      <c r="F33" s="155"/>
      <c r="G33" s="21" t="s">
        <v>91</v>
      </c>
      <c r="H33" s="21"/>
      <c r="I33" s="21"/>
      <c r="J33" s="176" t="s">
        <v>390</v>
      </c>
      <c r="L33" s="21" t="s">
        <v>1087</v>
      </c>
      <c r="M33" s="21"/>
      <c r="N33" s="21"/>
      <c r="P33" s="155"/>
      <c r="Q33" s="161"/>
      <c r="R33" s="20" t="s">
        <v>50</v>
      </c>
      <c r="S33" s="27">
        <f t="shared" si="10"/>
        <v>97.75</v>
      </c>
      <c r="T33" s="25" t="s">
        <v>44</v>
      </c>
      <c r="U33" s="4" t="str">
        <f>+Instructions!$B$3</f>
        <v>A</v>
      </c>
      <c r="V33" s="39"/>
      <c r="W33" s="43">
        <f>+Instructions!$C$22</f>
        <v>0</v>
      </c>
      <c r="X33" s="14">
        <f t="shared" si="11"/>
        <v>97.75</v>
      </c>
      <c r="Y33" s="39"/>
      <c r="Z33" s="5" t="s">
        <v>432</v>
      </c>
      <c r="AA33" s="27">
        <v>97.75</v>
      </c>
      <c r="AB33" s="47">
        <f t="shared" si="20"/>
        <v>0</v>
      </c>
      <c r="AC33" s="14">
        <f t="shared" si="20"/>
        <v>97.75</v>
      </c>
      <c r="AD33" s="10">
        <f t="shared" si="13"/>
        <v>0</v>
      </c>
      <c r="AE33" s="101"/>
      <c r="AF33" s="109">
        <v>3</v>
      </c>
      <c r="AG33" s="40">
        <f t="shared" si="14"/>
        <v>97.75</v>
      </c>
      <c r="AH33" s="39"/>
      <c r="AJ33" s="14">
        <f t="shared" si="15"/>
        <v>97.75</v>
      </c>
      <c r="AK33" s="14">
        <f t="shared" si="16"/>
        <v>0</v>
      </c>
      <c r="AL33" s="14">
        <f t="shared" si="17"/>
        <v>0</v>
      </c>
      <c r="AM33" s="14" t="str">
        <f t="shared" si="18"/>
        <v/>
      </c>
      <c r="AO33" s="22" t="s">
        <v>57</v>
      </c>
    </row>
    <row r="34" spans="2:41" s="2" customFormat="1" ht="9.9499999999999993" customHeight="1" x14ac:dyDescent="0.2">
      <c r="B34" s="93" t="s">
        <v>6</v>
      </c>
      <c r="D34" s="160"/>
      <c r="E34" s="155" t="s">
        <v>599</v>
      </c>
      <c r="F34" s="155"/>
      <c r="G34" s="21" t="s">
        <v>150</v>
      </c>
      <c r="H34" s="21"/>
      <c r="I34" s="21"/>
      <c r="J34" s="176" t="s">
        <v>391</v>
      </c>
      <c r="L34" s="21" t="s">
        <v>593</v>
      </c>
      <c r="M34" s="21"/>
      <c r="N34" s="21"/>
      <c r="P34" s="155" t="s">
        <v>205</v>
      </c>
      <c r="Q34" s="161"/>
      <c r="R34" s="20"/>
      <c r="S34" s="27">
        <f t="shared" si="10"/>
        <v>30.25</v>
      </c>
      <c r="T34" s="25" t="s">
        <v>44</v>
      </c>
      <c r="U34" s="4" t="str">
        <f>+Instructions!$B$3</f>
        <v>A</v>
      </c>
      <c r="V34" s="39"/>
      <c r="W34" s="43">
        <f>+Instructions!$C$22</f>
        <v>0</v>
      </c>
      <c r="X34" s="14">
        <f t="shared" si="11"/>
        <v>30.25</v>
      </c>
      <c r="Y34" s="39"/>
      <c r="Z34" s="5" t="s">
        <v>432</v>
      </c>
      <c r="AA34" s="27">
        <v>30.25</v>
      </c>
      <c r="AB34" s="47">
        <f t="shared" ref="AB34:AC42" si="21">+W34</f>
        <v>0</v>
      </c>
      <c r="AC34" s="14">
        <f t="shared" si="21"/>
        <v>30.25</v>
      </c>
      <c r="AD34" s="10">
        <f t="shared" si="13"/>
        <v>0</v>
      </c>
      <c r="AE34" s="101"/>
      <c r="AF34" s="109">
        <v>3</v>
      </c>
      <c r="AG34" s="40">
        <f t="shared" si="14"/>
        <v>30.25</v>
      </c>
      <c r="AH34" s="39"/>
      <c r="AJ34" s="14">
        <f t="shared" si="15"/>
        <v>30.25</v>
      </c>
      <c r="AK34" s="14">
        <f t="shared" si="16"/>
        <v>0</v>
      </c>
      <c r="AL34" s="14">
        <f t="shared" si="17"/>
        <v>0</v>
      </c>
      <c r="AM34" s="14" t="str">
        <f t="shared" si="18"/>
        <v/>
      </c>
      <c r="AO34" s="22" t="s">
        <v>57</v>
      </c>
    </row>
    <row r="35" spans="2:41" s="2" customFormat="1" ht="9.9499999999999993" customHeight="1" x14ac:dyDescent="0.2">
      <c r="B35" s="93" t="s">
        <v>6</v>
      </c>
      <c r="D35" s="160"/>
      <c r="E35" s="155" t="s">
        <v>106</v>
      </c>
      <c r="F35" s="155"/>
      <c r="G35" s="21" t="s">
        <v>91</v>
      </c>
      <c r="H35" s="21"/>
      <c r="I35" s="21"/>
      <c r="J35" s="21" t="s">
        <v>1511</v>
      </c>
      <c r="K35" s="21"/>
      <c r="L35" s="21" t="s">
        <v>1518</v>
      </c>
      <c r="M35" s="21"/>
      <c r="N35" s="21"/>
      <c r="P35" s="155"/>
      <c r="Q35" s="161"/>
      <c r="R35" s="20"/>
      <c r="S35" s="27">
        <f t="shared" ref="S35:S37" si="22">IF(Suggested="Yes",AA35,AG35)</f>
        <v>62.4</v>
      </c>
      <c r="T35" s="25" t="s">
        <v>44</v>
      </c>
      <c r="U35" s="4" t="str">
        <f>+Instructions!$B$3</f>
        <v>A</v>
      </c>
      <c r="V35" s="39"/>
      <c r="W35" s="43">
        <f>+Instructions!$C$22</f>
        <v>0</v>
      </c>
      <c r="X35" s="14">
        <f t="shared" ref="X35:X37" si="23">ROUND($AA35*(1-W35)+0.004999,2)</f>
        <v>62.4</v>
      </c>
      <c r="Y35" s="39"/>
      <c r="Z35" s="5" t="s">
        <v>432</v>
      </c>
      <c r="AA35" s="27">
        <v>62.4</v>
      </c>
      <c r="AB35" s="47">
        <f t="shared" ref="AB35:AB37" si="24">+W35</f>
        <v>0</v>
      </c>
      <c r="AC35" s="14">
        <f t="shared" ref="AC35:AC37" si="25">+X35</f>
        <v>62.4</v>
      </c>
      <c r="AD35" s="10">
        <f t="shared" ref="AD35:AD37" si="26">(AG35-AC35)/AG35</f>
        <v>0</v>
      </c>
      <c r="AE35" s="101"/>
      <c r="AF35" s="109">
        <v>3</v>
      </c>
      <c r="AG35" s="40">
        <f t="shared" ref="AG35:AG37" si="27">SUM(AJ35:AL35)+AE35</f>
        <v>62.4</v>
      </c>
      <c r="AH35" s="39"/>
      <c r="AJ35" s="14">
        <f t="shared" ref="AJ35:AJ37" si="28">ROUND(AC35/(1-VLOOKUP(AF35,Group,2,FALSE)),2)</f>
        <v>62.4</v>
      </c>
      <c r="AK35" s="14">
        <f t="shared" ref="AK35:AK37" si="29">IF(VLOOKUP(AF35,Group,5,FALSE)="YES",VLOOKUP(ROUND(ROUND(AJ35,1)-AJ35,2),Round,2,FALSE)+VLOOKUP(AF35,Group,6,FALSE),0)</f>
        <v>0</v>
      </c>
      <c r="AL35" s="14">
        <f t="shared" ref="AL35:AL37" si="30">IF(VLOOKUP(AF35,Group,7,FALSE)="",0,ROUND(AJ35-0.04999,1)-AJ35+AM35)</f>
        <v>0</v>
      </c>
      <c r="AM35" s="14" t="str">
        <f t="shared" ref="AM35:AM37" si="31">IF(VLOOKUP(AF35,Group,7,FALSE)="","",VLOOKUP(AF35,Group,7,FALSE))</f>
        <v/>
      </c>
      <c r="AO35" s="22" t="s">
        <v>57</v>
      </c>
    </row>
    <row r="36" spans="2:41" s="2" customFormat="1" ht="9.9499999999999993" customHeight="1" x14ac:dyDescent="0.2">
      <c r="B36" s="93" t="s">
        <v>6</v>
      </c>
      <c r="D36" s="160"/>
      <c r="E36" s="155" t="s">
        <v>712</v>
      </c>
      <c r="F36" s="155"/>
      <c r="G36" s="21" t="s">
        <v>91</v>
      </c>
      <c r="H36" s="21"/>
      <c r="I36" s="21"/>
      <c r="J36" s="21" t="s">
        <v>1512</v>
      </c>
      <c r="K36" s="21"/>
      <c r="L36" s="21" t="s">
        <v>1517</v>
      </c>
      <c r="M36" s="21"/>
      <c r="N36" s="21"/>
      <c r="P36" s="155"/>
      <c r="Q36" s="161"/>
      <c r="R36" s="20"/>
      <c r="S36" s="27">
        <f t="shared" si="22"/>
        <v>62.35</v>
      </c>
      <c r="T36" s="25" t="s">
        <v>44</v>
      </c>
      <c r="U36" s="4" t="str">
        <f>+Instructions!$B$3</f>
        <v>A</v>
      </c>
      <c r="V36" s="39"/>
      <c r="W36" s="43">
        <f>+Instructions!$C$22</f>
        <v>0</v>
      </c>
      <c r="X36" s="14">
        <f t="shared" si="23"/>
        <v>62.35</v>
      </c>
      <c r="Y36" s="39"/>
      <c r="Z36" s="5" t="s">
        <v>432</v>
      </c>
      <c r="AA36" s="27">
        <v>62.35</v>
      </c>
      <c r="AB36" s="47">
        <f t="shared" si="24"/>
        <v>0</v>
      </c>
      <c r="AC36" s="14">
        <f t="shared" si="25"/>
        <v>62.35</v>
      </c>
      <c r="AD36" s="10">
        <f t="shared" si="26"/>
        <v>0</v>
      </c>
      <c r="AE36" s="101"/>
      <c r="AF36" s="109">
        <v>3</v>
      </c>
      <c r="AG36" s="40">
        <f t="shared" si="27"/>
        <v>62.35</v>
      </c>
      <c r="AH36" s="39"/>
      <c r="AJ36" s="14">
        <f t="shared" si="28"/>
        <v>62.35</v>
      </c>
      <c r="AK36" s="14">
        <f t="shared" si="29"/>
        <v>0</v>
      </c>
      <c r="AL36" s="14">
        <f t="shared" si="30"/>
        <v>0</v>
      </c>
      <c r="AM36" s="14" t="str">
        <f t="shared" si="31"/>
        <v/>
      </c>
      <c r="AO36" s="22" t="s">
        <v>57</v>
      </c>
    </row>
    <row r="37" spans="2:41" s="2" customFormat="1" ht="9.9499999999999993" customHeight="1" x14ac:dyDescent="0.2">
      <c r="B37" s="93" t="s">
        <v>6</v>
      </c>
      <c r="D37" s="160"/>
      <c r="E37" s="155" t="s">
        <v>90</v>
      </c>
      <c r="F37" s="155"/>
      <c r="G37" s="21" t="s">
        <v>91</v>
      </c>
      <c r="H37" s="21"/>
      <c r="I37" s="21"/>
      <c r="J37" s="21" t="s">
        <v>1513</v>
      </c>
      <c r="K37" s="21"/>
      <c r="L37" s="21" t="s">
        <v>1520</v>
      </c>
      <c r="M37" s="21"/>
      <c r="N37" s="21"/>
      <c r="P37" s="155"/>
      <c r="Q37" s="161"/>
      <c r="R37" s="20"/>
      <c r="S37" s="27">
        <f t="shared" si="22"/>
        <v>62.35</v>
      </c>
      <c r="T37" s="25" t="s">
        <v>44</v>
      </c>
      <c r="U37" s="4" t="str">
        <f>+Instructions!$B$3</f>
        <v>A</v>
      </c>
      <c r="V37" s="39"/>
      <c r="W37" s="43">
        <f>+Instructions!$C$22</f>
        <v>0</v>
      </c>
      <c r="X37" s="14">
        <f t="shared" si="23"/>
        <v>62.35</v>
      </c>
      <c r="Y37" s="39"/>
      <c r="Z37" s="5" t="s">
        <v>432</v>
      </c>
      <c r="AA37" s="27">
        <v>62.35</v>
      </c>
      <c r="AB37" s="47">
        <f t="shared" si="24"/>
        <v>0</v>
      </c>
      <c r="AC37" s="14">
        <f t="shared" si="25"/>
        <v>62.35</v>
      </c>
      <c r="AD37" s="10">
        <f t="shared" si="26"/>
        <v>0</v>
      </c>
      <c r="AE37" s="101"/>
      <c r="AF37" s="109">
        <v>3</v>
      </c>
      <c r="AG37" s="40">
        <f t="shared" si="27"/>
        <v>62.35</v>
      </c>
      <c r="AH37" s="39"/>
      <c r="AJ37" s="14">
        <f t="shared" si="28"/>
        <v>62.35</v>
      </c>
      <c r="AK37" s="14">
        <f t="shared" si="29"/>
        <v>0</v>
      </c>
      <c r="AL37" s="14">
        <f t="shared" si="30"/>
        <v>0</v>
      </c>
      <c r="AM37" s="14" t="str">
        <f t="shared" si="31"/>
        <v/>
      </c>
      <c r="AO37" s="22" t="s">
        <v>57</v>
      </c>
    </row>
    <row r="38" spans="2:41" s="2" customFormat="1" ht="9.9499999999999993" customHeight="1" x14ac:dyDescent="0.2">
      <c r="B38" s="93" t="s">
        <v>6</v>
      </c>
      <c r="D38" s="160"/>
      <c r="E38" s="155" t="s">
        <v>90</v>
      </c>
      <c r="F38" s="155"/>
      <c r="G38" s="21" t="s">
        <v>91</v>
      </c>
      <c r="H38" s="21"/>
      <c r="I38" s="21"/>
      <c r="J38" s="21" t="s">
        <v>1514</v>
      </c>
      <c r="K38" s="21"/>
      <c r="L38" s="21" t="s">
        <v>1521</v>
      </c>
      <c r="M38" s="21"/>
      <c r="N38" s="21"/>
      <c r="P38" s="155"/>
      <c r="Q38" s="161"/>
      <c r="R38" s="20"/>
      <c r="S38" s="27">
        <f t="shared" ref="S38" si="32">IF(Suggested="Yes",AA38,AG38)</f>
        <v>62.35</v>
      </c>
      <c r="T38" s="25" t="s">
        <v>44</v>
      </c>
      <c r="U38" s="4" t="str">
        <f>+Instructions!$B$3</f>
        <v>A</v>
      </c>
      <c r="V38" s="39"/>
      <c r="W38" s="43">
        <f>+Instructions!$C$22</f>
        <v>0</v>
      </c>
      <c r="X38" s="14">
        <f t="shared" ref="X38" si="33">ROUND($AA38*(1-W38)+0.004999,2)</f>
        <v>62.35</v>
      </c>
      <c r="Y38" s="39"/>
      <c r="Z38" s="5" t="s">
        <v>432</v>
      </c>
      <c r="AA38" s="27">
        <v>62.35</v>
      </c>
      <c r="AB38" s="47">
        <f t="shared" ref="AB38" si="34">+W38</f>
        <v>0</v>
      </c>
      <c r="AC38" s="14">
        <f t="shared" ref="AC38" si="35">+X38</f>
        <v>62.35</v>
      </c>
      <c r="AD38" s="10">
        <f t="shared" ref="AD38" si="36">(AG38-AC38)/AG38</f>
        <v>0</v>
      </c>
      <c r="AE38" s="101"/>
      <c r="AF38" s="109">
        <v>3</v>
      </c>
      <c r="AG38" s="40">
        <f t="shared" ref="AG38" si="37">SUM(AJ38:AL38)+AE38</f>
        <v>62.35</v>
      </c>
      <c r="AH38" s="39"/>
      <c r="AJ38" s="14">
        <f t="shared" ref="AJ38" si="38">ROUND(AC38/(1-VLOOKUP(AF38,Group,2,FALSE)),2)</f>
        <v>62.35</v>
      </c>
      <c r="AK38" s="14">
        <f t="shared" ref="AK38" si="39">IF(VLOOKUP(AF38,Group,5,FALSE)="YES",VLOOKUP(ROUND(ROUND(AJ38,1)-AJ38,2),Round,2,FALSE)+VLOOKUP(AF38,Group,6,FALSE),0)</f>
        <v>0</v>
      </c>
      <c r="AL38" s="14">
        <f t="shared" ref="AL38" si="40">IF(VLOOKUP(AF38,Group,7,FALSE)="",0,ROUND(AJ38-0.04999,1)-AJ38+AM38)</f>
        <v>0</v>
      </c>
      <c r="AM38" s="14" t="str">
        <f t="shared" ref="AM38" si="41">IF(VLOOKUP(AF38,Group,7,FALSE)="","",VLOOKUP(AF38,Group,7,FALSE))</f>
        <v/>
      </c>
      <c r="AO38" s="22" t="s">
        <v>57</v>
      </c>
    </row>
    <row r="39" spans="2:41" s="2" customFormat="1" ht="9.9499999999999993" customHeight="1" x14ac:dyDescent="0.2">
      <c r="B39" s="93" t="s">
        <v>6</v>
      </c>
      <c r="D39" s="160"/>
      <c r="E39" s="155" t="s">
        <v>106</v>
      </c>
      <c r="F39" s="155"/>
      <c r="G39" s="21" t="s">
        <v>91</v>
      </c>
      <c r="H39" s="21"/>
      <c r="I39" s="21"/>
      <c r="J39" s="21" t="s">
        <v>1515</v>
      </c>
      <c r="K39" s="21"/>
      <c r="L39" s="21" t="s">
        <v>1522</v>
      </c>
      <c r="M39" s="21"/>
      <c r="N39" s="21"/>
      <c r="P39" s="155"/>
      <c r="Q39" s="161"/>
      <c r="R39" s="20"/>
      <c r="S39" s="27">
        <f t="shared" ref="S39" si="42">IF(Suggested="Yes",AA39,AG39)</f>
        <v>62.4</v>
      </c>
      <c r="T39" s="25" t="s">
        <v>44</v>
      </c>
      <c r="U39" s="4" t="str">
        <f>+Instructions!$B$3</f>
        <v>A</v>
      </c>
      <c r="V39" s="39"/>
      <c r="W39" s="43">
        <f>+Instructions!$C$22</f>
        <v>0</v>
      </c>
      <c r="X39" s="14">
        <f t="shared" ref="X39" si="43">ROUND($AA39*(1-W39)+0.004999,2)</f>
        <v>62.4</v>
      </c>
      <c r="Y39" s="39"/>
      <c r="Z39" s="5" t="s">
        <v>432</v>
      </c>
      <c r="AA39" s="27">
        <v>62.4</v>
      </c>
      <c r="AB39" s="47">
        <f t="shared" ref="AB39" si="44">+W39</f>
        <v>0</v>
      </c>
      <c r="AC39" s="14">
        <f t="shared" ref="AC39" si="45">+X39</f>
        <v>62.4</v>
      </c>
      <c r="AD39" s="10">
        <f t="shared" ref="AD39" si="46">(AG39-AC39)/AG39</f>
        <v>0</v>
      </c>
      <c r="AE39" s="101"/>
      <c r="AF39" s="109">
        <v>3</v>
      </c>
      <c r="AG39" s="40">
        <f t="shared" ref="AG39" si="47">SUM(AJ39:AL39)+AE39</f>
        <v>62.4</v>
      </c>
      <c r="AH39" s="39"/>
      <c r="AJ39" s="14">
        <f t="shared" ref="AJ39" si="48">ROUND(AC39/(1-VLOOKUP(AF39,Group,2,FALSE)),2)</f>
        <v>62.4</v>
      </c>
      <c r="AK39" s="14">
        <f t="shared" ref="AK39" si="49">IF(VLOOKUP(AF39,Group,5,FALSE)="YES",VLOOKUP(ROUND(ROUND(AJ39,1)-AJ39,2),Round,2,FALSE)+VLOOKUP(AF39,Group,6,FALSE),0)</f>
        <v>0</v>
      </c>
      <c r="AL39" s="14">
        <f t="shared" ref="AL39" si="50">IF(VLOOKUP(AF39,Group,7,FALSE)="",0,ROUND(AJ39-0.04999,1)-AJ39+AM39)</f>
        <v>0</v>
      </c>
      <c r="AM39" s="14" t="str">
        <f t="shared" ref="AM39" si="51">IF(VLOOKUP(AF39,Group,7,FALSE)="","",VLOOKUP(AF39,Group,7,FALSE))</f>
        <v/>
      </c>
      <c r="AO39" s="22" t="s">
        <v>57</v>
      </c>
    </row>
    <row r="40" spans="2:41" s="2" customFormat="1" ht="9.9499999999999993" customHeight="1" x14ac:dyDescent="0.2">
      <c r="B40" s="93" t="s">
        <v>6</v>
      </c>
      <c r="D40" s="160"/>
      <c r="E40" s="155" t="s">
        <v>712</v>
      </c>
      <c r="F40" s="155"/>
      <c r="G40" s="21" t="s">
        <v>91</v>
      </c>
      <c r="H40" s="21"/>
      <c r="I40" s="21"/>
      <c r="J40" s="21" t="s">
        <v>1516</v>
      </c>
      <c r="K40" s="21"/>
      <c r="L40" s="21" t="s">
        <v>1519</v>
      </c>
      <c r="M40" s="21"/>
      <c r="N40" s="21"/>
      <c r="P40" s="155"/>
      <c r="Q40" s="161"/>
      <c r="R40" s="20"/>
      <c r="S40" s="27">
        <f t="shared" ref="S40" si="52">IF(Suggested="Yes",AA40,AG40)</f>
        <v>62.35</v>
      </c>
      <c r="T40" s="25" t="s">
        <v>44</v>
      </c>
      <c r="U40" s="4" t="str">
        <f>+Instructions!$B$3</f>
        <v>A</v>
      </c>
      <c r="V40" s="39"/>
      <c r="W40" s="43">
        <f>+Instructions!$C$22</f>
        <v>0</v>
      </c>
      <c r="X40" s="14">
        <f t="shared" ref="X40" si="53">ROUND($AA40*(1-W40)+0.004999,2)</f>
        <v>62.35</v>
      </c>
      <c r="Y40" s="39"/>
      <c r="Z40" s="5" t="s">
        <v>432</v>
      </c>
      <c r="AA40" s="27">
        <v>62.35</v>
      </c>
      <c r="AB40" s="47">
        <f t="shared" ref="AB40" si="54">+W40</f>
        <v>0</v>
      </c>
      <c r="AC40" s="14">
        <f t="shared" ref="AC40" si="55">+X40</f>
        <v>62.35</v>
      </c>
      <c r="AD40" s="10">
        <f t="shared" ref="AD40" si="56">(AG40-AC40)/AG40</f>
        <v>0</v>
      </c>
      <c r="AE40" s="101"/>
      <c r="AF40" s="109">
        <v>3</v>
      </c>
      <c r="AG40" s="40">
        <f t="shared" ref="AG40" si="57">SUM(AJ40:AL40)+AE40</f>
        <v>62.35</v>
      </c>
      <c r="AH40" s="39"/>
      <c r="AJ40" s="14">
        <f t="shared" ref="AJ40" si="58">ROUND(AC40/(1-VLOOKUP(AF40,Group,2,FALSE)),2)</f>
        <v>62.35</v>
      </c>
      <c r="AK40" s="14">
        <f t="shared" ref="AK40" si="59">IF(VLOOKUP(AF40,Group,5,FALSE)="YES",VLOOKUP(ROUND(ROUND(AJ40,1)-AJ40,2),Round,2,FALSE)+VLOOKUP(AF40,Group,6,FALSE),0)</f>
        <v>0</v>
      </c>
      <c r="AL40" s="14">
        <f t="shared" ref="AL40" si="60">IF(VLOOKUP(AF40,Group,7,FALSE)="",0,ROUND(AJ40-0.04999,1)-AJ40+AM40)</f>
        <v>0</v>
      </c>
      <c r="AM40" s="14" t="str">
        <f t="shared" ref="AM40" si="61">IF(VLOOKUP(AF40,Group,7,FALSE)="","",VLOOKUP(AF40,Group,7,FALSE))</f>
        <v/>
      </c>
      <c r="AO40" s="22" t="s">
        <v>57</v>
      </c>
    </row>
    <row r="41" spans="2:41" s="2" customFormat="1" ht="9.9499999999999993" customHeight="1" x14ac:dyDescent="0.2">
      <c r="B41" s="93" t="s">
        <v>6</v>
      </c>
      <c r="D41" s="160"/>
      <c r="E41" s="155" t="s">
        <v>805</v>
      </c>
      <c r="F41" s="155"/>
      <c r="G41" s="21" t="s">
        <v>91</v>
      </c>
      <c r="H41" s="21"/>
      <c r="I41" s="21"/>
      <c r="J41" s="21" t="s">
        <v>807</v>
      </c>
      <c r="K41" s="21"/>
      <c r="L41" s="21" t="s">
        <v>809</v>
      </c>
      <c r="M41" s="21"/>
      <c r="N41" s="21"/>
      <c r="P41" s="155"/>
      <c r="Q41" s="161"/>
      <c r="R41" s="20"/>
      <c r="S41" s="27">
        <f t="shared" si="10"/>
        <v>67.3</v>
      </c>
      <c r="T41" s="25" t="s">
        <v>44</v>
      </c>
      <c r="U41" s="4" t="str">
        <f>+Instructions!$B$3</f>
        <v>A</v>
      </c>
      <c r="V41" s="39"/>
      <c r="W41" s="43">
        <f>+Instructions!$C$22</f>
        <v>0</v>
      </c>
      <c r="X41" s="14">
        <f t="shared" si="11"/>
        <v>67.3</v>
      </c>
      <c r="Y41" s="39"/>
      <c r="Z41" s="5" t="s">
        <v>432</v>
      </c>
      <c r="AA41" s="27">
        <v>67.3</v>
      </c>
      <c r="AB41" s="47">
        <f t="shared" si="21"/>
        <v>0</v>
      </c>
      <c r="AC41" s="14">
        <f t="shared" si="21"/>
        <v>67.3</v>
      </c>
      <c r="AD41" s="10">
        <f t="shared" si="13"/>
        <v>0</v>
      </c>
      <c r="AE41" s="101"/>
      <c r="AF41" s="109">
        <v>3</v>
      </c>
      <c r="AG41" s="40">
        <f t="shared" si="14"/>
        <v>67.3</v>
      </c>
      <c r="AH41" s="39"/>
      <c r="AJ41" s="14">
        <f t="shared" si="15"/>
        <v>67.3</v>
      </c>
      <c r="AK41" s="14">
        <f t="shared" si="16"/>
        <v>0</v>
      </c>
      <c r="AL41" s="14">
        <f t="shared" si="17"/>
        <v>0</v>
      </c>
      <c r="AM41" s="14" t="str">
        <f t="shared" si="18"/>
        <v/>
      </c>
      <c r="AO41" s="22" t="s">
        <v>57</v>
      </c>
    </row>
    <row r="42" spans="2:41" s="2" customFormat="1" ht="9.9499999999999993" customHeight="1" x14ac:dyDescent="0.2">
      <c r="B42" s="93" t="s">
        <v>6</v>
      </c>
      <c r="D42" s="160"/>
      <c r="E42" s="155" t="s">
        <v>806</v>
      </c>
      <c r="F42" s="155"/>
      <c r="G42" s="21" t="s">
        <v>91</v>
      </c>
      <c r="H42" s="21"/>
      <c r="I42" s="21"/>
      <c r="J42" s="21" t="s">
        <v>808</v>
      </c>
      <c r="K42" s="21"/>
      <c r="L42" s="21" t="s">
        <v>1094</v>
      </c>
      <c r="M42" s="21"/>
      <c r="N42" s="21"/>
      <c r="P42" s="155"/>
      <c r="Q42" s="161"/>
      <c r="R42" s="20"/>
      <c r="S42" s="27">
        <f t="shared" si="10"/>
        <v>77.95</v>
      </c>
      <c r="T42" s="25" t="s">
        <v>44</v>
      </c>
      <c r="U42" s="4" t="str">
        <f>+Instructions!$B$3</f>
        <v>A</v>
      </c>
      <c r="V42" s="39"/>
      <c r="W42" s="43">
        <f>+Instructions!$C$22</f>
        <v>0</v>
      </c>
      <c r="X42" s="14">
        <f t="shared" si="11"/>
        <v>77.95</v>
      </c>
      <c r="Y42" s="39"/>
      <c r="Z42" s="5" t="s">
        <v>432</v>
      </c>
      <c r="AA42" s="27">
        <v>77.95</v>
      </c>
      <c r="AB42" s="47">
        <f t="shared" si="21"/>
        <v>0</v>
      </c>
      <c r="AC42" s="14">
        <f t="shared" si="21"/>
        <v>77.95</v>
      </c>
      <c r="AD42" s="10">
        <f t="shared" si="13"/>
        <v>0</v>
      </c>
      <c r="AE42" s="101"/>
      <c r="AF42" s="109">
        <v>3</v>
      </c>
      <c r="AG42" s="40">
        <f t="shared" si="14"/>
        <v>77.95</v>
      </c>
      <c r="AH42" s="39"/>
      <c r="AJ42" s="14">
        <f t="shared" si="15"/>
        <v>77.95</v>
      </c>
      <c r="AK42" s="14">
        <f t="shared" si="16"/>
        <v>0</v>
      </c>
      <c r="AL42" s="14">
        <f t="shared" si="17"/>
        <v>0</v>
      </c>
      <c r="AM42" s="14" t="str">
        <f t="shared" si="18"/>
        <v/>
      </c>
      <c r="AO42" s="22" t="s">
        <v>57</v>
      </c>
    </row>
    <row r="43" spans="2:41" s="2" customFormat="1" ht="9.9499999999999993" customHeight="1" x14ac:dyDescent="0.2">
      <c r="B43" s="93" t="s">
        <v>6</v>
      </c>
      <c r="D43" s="160"/>
      <c r="E43" s="155" t="s">
        <v>149</v>
      </c>
      <c r="F43" s="155"/>
      <c r="G43" s="21" t="s">
        <v>91</v>
      </c>
      <c r="H43" s="21"/>
      <c r="I43" s="21"/>
      <c r="J43" s="176" t="s">
        <v>392</v>
      </c>
      <c r="L43" s="21" t="s">
        <v>972</v>
      </c>
      <c r="M43" s="21"/>
      <c r="N43" s="21"/>
      <c r="P43" s="155"/>
      <c r="Q43" s="161"/>
      <c r="R43" s="20" t="s">
        <v>110</v>
      </c>
      <c r="S43" s="27">
        <f t="shared" si="10"/>
        <v>67.150000000000006</v>
      </c>
      <c r="T43" s="25" t="s">
        <v>44</v>
      </c>
      <c r="U43" s="4" t="str">
        <f>+Instructions!$B$3</f>
        <v>A</v>
      </c>
      <c r="V43" s="39"/>
      <c r="W43" s="43">
        <f>+Instructions!$C$22</f>
        <v>0</v>
      </c>
      <c r="X43" s="14">
        <f t="shared" si="11"/>
        <v>67.150000000000006</v>
      </c>
      <c r="Y43" s="39"/>
      <c r="Z43" s="5" t="s">
        <v>432</v>
      </c>
      <c r="AA43" s="27">
        <v>67.150000000000006</v>
      </c>
      <c r="AB43" s="47">
        <f t="shared" ref="AB43:AC50" si="62">+W43</f>
        <v>0</v>
      </c>
      <c r="AC43" s="14">
        <f t="shared" si="62"/>
        <v>67.150000000000006</v>
      </c>
      <c r="AD43" s="10">
        <f t="shared" si="13"/>
        <v>0</v>
      </c>
      <c r="AE43" s="101"/>
      <c r="AF43" s="109">
        <v>3</v>
      </c>
      <c r="AG43" s="40">
        <f t="shared" si="14"/>
        <v>67.150000000000006</v>
      </c>
      <c r="AH43" s="39"/>
      <c r="AJ43" s="14">
        <f t="shared" si="15"/>
        <v>67.150000000000006</v>
      </c>
      <c r="AK43" s="14">
        <f t="shared" si="16"/>
        <v>0</v>
      </c>
      <c r="AL43" s="14">
        <f t="shared" si="17"/>
        <v>0</v>
      </c>
      <c r="AM43" s="14" t="str">
        <f t="shared" si="18"/>
        <v/>
      </c>
      <c r="AO43" s="22" t="s">
        <v>57</v>
      </c>
    </row>
    <row r="44" spans="2:41" s="2" customFormat="1" ht="9.9499999999999993" customHeight="1" x14ac:dyDescent="0.2">
      <c r="B44" s="93" t="s">
        <v>6</v>
      </c>
      <c r="D44" s="160"/>
      <c r="E44" s="155" t="s">
        <v>610</v>
      </c>
      <c r="F44" s="155"/>
      <c r="G44" s="21" t="s">
        <v>91</v>
      </c>
      <c r="H44" s="21"/>
      <c r="I44" s="21"/>
      <c r="J44" s="21" t="s">
        <v>1303</v>
      </c>
      <c r="K44" s="21"/>
      <c r="L44" s="21" t="s">
        <v>1304</v>
      </c>
      <c r="M44" s="21"/>
      <c r="N44" s="21"/>
      <c r="P44" s="155"/>
      <c r="Q44" s="161"/>
      <c r="R44" s="20"/>
      <c r="S44" s="27">
        <f t="shared" si="10"/>
        <v>84.75</v>
      </c>
      <c r="T44" s="25" t="s">
        <v>44</v>
      </c>
      <c r="U44" s="4" t="str">
        <f>+Instructions!$B$3</f>
        <v>A</v>
      </c>
      <c r="V44" s="39"/>
      <c r="W44" s="43">
        <f>+Instructions!$C$22</f>
        <v>0</v>
      </c>
      <c r="X44" s="14">
        <f t="shared" si="11"/>
        <v>84.75</v>
      </c>
      <c r="Y44" s="39"/>
      <c r="Z44" s="5" t="s">
        <v>432</v>
      </c>
      <c r="AA44" s="27">
        <v>84.75</v>
      </c>
      <c r="AB44" s="47">
        <f t="shared" si="62"/>
        <v>0</v>
      </c>
      <c r="AC44" s="14">
        <f t="shared" si="62"/>
        <v>84.75</v>
      </c>
      <c r="AD44" s="10">
        <f t="shared" si="13"/>
        <v>0</v>
      </c>
      <c r="AE44" s="101"/>
      <c r="AF44" s="109">
        <v>3</v>
      </c>
      <c r="AG44" s="40">
        <f t="shared" si="14"/>
        <v>84.75</v>
      </c>
      <c r="AH44" s="39"/>
      <c r="AJ44" s="14">
        <f t="shared" si="15"/>
        <v>84.75</v>
      </c>
      <c r="AK44" s="14">
        <f t="shared" si="16"/>
        <v>0</v>
      </c>
      <c r="AL44" s="14">
        <f t="shared" si="17"/>
        <v>0</v>
      </c>
      <c r="AM44" s="14" t="str">
        <f t="shared" si="18"/>
        <v/>
      </c>
      <c r="AO44" s="22" t="s">
        <v>57</v>
      </c>
    </row>
    <row r="45" spans="2:41" s="2" customFormat="1" ht="9.9499999999999993" customHeight="1" x14ac:dyDescent="0.2">
      <c r="B45" s="93" t="s">
        <v>6</v>
      </c>
      <c r="D45" s="160"/>
      <c r="E45" s="155" t="s">
        <v>1530</v>
      </c>
      <c r="F45" s="155"/>
      <c r="G45" s="21" t="s">
        <v>91</v>
      </c>
      <c r="H45" s="21"/>
      <c r="I45" s="21"/>
      <c r="J45" s="21" t="s">
        <v>1529</v>
      </c>
      <c r="K45" s="21"/>
      <c r="L45" s="21" t="s">
        <v>1531</v>
      </c>
      <c r="M45" s="21"/>
      <c r="N45" s="21"/>
      <c r="P45" s="155"/>
      <c r="Q45" s="161"/>
      <c r="R45" s="20"/>
      <c r="S45" s="27">
        <f t="shared" si="10"/>
        <v>88</v>
      </c>
      <c r="T45" s="25" t="s">
        <v>44</v>
      </c>
      <c r="U45" s="4" t="str">
        <f>+Instructions!$B$3</f>
        <v>A</v>
      </c>
      <c r="V45" s="39"/>
      <c r="W45" s="43">
        <f>+Instructions!$C$22</f>
        <v>0</v>
      </c>
      <c r="X45" s="14">
        <f t="shared" si="11"/>
        <v>88</v>
      </c>
      <c r="Y45" s="39"/>
      <c r="Z45" s="5" t="s">
        <v>432</v>
      </c>
      <c r="AA45" s="27">
        <v>88</v>
      </c>
      <c r="AB45" s="47">
        <f t="shared" si="62"/>
        <v>0</v>
      </c>
      <c r="AC45" s="14">
        <f t="shared" si="62"/>
        <v>88</v>
      </c>
      <c r="AD45" s="10">
        <f t="shared" si="13"/>
        <v>0</v>
      </c>
      <c r="AE45" s="101"/>
      <c r="AF45" s="109">
        <v>3</v>
      </c>
      <c r="AG45" s="40">
        <f t="shared" si="14"/>
        <v>88</v>
      </c>
      <c r="AH45" s="39"/>
      <c r="AJ45" s="14">
        <f t="shared" si="15"/>
        <v>88</v>
      </c>
      <c r="AK45" s="14">
        <f t="shared" si="16"/>
        <v>0</v>
      </c>
      <c r="AL45" s="14">
        <f t="shared" si="17"/>
        <v>0</v>
      </c>
      <c r="AM45" s="14" t="str">
        <f t="shared" si="18"/>
        <v/>
      </c>
      <c r="AO45" s="22" t="s">
        <v>57</v>
      </c>
    </row>
    <row r="46" spans="2:41" s="2" customFormat="1" ht="9.9499999999999993" customHeight="1" x14ac:dyDescent="0.2">
      <c r="B46" s="93" t="s">
        <v>6</v>
      </c>
      <c r="D46" s="160"/>
      <c r="E46" s="155" t="s">
        <v>206</v>
      </c>
      <c r="F46" s="155"/>
      <c r="G46" s="21" t="s">
        <v>91</v>
      </c>
      <c r="H46" s="21"/>
      <c r="I46" s="21"/>
      <c r="J46" s="176" t="s">
        <v>393</v>
      </c>
      <c r="L46" s="21" t="s">
        <v>1009</v>
      </c>
      <c r="M46" s="21"/>
      <c r="N46" s="21"/>
      <c r="P46" s="155"/>
      <c r="Q46" s="161"/>
      <c r="R46" s="20" t="s">
        <v>111</v>
      </c>
      <c r="S46" s="27">
        <f t="shared" si="10"/>
        <v>59.25</v>
      </c>
      <c r="T46" s="25" t="s">
        <v>44</v>
      </c>
      <c r="U46" s="4" t="str">
        <f>+Instructions!$B$3</f>
        <v>A</v>
      </c>
      <c r="V46" s="39"/>
      <c r="W46" s="43">
        <f>+Instructions!$C$22</f>
        <v>0</v>
      </c>
      <c r="X46" s="14">
        <f t="shared" si="11"/>
        <v>59.25</v>
      </c>
      <c r="Y46" s="39"/>
      <c r="Z46" s="5" t="s">
        <v>432</v>
      </c>
      <c r="AA46" s="27">
        <v>59.25</v>
      </c>
      <c r="AB46" s="47">
        <f t="shared" si="62"/>
        <v>0</v>
      </c>
      <c r="AC46" s="14">
        <f t="shared" si="62"/>
        <v>59.25</v>
      </c>
      <c r="AD46" s="10">
        <f t="shared" si="13"/>
        <v>0</v>
      </c>
      <c r="AE46" s="101"/>
      <c r="AF46" s="109">
        <v>3</v>
      </c>
      <c r="AG46" s="40">
        <f t="shared" si="14"/>
        <v>59.25</v>
      </c>
      <c r="AH46" s="39"/>
      <c r="AJ46" s="14">
        <f t="shared" si="15"/>
        <v>59.25</v>
      </c>
      <c r="AK46" s="14">
        <f t="shared" si="16"/>
        <v>0</v>
      </c>
      <c r="AL46" s="14">
        <f t="shared" si="17"/>
        <v>0</v>
      </c>
      <c r="AM46" s="14" t="str">
        <f t="shared" si="18"/>
        <v/>
      </c>
      <c r="AO46" s="22" t="s">
        <v>57</v>
      </c>
    </row>
    <row r="47" spans="2:41" s="2" customFormat="1" ht="9.9499999999999993" customHeight="1" x14ac:dyDescent="0.2">
      <c r="B47" s="93" t="s">
        <v>6</v>
      </c>
      <c r="D47" s="160"/>
      <c r="E47" s="155" t="s">
        <v>206</v>
      </c>
      <c r="F47" s="155"/>
      <c r="G47" s="21" t="s">
        <v>91</v>
      </c>
      <c r="H47" s="21"/>
      <c r="I47" s="21"/>
      <c r="J47" s="176" t="s">
        <v>394</v>
      </c>
      <c r="L47" s="21" t="s">
        <v>1010</v>
      </c>
      <c r="M47" s="21"/>
      <c r="N47" s="21"/>
      <c r="P47" s="155"/>
      <c r="Q47" s="161"/>
      <c r="R47" s="20" t="s">
        <v>111</v>
      </c>
      <c r="S47" s="27">
        <f t="shared" si="10"/>
        <v>59.3</v>
      </c>
      <c r="T47" s="25" t="s">
        <v>44</v>
      </c>
      <c r="U47" s="4" t="str">
        <f>+Instructions!$B$3</f>
        <v>A</v>
      </c>
      <c r="V47" s="39"/>
      <c r="W47" s="43">
        <f>+Instructions!$C$22</f>
        <v>0</v>
      </c>
      <c r="X47" s="14">
        <f t="shared" si="11"/>
        <v>59.3</v>
      </c>
      <c r="Y47" s="39"/>
      <c r="Z47" s="5" t="s">
        <v>432</v>
      </c>
      <c r="AA47" s="27">
        <v>59.3</v>
      </c>
      <c r="AB47" s="47">
        <f t="shared" si="62"/>
        <v>0</v>
      </c>
      <c r="AC47" s="14">
        <f t="shared" si="62"/>
        <v>59.3</v>
      </c>
      <c r="AD47" s="10">
        <f t="shared" si="13"/>
        <v>0</v>
      </c>
      <c r="AE47" s="101"/>
      <c r="AF47" s="109">
        <v>3</v>
      </c>
      <c r="AG47" s="40">
        <f t="shared" si="14"/>
        <v>59.3</v>
      </c>
      <c r="AH47" s="39"/>
      <c r="AJ47" s="14">
        <f t="shared" si="15"/>
        <v>59.3</v>
      </c>
      <c r="AK47" s="14">
        <f t="shared" si="16"/>
        <v>0</v>
      </c>
      <c r="AL47" s="14">
        <f t="shared" si="17"/>
        <v>0</v>
      </c>
      <c r="AM47" s="14" t="str">
        <f t="shared" si="18"/>
        <v/>
      </c>
      <c r="AO47" s="22" t="s">
        <v>57</v>
      </c>
    </row>
    <row r="48" spans="2:41" s="2" customFormat="1" ht="9.9499999999999993" customHeight="1" x14ac:dyDescent="0.2">
      <c r="B48" s="93" t="s">
        <v>6</v>
      </c>
      <c r="D48" s="160"/>
      <c r="E48" s="155" t="s">
        <v>1271</v>
      </c>
      <c r="F48" s="155"/>
      <c r="G48" s="21" t="s">
        <v>91</v>
      </c>
      <c r="H48" s="21"/>
      <c r="I48" s="21"/>
      <c r="J48" s="21" t="s">
        <v>1245</v>
      </c>
      <c r="K48" s="21"/>
      <c r="L48" s="21" t="s">
        <v>1246</v>
      </c>
      <c r="M48" s="21"/>
      <c r="N48" s="21"/>
      <c r="P48" s="155"/>
      <c r="Q48" s="161"/>
      <c r="R48" s="20"/>
      <c r="S48" s="27">
        <f t="shared" si="10"/>
        <v>84.4</v>
      </c>
      <c r="T48" s="25" t="s">
        <v>44</v>
      </c>
      <c r="U48" s="4" t="str">
        <f>+Instructions!$B$3</f>
        <v>A</v>
      </c>
      <c r="V48" s="39"/>
      <c r="W48" s="43">
        <f>+Instructions!$C$22</f>
        <v>0</v>
      </c>
      <c r="X48" s="14">
        <f t="shared" si="11"/>
        <v>84.4</v>
      </c>
      <c r="Y48" s="39"/>
      <c r="Z48" s="5" t="s">
        <v>432</v>
      </c>
      <c r="AA48" s="27">
        <v>84.4</v>
      </c>
      <c r="AB48" s="47">
        <f t="shared" si="62"/>
        <v>0</v>
      </c>
      <c r="AC48" s="14">
        <f t="shared" si="62"/>
        <v>84.4</v>
      </c>
      <c r="AD48" s="10">
        <f t="shared" si="13"/>
        <v>0</v>
      </c>
      <c r="AE48" s="101"/>
      <c r="AF48" s="109">
        <v>3</v>
      </c>
      <c r="AG48" s="40">
        <f t="shared" si="14"/>
        <v>84.4</v>
      </c>
      <c r="AH48" s="39"/>
      <c r="AJ48" s="14">
        <f t="shared" si="15"/>
        <v>84.4</v>
      </c>
      <c r="AK48" s="14">
        <f t="shared" si="16"/>
        <v>0</v>
      </c>
      <c r="AL48" s="14">
        <f t="shared" si="17"/>
        <v>0</v>
      </c>
      <c r="AM48" s="14" t="str">
        <f t="shared" si="18"/>
        <v/>
      </c>
      <c r="AO48" s="22" t="s">
        <v>57</v>
      </c>
    </row>
    <row r="49" spans="2:41" s="2" customFormat="1" ht="9.9499999999999993" customHeight="1" x14ac:dyDescent="0.2">
      <c r="B49" s="93" t="s">
        <v>6</v>
      </c>
      <c r="D49" s="160"/>
      <c r="E49" s="155" t="s">
        <v>1306</v>
      </c>
      <c r="F49" s="155"/>
      <c r="G49" s="21" t="s">
        <v>91</v>
      </c>
      <c r="H49" s="21"/>
      <c r="I49" s="21"/>
      <c r="J49" s="21" t="s">
        <v>1305</v>
      </c>
      <c r="K49" s="21"/>
      <c r="L49" s="21" t="s">
        <v>1307</v>
      </c>
      <c r="M49" s="21"/>
      <c r="N49" s="21"/>
      <c r="P49" s="155"/>
      <c r="Q49" s="161"/>
      <c r="R49" s="20"/>
      <c r="S49" s="27">
        <f t="shared" ref="S49" si="63">IF(Suggested="Yes",AA49,AG49)</f>
        <v>62.15</v>
      </c>
      <c r="T49" s="25" t="s">
        <v>44</v>
      </c>
      <c r="U49" s="4" t="str">
        <f>+Instructions!$B$3</f>
        <v>A</v>
      </c>
      <c r="V49" s="39"/>
      <c r="W49" s="43">
        <f>+Instructions!$C$22</f>
        <v>0</v>
      </c>
      <c r="X49" s="14">
        <f t="shared" ref="X49" si="64">ROUND($AA49*(1-W49)+0.004999,2)</f>
        <v>62.15</v>
      </c>
      <c r="Y49" s="39"/>
      <c r="Z49" s="5" t="s">
        <v>432</v>
      </c>
      <c r="AA49" s="27">
        <v>62.15</v>
      </c>
      <c r="AB49" s="47">
        <f t="shared" ref="AB49" si="65">+W49</f>
        <v>0</v>
      </c>
      <c r="AC49" s="14">
        <f t="shared" ref="AC49" si="66">+X49</f>
        <v>62.15</v>
      </c>
      <c r="AD49" s="10">
        <f t="shared" ref="AD49" si="67">(AG49-AC49)/AG49</f>
        <v>0</v>
      </c>
      <c r="AE49" s="101"/>
      <c r="AF49" s="109">
        <v>3</v>
      </c>
      <c r="AG49" s="40">
        <f t="shared" ref="AG49" si="68">SUM(AJ49:AL49)+AE49</f>
        <v>62.15</v>
      </c>
      <c r="AH49" s="39"/>
      <c r="AJ49" s="14">
        <f t="shared" ref="AJ49" si="69">ROUND(AC49/(1-VLOOKUP(AF49,Group,2,FALSE)),2)</f>
        <v>62.15</v>
      </c>
      <c r="AK49" s="14">
        <f t="shared" ref="AK49" si="70">IF(VLOOKUP(AF49,Group,5,FALSE)="YES",VLOOKUP(ROUND(ROUND(AJ49,1)-AJ49,2),Round,2,FALSE)+VLOOKUP(AF49,Group,6,FALSE),0)</f>
        <v>0</v>
      </c>
      <c r="AL49" s="14">
        <f t="shared" ref="AL49" si="71">IF(VLOOKUP(AF49,Group,7,FALSE)="",0,ROUND(AJ49-0.04999,1)-AJ49+AM49)</f>
        <v>0</v>
      </c>
      <c r="AM49" s="14" t="str">
        <f t="shared" ref="AM49" si="72">IF(VLOOKUP(AF49,Group,7,FALSE)="","",VLOOKUP(AF49,Group,7,FALSE))</f>
        <v/>
      </c>
      <c r="AO49" s="22" t="s">
        <v>57</v>
      </c>
    </row>
    <row r="50" spans="2:41" s="2" customFormat="1" ht="9.9499999999999993" customHeight="1" x14ac:dyDescent="0.2">
      <c r="B50" s="93" t="s">
        <v>6</v>
      </c>
      <c r="D50" s="160"/>
      <c r="E50" s="155" t="s">
        <v>610</v>
      </c>
      <c r="F50" s="155"/>
      <c r="G50" s="21" t="s">
        <v>91</v>
      </c>
      <c r="H50" s="21"/>
      <c r="I50" s="21"/>
      <c r="J50" s="21" t="s">
        <v>701</v>
      </c>
      <c r="K50" s="21"/>
      <c r="L50" s="21" t="s">
        <v>702</v>
      </c>
      <c r="M50" s="21"/>
      <c r="N50" s="21"/>
      <c r="P50" s="155"/>
      <c r="Q50" s="161"/>
      <c r="R50" s="20"/>
      <c r="S50" s="27">
        <f t="shared" si="10"/>
        <v>69.900000000000006</v>
      </c>
      <c r="T50" s="25" t="s">
        <v>44</v>
      </c>
      <c r="U50" s="4" t="str">
        <f>+Instructions!$B$3</f>
        <v>A</v>
      </c>
      <c r="V50" s="39"/>
      <c r="W50" s="43">
        <f>+Instructions!$C$22</f>
        <v>0</v>
      </c>
      <c r="X50" s="14">
        <f t="shared" si="11"/>
        <v>69.900000000000006</v>
      </c>
      <c r="Y50" s="39"/>
      <c r="Z50" s="5" t="s">
        <v>432</v>
      </c>
      <c r="AA50" s="27">
        <v>69.900000000000006</v>
      </c>
      <c r="AB50" s="47">
        <f t="shared" si="62"/>
        <v>0</v>
      </c>
      <c r="AC50" s="14">
        <f t="shared" si="62"/>
        <v>69.900000000000006</v>
      </c>
      <c r="AD50" s="10">
        <f t="shared" si="13"/>
        <v>0</v>
      </c>
      <c r="AE50" s="101"/>
      <c r="AF50" s="109">
        <v>3</v>
      </c>
      <c r="AG50" s="40">
        <f t="shared" si="14"/>
        <v>69.900000000000006</v>
      </c>
      <c r="AH50" s="39"/>
      <c r="AJ50" s="14">
        <f t="shared" si="15"/>
        <v>69.900000000000006</v>
      </c>
      <c r="AK50" s="14">
        <f t="shared" si="16"/>
        <v>0</v>
      </c>
      <c r="AL50" s="14">
        <f t="shared" si="17"/>
        <v>0</v>
      </c>
      <c r="AM50" s="14" t="str">
        <f t="shared" si="18"/>
        <v/>
      </c>
      <c r="AO50" s="22" t="s">
        <v>57</v>
      </c>
    </row>
    <row r="51" spans="2:41" s="2" customFormat="1" ht="9.9499999999999993" customHeight="1" x14ac:dyDescent="0.2">
      <c r="B51" s="93" t="s">
        <v>6</v>
      </c>
      <c r="D51" s="160"/>
      <c r="E51" s="155" t="s">
        <v>610</v>
      </c>
      <c r="F51" s="155"/>
      <c r="G51" s="21" t="s">
        <v>91</v>
      </c>
      <c r="H51" s="21"/>
      <c r="I51" s="21"/>
      <c r="J51" s="21" t="s">
        <v>703</v>
      </c>
      <c r="K51" s="21"/>
      <c r="L51" s="21" t="s">
        <v>705</v>
      </c>
      <c r="M51" s="21"/>
      <c r="N51" s="21"/>
      <c r="P51" s="155"/>
      <c r="Q51" s="161"/>
      <c r="R51" s="20"/>
      <c r="S51" s="27">
        <f t="shared" ref="S51:S69" si="73">IF(Suggested="Yes",AA51,AG51)</f>
        <v>69.900000000000006</v>
      </c>
      <c r="T51" s="25" t="s">
        <v>44</v>
      </c>
      <c r="U51" s="4" t="str">
        <f>+Instructions!$B$3</f>
        <v>A</v>
      </c>
      <c r="V51" s="39"/>
      <c r="W51" s="43">
        <f>+Instructions!$C$22</f>
        <v>0</v>
      </c>
      <c r="X51" s="14">
        <f t="shared" ref="X51:X69" si="74">ROUND($AA51*(1-W51)+0.004999,2)</f>
        <v>69.900000000000006</v>
      </c>
      <c r="Y51" s="39"/>
      <c r="Z51" s="5" t="s">
        <v>432</v>
      </c>
      <c r="AA51" s="27">
        <v>69.900000000000006</v>
      </c>
      <c r="AB51" s="47">
        <f t="shared" ref="AB51:AC59" si="75">+W51</f>
        <v>0</v>
      </c>
      <c r="AC51" s="14">
        <f t="shared" si="75"/>
        <v>69.900000000000006</v>
      </c>
      <c r="AD51" s="10">
        <f t="shared" ref="AD51:AD69" si="76">(AG51-AC51)/AG51</f>
        <v>0</v>
      </c>
      <c r="AE51" s="101"/>
      <c r="AF51" s="109">
        <v>3</v>
      </c>
      <c r="AG51" s="40">
        <f t="shared" ref="AG51:AG69" si="77">SUM(AJ51:AL51)+AE51</f>
        <v>69.900000000000006</v>
      </c>
      <c r="AH51" s="39"/>
      <c r="AJ51" s="14">
        <f t="shared" ref="AJ51:AJ69" si="78">ROUND(AC51/(1-VLOOKUP(AF51,Group,2,FALSE)),2)</f>
        <v>69.900000000000006</v>
      </c>
      <c r="AK51" s="14">
        <f t="shared" ref="AK51:AK69" si="79">IF(VLOOKUP(AF51,Group,5,FALSE)="YES",VLOOKUP(ROUND(ROUND(AJ51,1)-AJ51,2),Round,2,FALSE)+VLOOKUP(AF51,Group,6,FALSE),0)</f>
        <v>0</v>
      </c>
      <c r="AL51" s="14">
        <f t="shared" ref="AL51:AL69" si="80">IF(VLOOKUP(AF51,Group,7,FALSE)="",0,ROUND(AJ51-0.04999,1)-AJ51+AM51)</f>
        <v>0</v>
      </c>
      <c r="AM51" s="14" t="str">
        <f t="shared" ref="AM51:AM69" si="81">IF(VLOOKUP(AF51,Group,7,FALSE)="","",VLOOKUP(AF51,Group,7,FALSE))</f>
        <v/>
      </c>
      <c r="AO51" s="22" t="s">
        <v>57</v>
      </c>
    </row>
    <row r="52" spans="2:41" s="2" customFormat="1" ht="9.9499999999999993" customHeight="1" x14ac:dyDescent="0.2">
      <c r="B52" s="93" t="s">
        <v>6</v>
      </c>
      <c r="D52" s="160"/>
      <c r="E52" s="155" t="s">
        <v>610</v>
      </c>
      <c r="F52" s="155"/>
      <c r="G52" s="21" t="s">
        <v>91</v>
      </c>
      <c r="H52" s="21"/>
      <c r="I52" s="21"/>
      <c r="J52" s="21" t="s">
        <v>704</v>
      </c>
      <c r="K52" s="21"/>
      <c r="L52" s="21" t="s">
        <v>706</v>
      </c>
      <c r="M52" s="21"/>
      <c r="N52" s="21"/>
      <c r="P52" s="155"/>
      <c r="Q52" s="161"/>
      <c r="R52" s="20"/>
      <c r="S52" s="27">
        <f t="shared" si="73"/>
        <v>73.55</v>
      </c>
      <c r="T52" s="25" t="s">
        <v>44</v>
      </c>
      <c r="U52" s="4" t="str">
        <f>+Instructions!$B$3</f>
        <v>A</v>
      </c>
      <c r="V52" s="39"/>
      <c r="W52" s="43">
        <f>+Instructions!$C$22</f>
        <v>0</v>
      </c>
      <c r="X52" s="14">
        <f t="shared" si="74"/>
        <v>73.55</v>
      </c>
      <c r="Y52" s="39"/>
      <c r="Z52" s="5" t="s">
        <v>432</v>
      </c>
      <c r="AA52" s="27">
        <v>73.55</v>
      </c>
      <c r="AB52" s="47">
        <f t="shared" si="75"/>
        <v>0</v>
      </c>
      <c r="AC52" s="14">
        <f t="shared" si="75"/>
        <v>73.55</v>
      </c>
      <c r="AD52" s="10">
        <f t="shared" si="76"/>
        <v>0</v>
      </c>
      <c r="AE52" s="101"/>
      <c r="AF52" s="109">
        <v>3</v>
      </c>
      <c r="AG52" s="40">
        <f t="shared" si="77"/>
        <v>73.55</v>
      </c>
      <c r="AH52" s="39"/>
      <c r="AJ52" s="14">
        <f t="shared" si="78"/>
        <v>73.55</v>
      </c>
      <c r="AK52" s="14">
        <f t="shared" si="79"/>
        <v>0</v>
      </c>
      <c r="AL52" s="14">
        <f t="shared" si="80"/>
        <v>0</v>
      </c>
      <c r="AM52" s="14" t="str">
        <f t="shared" si="81"/>
        <v/>
      </c>
      <c r="AO52" s="22" t="s">
        <v>57</v>
      </c>
    </row>
    <row r="53" spans="2:41" s="2" customFormat="1" ht="9.9499999999999993" customHeight="1" x14ac:dyDescent="0.2">
      <c r="B53" s="93" t="s">
        <v>6</v>
      </c>
      <c r="D53" s="160"/>
      <c r="E53" s="155" t="s">
        <v>845</v>
      </c>
      <c r="F53" s="155"/>
      <c r="G53" s="21" t="s">
        <v>91</v>
      </c>
      <c r="H53" s="21"/>
      <c r="I53" s="21"/>
      <c r="J53" s="21" t="s">
        <v>842</v>
      </c>
      <c r="K53" s="21"/>
      <c r="L53" s="21" t="s">
        <v>851</v>
      </c>
      <c r="M53" s="21"/>
      <c r="N53" s="21"/>
      <c r="P53" s="155"/>
      <c r="Q53" s="161"/>
      <c r="R53" s="20"/>
      <c r="S53" s="27">
        <f>IF(Suggested="Yes",AA53,AG53)</f>
        <v>30.35</v>
      </c>
      <c r="T53" s="25" t="s">
        <v>44</v>
      </c>
      <c r="U53" s="4" t="str">
        <f>+Instructions!$B$3</f>
        <v>A</v>
      </c>
      <c r="V53" s="39"/>
      <c r="W53" s="43">
        <f>+Instructions!$C$22</f>
        <v>0</v>
      </c>
      <c r="X53" s="14">
        <f>ROUND($AA53*(1-W53)+0.004999,2)</f>
        <v>30.35</v>
      </c>
      <c r="Y53" s="39"/>
      <c r="Z53" s="5" t="s">
        <v>432</v>
      </c>
      <c r="AA53" s="27">
        <v>30.35</v>
      </c>
      <c r="AB53" s="47">
        <f t="shared" si="75"/>
        <v>0</v>
      </c>
      <c r="AC53" s="14">
        <f t="shared" si="75"/>
        <v>30.35</v>
      </c>
      <c r="AD53" s="10">
        <f>(AG53-AC53)/AG53</f>
        <v>0</v>
      </c>
      <c r="AE53" s="101"/>
      <c r="AF53" s="109">
        <v>3</v>
      </c>
      <c r="AG53" s="40">
        <f>SUM(AJ53:AL53)+AE53</f>
        <v>30.35</v>
      </c>
      <c r="AH53" s="39"/>
      <c r="AJ53" s="14">
        <f>ROUND(AC53/(1-VLOOKUP(AF53,Group,2,FALSE)),2)</f>
        <v>30.35</v>
      </c>
      <c r="AK53" s="14">
        <f>IF(VLOOKUP(AF53,Group,5,FALSE)="YES",VLOOKUP(ROUND(ROUND(AJ53,1)-AJ53,2),Round,2,FALSE)+VLOOKUP(AF53,Group,6,FALSE),0)</f>
        <v>0</v>
      </c>
      <c r="AL53" s="14">
        <f>IF(VLOOKUP(AF53,Group,7,FALSE)="",0,ROUND(AJ53-0.04999,1)-AJ53+AM53)</f>
        <v>0</v>
      </c>
      <c r="AM53" s="14" t="str">
        <f>IF(VLOOKUP(AF53,Group,7,FALSE)="","",VLOOKUP(AF53,Group,7,FALSE))</f>
        <v/>
      </c>
      <c r="AO53" s="22" t="s">
        <v>57</v>
      </c>
    </row>
    <row r="54" spans="2:41" s="2" customFormat="1" ht="9.9499999999999993" customHeight="1" x14ac:dyDescent="0.2">
      <c r="B54" s="93" t="s">
        <v>6</v>
      </c>
      <c r="D54" s="160"/>
      <c r="E54" s="155" t="s">
        <v>610</v>
      </c>
      <c r="F54" s="155"/>
      <c r="G54" s="21" t="s">
        <v>91</v>
      </c>
      <c r="H54" s="21"/>
      <c r="I54" s="21"/>
      <c r="J54" s="21" t="s">
        <v>843</v>
      </c>
      <c r="K54" s="21"/>
      <c r="L54" s="21" t="s">
        <v>852</v>
      </c>
      <c r="M54" s="21"/>
      <c r="N54" s="21"/>
      <c r="P54" s="155"/>
      <c r="Q54" s="161"/>
      <c r="R54" s="20"/>
      <c r="S54" s="27">
        <f t="shared" si="73"/>
        <v>84.5</v>
      </c>
      <c r="T54" s="25" t="s">
        <v>44</v>
      </c>
      <c r="U54" s="4" t="str">
        <f>+Instructions!$B$3</f>
        <v>A</v>
      </c>
      <c r="V54" s="39"/>
      <c r="W54" s="43">
        <f>+Instructions!$C$22</f>
        <v>0</v>
      </c>
      <c r="X54" s="14">
        <f t="shared" si="74"/>
        <v>84.5</v>
      </c>
      <c r="Y54" s="39"/>
      <c r="Z54" s="5" t="s">
        <v>432</v>
      </c>
      <c r="AA54" s="27">
        <v>84.5</v>
      </c>
      <c r="AB54" s="47">
        <f t="shared" si="75"/>
        <v>0</v>
      </c>
      <c r="AC54" s="14">
        <f t="shared" si="75"/>
        <v>84.5</v>
      </c>
      <c r="AD54" s="10">
        <f t="shared" si="76"/>
        <v>0</v>
      </c>
      <c r="AE54" s="101"/>
      <c r="AF54" s="109">
        <v>3</v>
      </c>
      <c r="AG54" s="40">
        <f t="shared" si="77"/>
        <v>84.5</v>
      </c>
      <c r="AH54" s="39"/>
      <c r="AJ54" s="14">
        <f t="shared" si="78"/>
        <v>84.5</v>
      </c>
      <c r="AK54" s="14">
        <f t="shared" si="79"/>
        <v>0</v>
      </c>
      <c r="AL54" s="14">
        <f t="shared" si="80"/>
        <v>0</v>
      </c>
      <c r="AM54" s="14" t="str">
        <f t="shared" si="81"/>
        <v/>
      </c>
      <c r="AO54" s="22" t="s">
        <v>57</v>
      </c>
    </row>
    <row r="55" spans="2:41" s="2" customFormat="1" ht="9.9499999999999993" customHeight="1" x14ac:dyDescent="0.2">
      <c r="B55" s="93" t="s">
        <v>6</v>
      </c>
      <c r="D55" s="160"/>
      <c r="E55" s="155" t="s">
        <v>99</v>
      </c>
      <c r="F55" s="155"/>
      <c r="G55" s="21" t="s">
        <v>91</v>
      </c>
      <c r="H55" s="21"/>
      <c r="I55" s="21"/>
      <c r="J55" s="21" t="s">
        <v>844</v>
      </c>
      <c r="K55" s="21"/>
      <c r="L55" s="21" t="s">
        <v>853</v>
      </c>
      <c r="M55" s="21"/>
      <c r="N55" s="21"/>
      <c r="P55" s="155"/>
      <c r="Q55" s="161"/>
      <c r="R55" s="20"/>
      <c r="S55" s="27">
        <f t="shared" si="73"/>
        <v>57.45</v>
      </c>
      <c r="T55" s="25" t="s">
        <v>44</v>
      </c>
      <c r="U55" s="4" t="str">
        <f>+Instructions!$B$3</f>
        <v>A</v>
      </c>
      <c r="V55" s="39"/>
      <c r="W55" s="43">
        <f>+Instructions!$C$22</f>
        <v>0</v>
      </c>
      <c r="X55" s="14">
        <f t="shared" si="74"/>
        <v>57.45</v>
      </c>
      <c r="Y55" s="39"/>
      <c r="Z55" s="5" t="s">
        <v>432</v>
      </c>
      <c r="AA55" s="27">
        <v>57.45</v>
      </c>
      <c r="AB55" s="47">
        <f t="shared" si="75"/>
        <v>0</v>
      </c>
      <c r="AC55" s="14">
        <f t="shared" si="75"/>
        <v>57.45</v>
      </c>
      <c r="AD55" s="10">
        <f t="shared" si="76"/>
        <v>0</v>
      </c>
      <c r="AE55" s="101"/>
      <c r="AF55" s="109">
        <v>3</v>
      </c>
      <c r="AG55" s="40">
        <f t="shared" si="77"/>
        <v>57.45</v>
      </c>
      <c r="AH55" s="39"/>
      <c r="AJ55" s="14">
        <f t="shared" si="78"/>
        <v>57.45</v>
      </c>
      <c r="AK55" s="14">
        <f t="shared" si="79"/>
        <v>0</v>
      </c>
      <c r="AL55" s="14">
        <f t="shared" si="80"/>
        <v>0</v>
      </c>
      <c r="AM55" s="14" t="str">
        <f t="shared" si="81"/>
        <v/>
      </c>
      <c r="AO55" s="22" t="s">
        <v>57</v>
      </c>
    </row>
    <row r="56" spans="2:41" s="2" customFormat="1" ht="9.9499999999999993" customHeight="1" x14ac:dyDescent="0.2">
      <c r="B56" s="93" t="s">
        <v>6</v>
      </c>
      <c r="D56" s="160"/>
      <c r="E56" s="155" t="s">
        <v>610</v>
      </c>
      <c r="F56" s="155"/>
      <c r="G56" s="21" t="s">
        <v>91</v>
      </c>
      <c r="H56" s="21"/>
      <c r="I56" s="21"/>
      <c r="J56" s="21" t="s">
        <v>1142</v>
      </c>
      <c r="K56" s="21"/>
      <c r="L56" s="21" t="s">
        <v>1143</v>
      </c>
      <c r="M56" s="21"/>
      <c r="N56" s="21"/>
      <c r="P56" s="155"/>
      <c r="Q56" s="161"/>
      <c r="R56" s="20"/>
      <c r="S56" s="27">
        <f t="shared" si="73"/>
        <v>90.25</v>
      </c>
      <c r="T56" s="25" t="s">
        <v>44</v>
      </c>
      <c r="U56" s="4" t="str">
        <f>+Instructions!$B$3</f>
        <v>A</v>
      </c>
      <c r="V56" s="39"/>
      <c r="W56" s="43">
        <f>+Instructions!$C$22</f>
        <v>0</v>
      </c>
      <c r="X56" s="14">
        <f t="shared" si="74"/>
        <v>90.25</v>
      </c>
      <c r="Y56" s="39"/>
      <c r="Z56" s="5" t="s">
        <v>432</v>
      </c>
      <c r="AA56" s="27">
        <v>90.25</v>
      </c>
      <c r="AB56" s="47">
        <f t="shared" si="75"/>
        <v>0</v>
      </c>
      <c r="AC56" s="14">
        <f t="shared" si="75"/>
        <v>90.25</v>
      </c>
      <c r="AD56" s="10">
        <f t="shared" si="76"/>
        <v>0</v>
      </c>
      <c r="AE56" s="101"/>
      <c r="AF56" s="109">
        <v>3</v>
      </c>
      <c r="AG56" s="40">
        <f t="shared" si="77"/>
        <v>90.25</v>
      </c>
      <c r="AH56" s="39"/>
      <c r="AJ56" s="14">
        <f t="shared" si="78"/>
        <v>90.25</v>
      </c>
      <c r="AK56" s="14">
        <f t="shared" si="79"/>
        <v>0</v>
      </c>
      <c r="AL56" s="14">
        <f t="shared" si="80"/>
        <v>0</v>
      </c>
      <c r="AM56" s="14" t="str">
        <f t="shared" si="81"/>
        <v/>
      </c>
      <c r="AO56" s="22" t="s">
        <v>57</v>
      </c>
    </row>
    <row r="57" spans="2:41" s="2" customFormat="1" ht="9.9499999999999993" customHeight="1" x14ac:dyDescent="0.2">
      <c r="B57" s="93" t="s">
        <v>6</v>
      </c>
      <c r="D57" s="160"/>
      <c r="E57" s="155" t="s">
        <v>1311</v>
      </c>
      <c r="F57" s="155"/>
      <c r="G57" s="21" t="s">
        <v>91</v>
      </c>
      <c r="H57" s="21"/>
      <c r="I57" s="21"/>
      <c r="J57" s="21" t="s">
        <v>1308</v>
      </c>
      <c r="K57" s="21"/>
      <c r="L57" s="21" t="s">
        <v>1312</v>
      </c>
      <c r="M57" s="21"/>
      <c r="N57" s="21"/>
      <c r="P57" s="155"/>
      <c r="Q57" s="161"/>
      <c r="R57" s="20"/>
      <c r="S57" s="27">
        <f t="shared" si="73"/>
        <v>52.25</v>
      </c>
      <c r="T57" s="25" t="s">
        <v>44</v>
      </c>
      <c r="U57" s="4" t="str">
        <f>+Instructions!$B$3</f>
        <v>A</v>
      </c>
      <c r="V57" s="39"/>
      <c r="W57" s="43">
        <f>+Instructions!$C$22</f>
        <v>0</v>
      </c>
      <c r="X57" s="14">
        <f t="shared" si="74"/>
        <v>52.25</v>
      </c>
      <c r="Y57" s="39"/>
      <c r="Z57" s="5" t="s">
        <v>432</v>
      </c>
      <c r="AA57" s="27">
        <v>52.25</v>
      </c>
      <c r="AB57" s="47">
        <f t="shared" si="75"/>
        <v>0</v>
      </c>
      <c r="AC57" s="14">
        <f t="shared" si="75"/>
        <v>52.25</v>
      </c>
      <c r="AD57" s="10">
        <f t="shared" si="76"/>
        <v>0</v>
      </c>
      <c r="AE57" s="101"/>
      <c r="AF57" s="109">
        <v>3</v>
      </c>
      <c r="AG57" s="40">
        <f t="shared" si="77"/>
        <v>52.25</v>
      </c>
      <c r="AH57" s="39"/>
      <c r="AJ57" s="14">
        <f t="shared" si="78"/>
        <v>52.25</v>
      </c>
      <c r="AK57" s="14">
        <f t="shared" si="79"/>
        <v>0</v>
      </c>
      <c r="AL57" s="14">
        <f t="shared" si="80"/>
        <v>0</v>
      </c>
      <c r="AM57" s="14" t="str">
        <f t="shared" si="81"/>
        <v/>
      </c>
      <c r="AO57" s="22" t="s">
        <v>57</v>
      </c>
    </row>
    <row r="58" spans="2:41" s="2" customFormat="1" ht="9.9499999999999993" customHeight="1" x14ac:dyDescent="0.2">
      <c r="B58" s="93" t="s">
        <v>6</v>
      </c>
      <c r="D58" s="160"/>
      <c r="E58" s="155" t="s">
        <v>1311</v>
      </c>
      <c r="F58" s="155"/>
      <c r="G58" s="21" t="s">
        <v>91</v>
      </c>
      <c r="H58" s="21"/>
      <c r="I58" s="21"/>
      <c r="J58" s="21" t="s">
        <v>1309</v>
      </c>
      <c r="K58" s="21"/>
      <c r="L58" s="21" t="s">
        <v>1313</v>
      </c>
      <c r="M58" s="21"/>
      <c r="N58" s="21"/>
      <c r="P58" s="155"/>
      <c r="Q58" s="161"/>
      <c r="R58" s="20"/>
      <c r="S58" s="27">
        <f t="shared" ref="S58" si="82">IF(Suggested="Yes",AA58,AG58)</f>
        <v>52.25</v>
      </c>
      <c r="T58" s="25" t="s">
        <v>44</v>
      </c>
      <c r="U58" s="4" t="str">
        <f>+Instructions!$B$3</f>
        <v>A</v>
      </c>
      <c r="V58" s="39"/>
      <c r="W58" s="43">
        <f>+Instructions!$C$22</f>
        <v>0</v>
      </c>
      <c r="X58" s="14">
        <f t="shared" ref="X58" si="83">ROUND($AA58*(1-W58)+0.004999,2)</f>
        <v>52.25</v>
      </c>
      <c r="Y58" s="39"/>
      <c r="Z58" s="5" t="s">
        <v>432</v>
      </c>
      <c r="AA58" s="27">
        <v>52.25</v>
      </c>
      <c r="AB58" s="47">
        <f t="shared" ref="AB58" si="84">+W58</f>
        <v>0</v>
      </c>
      <c r="AC58" s="14">
        <f t="shared" ref="AC58" si="85">+X58</f>
        <v>52.25</v>
      </c>
      <c r="AD58" s="10">
        <f t="shared" ref="AD58" si="86">(AG58-AC58)/AG58</f>
        <v>0</v>
      </c>
      <c r="AE58" s="101"/>
      <c r="AF58" s="109">
        <v>3</v>
      </c>
      <c r="AG58" s="40">
        <f t="shared" ref="AG58" si="87">SUM(AJ58:AL58)+AE58</f>
        <v>52.25</v>
      </c>
      <c r="AH58" s="39"/>
      <c r="AJ58" s="14">
        <f t="shared" ref="AJ58" si="88">ROUND(AC58/(1-VLOOKUP(AF58,Group,2,FALSE)),2)</f>
        <v>52.25</v>
      </c>
      <c r="AK58" s="14">
        <f t="shared" ref="AK58" si="89">IF(VLOOKUP(AF58,Group,5,FALSE)="YES",VLOOKUP(ROUND(ROUND(AJ58,1)-AJ58,2),Round,2,FALSE)+VLOOKUP(AF58,Group,6,FALSE),0)</f>
        <v>0</v>
      </c>
      <c r="AL58" s="14">
        <f t="shared" ref="AL58" si="90">IF(VLOOKUP(AF58,Group,7,FALSE)="",0,ROUND(AJ58-0.04999,1)-AJ58+AM58)</f>
        <v>0</v>
      </c>
      <c r="AM58" s="14" t="str">
        <f t="shared" ref="AM58" si="91">IF(VLOOKUP(AF58,Group,7,FALSE)="","",VLOOKUP(AF58,Group,7,FALSE))</f>
        <v/>
      </c>
      <c r="AO58" s="22" t="s">
        <v>57</v>
      </c>
    </row>
    <row r="59" spans="2:41" s="2" customFormat="1" ht="9.9499999999999993" customHeight="1" x14ac:dyDescent="0.2">
      <c r="B59" s="93" t="s">
        <v>6</v>
      </c>
      <c r="D59" s="160"/>
      <c r="E59" s="155" t="s">
        <v>1314</v>
      </c>
      <c r="F59" s="155"/>
      <c r="G59" s="21" t="s">
        <v>91</v>
      </c>
      <c r="H59" s="21"/>
      <c r="I59" s="21"/>
      <c r="J59" s="21" t="s">
        <v>1310</v>
      </c>
      <c r="K59" s="21"/>
      <c r="L59" s="21" t="s">
        <v>1315</v>
      </c>
      <c r="M59" s="21"/>
      <c r="N59" s="21"/>
      <c r="P59" s="155"/>
      <c r="Q59" s="161"/>
      <c r="R59" s="20"/>
      <c r="S59" s="27">
        <f t="shared" si="73"/>
        <v>33.549999999999997</v>
      </c>
      <c r="T59" s="25" t="s">
        <v>44</v>
      </c>
      <c r="U59" s="4" t="str">
        <f>+Instructions!$B$3</f>
        <v>A</v>
      </c>
      <c r="V59" s="39"/>
      <c r="W59" s="43">
        <f>+Instructions!$C$22</f>
        <v>0</v>
      </c>
      <c r="X59" s="14">
        <f t="shared" si="74"/>
        <v>33.549999999999997</v>
      </c>
      <c r="Y59" s="39"/>
      <c r="Z59" s="5" t="s">
        <v>432</v>
      </c>
      <c r="AA59" s="27">
        <v>33.549999999999997</v>
      </c>
      <c r="AB59" s="47">
        <f t="shared" si="75"/>
        <v>0</v>
      </c>
      <c r="AC59" s="14">
        <f t="shared" si="75"/>
        <v>33.549999999999997</v>
      </c>
      <c r="AD59" s="10">
        <f t="shared" si="76"/>
        <v>0</v>
      </c>
      <c r="AE59" s="101"/>
      <c r="AF59" s="109">
        <v>3</v>
      </c>
      <c r="AG59" s="40">
        <f t="shared" si="77"/>
        <v>33.549999999999997</v>
      </c>
      <c r="AH59" s="39"/>
      <c r="AJ59" s="14">
        <f t="shared" si="78"/>
        <v>33.549999999999997</v>
      </c>
      <c r="AK59" s="14">
        <f t="shared" si="79"/>
        <v>0</v>
      </c>
      <c r="AL59" s="14">
        <f t="shared" si="80"/>
        <v>0</v>
      </c>
      <c r="AM59" s="14" t="str">
        <f t="shared" si="81"/>
        <v/>
      </c>
      <c r="AO59" s="22" t="s">
        <v>57</v>
      </c>
    </row>
    <row r="60" spans="2:41" s="2" customFormat="1" ht="9.9499999999999993" customHeight="1" x14ac:dyDescent="0.2">
      <c r="B60" s="93" t="s">
        <v>6</v>
      </c>
      <c r="D60" s="160"/>
      <c r="E60" s="155" t="s">
        <v>610</v>
      </c>
      <c r="F60" s="155"/>
      <c r="G60" s="21" t="s">
        <v>91</v>
      </c>
      <c r="H60" s="21"/>
      <c r="I60" s="21" t="s">
        <v>84</v>
      </c>
      <c r="J60" s="21" t="s">
        <v>1146</v>
      </c>
      <c r="K60" s="21"/>
      <c r="L60" s="21" t="s">
        <v>1145</v>
      </c>
      <c r="M60" s="21"/>
      <c r="N60" s="21"/>
      <c r="P60" s="155"/>
      <c r="Q60" s="161"/>
      <c r="R60" s="20"/>
      <c r="S60" s="27">
        <f t="shared" si="73"/>
        <v>80.95</v>
      </c>
      <c r="T60" s="25" t="s">
        <v>44</v>
      </c>
      <c r="U60" s="4" t="str">
        <f>+Instructions!$B$3</f>
        <v>A</v>
      </c>
      <c r="V60" s="39"/>
      <c r="W60" s="43">
        <f>+Instructions!$C$22</f>
        <v>0</v>
      </c>
      <c r="X60" s="14">
        <f t="shared" si="74"/>
        <v>80.95</v>
      </c>
      <c r="Y60" s="39"/>
      <c r="Z60" s="5" t="s">
        <v>432</v>
      </c>
      <c r="AA60" s="27">
        <v>80.95</v>
      </c>
      <c r="AB60" s="47">
        <f t="shared" ref="AB60:AC67" si="92">+W60</f>
        <v>0</v>
      </c>
      <c r="AC60" s="14">
        <f t="shared" si="92"/>
        <v>80.95</v>
      </c>
      <c r="AD60" s="10">
        <f t="shared" si="76"/>
        <v>0</v>
      </c>
      <c r="AE60" s="101"/>
      <c r="AF60" s="109">
        <v>3</v>
      </c>
      <c r="AG60" s="40">
        <f t="shared" si="77"/>
        <v>80.95</v>
      </c>
      <c r="AH60" s="39"/>
      <c r="AJ60" s="14">
        <f t="shared" si="78"/>
        <v>80.95</v>
      </c>
      <c r="AK60" s="14">
        <f t="shared" si="79"/>
        <v>0</v>
      </c>
      <c r="AL60" s="14">
        <f t="shared" si="80"/>
        <v>0</v>
      </c>
      <c r="AM60" s="14" t="str">
        <f t="shared" si="81"/>
        <v/>
      </c>
      <c r="AO60" s="22" t="s">
        <v>57</v>
      </c>
    </row>
    <row r="61" spans="2:41" s="2" customFormat="1" ht="9.9499999999999993" customHeight="1" x14ac:dyDescent="0.2">
      <c r="B61" s="93" t="s">
        <v>6</v>
      </c>
      <c r="D61" s="160"/>
      <c r="E61" s="155" t="s">
        <v>1155</v>
      </c>
      <c r="F61" s="155"/>
      <c r="G61" s="21" t="s">
        <v>91</v>
      </c>
      <c r="H61" s="21"/>
      <c r="I61" s="21" t="s">
        <v>84</v>
      </c>
      <c r="J61" s="21" t="s">
        <v>1144</v>
      </c>
      <c r="K61" s="21"/>
      <c r="L61" s="21" t="s">
        <v>1147</v>
      </c>
      <c r="M61" s="21"/>
      <c r="N61" s="21"/>
      <c r="P61" s="155"/>
      <c r="Q61" s="161"/>
      <c r="R61" s="20"/>
      <c r="S61" s="27">
        <f>IF(Suggested="Yes",AA61,AG61)</f>
        <v>80.95</v>
      </c>
      <c r="T61" s="25" t="s">
        <v>44</v>
      </c>
      <c r="U61" s="4" t="str">
        <f>+Instructions!$B$3</f>
        <v>A</v>
      </c>
      <c r="V61" s="39"/>
      <c r="W61" s="43">
        <f>+Instructions!$C$22</f>
        <v>0</v>
      </c>
      <c r="X61" s="14">
        <f>ROUND($AA61*(1-W61)+0.004999,2)</f>
        <v>80.95</v>
      </c>
      <c r="Y61" s="39"/>
      <c r="Z61" s="5" t="s">
        <v>432</v>
      </c>
      <c r="AA61" s="27">
        <v>80.95</v>
      </c>
      <c r="AB61" s="47">
        <f>+W61</f>
        <v>0</v>
      </c>
      <c r="AC61" s="14">
        <f>+X61</f>
        <v>80.95</v>
      </c>
      <c r="AD61" s="10">
        <f>(AG61-AC61)/AG61</f>
        <v>0</v>
      </c>
      <c r="AE61" s="101"/>
      <c r="AF61" s="109">
        <v>3</v>
      </c>
      <c r="AG61" s="40">
        <f>SUM(AJ61:AL61)+AE61</f>
        <v>80.95</v>
      </c>
      <c r="AH61" s="39"/>
      <c r="AJ61" s="14">
        <f>ROUND(AC61/(1-VLOOKUP(AF61,Group,2,FALSE)),2)</f>
        <v>80.95</v>
      </c>
      <c r="AK61" s="14">
        <f>IF(VLOOKUP(AF61,Group,5,FALSE)="YES",VLOOKUP(ROUND(ROUND(AJ61,1)-AJ61,2),Round,2,FALSE)+VLOOKUP(AF61,Group,6,FALSE),0)</f>
        <v>0</v>
      </c>
      <c r="AL61" s="14">
        <f>IF(VLOOKUP(AF61,Group,7,FALSE)="",0,ROUND(AJ61-0.04999,1)-AJ61+AM61)</f>
        <v>0</v>
      </c>
      <c r="AM61" s="14" t="str">
        <f>IF(VLOOKUP(AF61,Group,7,FALSE)="","",VLOOKUP(AF61,Group,7,FALSE))</f>
        <v/>
      </c>
      <c r="AO61" s="22" t="s">
        <v>57</v>
      </c>
    </row>
    <row r="62" spans="2:41" s="2" customFormat="1" ht="9.9499999999999993" customHeight="1" x14ac:dyDescent="0.2">
      <c r="B62" s="93" t="s">
        <v>6</v>
      </c>
      <c r="D62" s="160"/>
      <c r="E62" s="155" t="s">
        <v>1271</v>
      </c>
      <c r="F62" s="155"/>
      <c r="G62" s="21" t="s">
        <v>91</v>
      </c>
      <c r="H62" s="21"/>
      <c r="I62" s="21"/>
      <c r="J62" s="21" t="s">
        <v>1247</v>
      </c>
      <c r="K62" s="21"/>
      <c r="L62" s="21" t="s">
        <v>1250</v>
      </c>
      <c r="M62" s="21"/>
      <c r="N62" s="21"/>
      <c r="P62" s="155"/>
      <c r="Q62" s="161"/>
      <c r="R62" s="20"/>
      <c r="S62" s="27">
        <f>IF(Suggested="Yes",AA62,AG62)</f>
        <v>84.4</v>
      </c>
      <c r="T62" s="25" t="s">
        <v>44</v>
      </c>
      <c r="U62" s="4" t="str">
        <f>+Instructions!$B$3</f>
        <v>A</v>
      </c>
      <c r="V62" s="39"/>
      <c r="W62" s="43">
        <f>+Instructions!$C$22</f>
        <v>0</v>
      </c>
      <c r="X62" s="14">
        <f>ROUND($AA62*(1-W62)+0.004999,2)</f>
        <v>84.4</v>
      </c>
      <c r="Y62" s="39"/>
      <c r="Z62" s="5" t="s">
        <v>432</v>
      </c>
      <c r="AA62" s="27">
        <v>84.4</v>
      </c>
      <c r="AB62" s="47">
        <f>+W62</f>
        <v>0</v>
      </c>
      <c r="AC62" s="14">
        <f>+X62</f>
        <v>84.4</v>
      </c>
      <c r="AD62" s="10">
        <f>(AG62-AC62)/AG62</f>
        <v>0</v>
      </c>
      <c r="AE62" s="101"/>
      <c r="AF62" s="109">
        <v>3</v>
      </c>
      <c r="AG62" s="40">
        <f>SUM(AJ62:AL62)+AE62</f>
        <v>84.4</v>
      </c>
      <c r="AH62" s="39"/>
      <c r="AJ62" s="14">
        <f>ROUND(AC62/(1-VLOOKUP(AF62,Group,2,FALSE)),2)</f>
        <v>84.4</v>
      </c>
      <c r="AK62" s="14">
        <f>IF(VLOOKUP(AF62,Group,5,FALSE)="YES",VLOOKUP(ROUND(ROUND(AJ62,1)-AJ62,2),Round,2,FALSE)+VLOOKUP(AF62,Group,6,FALSE),0)</f>
        <v>0</v>
      </c>
      <c r="AL62" s="14">
        <f>IF(VLOOKUP(AF62,Group,7,FALSE)="",0,ROUND(AJ62-0.04999,1)-AJ62+AM62)</f>
        <v>0</v>
      </c>
      <c r="AM62" s="14" t="str">
        <f>IF(VLOOKUP(AF62,Group,7,FALSE)="","",VLOOKUP(AF62,Group,7,FALSE))</f>
        <v/>
      </c>
      <c r="AO62" s="22" t="s">
        <v>57</v>
      </c>
    </row>
    <row r="63" spans="2:41" s="2" customFormat="1" ht="9.9499999999999993" customHeight="1" x14ac:dyDescent="0.2">
      <c r="B63" s="93" t="s">
        <v>6</v>
      </c>
      <c r="D63" s="160"/>
      <c r="E63" s="155" t="s">
        <v>1311</v>
      </c>
      <c r="F63" s="155"/>
      <c r="G63" s="21" t="s">
        <v>91</v>
      </c>
      <c r="H63" s="21"/>
      <c r="I63" s="21"/>
      <c r="J63" s="21" t="s">
        <v>1316</v>
      </c>
      <c r="K63" s="21"/>
      <c r="L63" s="21" t="s">
        <v>1319</v>
      </c>
      <c r="M63" s="21"/>
      <c r="N63" s="21"/>
      <c r="P63" s="155"/>
      <c r="Q63" s="161"/>
      <c r="R63" s="20"/>
      <c r="S63" s="27">
        <f t="shared" ref="S63:S65" si="93">IF(Suggested="Yes",AA63,AG63)</f>
        <v>54.6</v>
      </c>
      <c r="T63" s="25" t="s">
        <v>44</v>
      </c>
      <c r="U63" s="4" t="str">
        <f>+Instructions!$B$3</f>
        <v>A</v>
      </c>
      <c r="V63" s="39"/>
      <c r="W63" s="43">
        <f>+Instructions!$C$22</f>
        <v>0</v>
      </c>
      <c r="X63" s="14">
        <f t="shared" ref="X63:X65" si="94">ROUND($AA63*(1-W63)+0.004999,2)</f>
        <v>54.6</v>
      </c>
      <c r="Y63" s="39"/>
      <c r="Z63" s="5" t="s">
        <v>432</v>
      </c>
      <c r="AA63" s="27">
        <v>54.6</v>
      </c>
      <c r="AB63" s="47">
        <f t="shared" ref="AB63:AB65" si="95">+W63</f>
        <v>0</v>
      </c>
      <c r="AC63" s="14">
        <f t="shared" ref="AC63:AC65" si="96">+X63</f>
        <v>54.6</v>
      </c>
      <c r="AD63" s="10">
        <f t="shared" ref="AD63:AD65" si="97">(AG63-AC63)/AG63</f>
        <v>0</v>
      </c>
      <c r="AE63" s="101"/>
      <c r="AF63" s="109">
        <v>3</v>
      </c>
      <c r="AG63" s="40">
        <f t="shared" ref="AG63:AG65" si="98">SUM(AJ63:AL63)+AE63</f>
        <v>54.6</v>
      </c>
      <c r="AH63" s="39"/>
      <c r="AJ63" s="14">
        <f t="shared" ref="AJ63:AJ65" si="99">ROUND(AC63/(1-VLOOKUP(AF63,Group,2,FALSE)),2)</f>
        <v>54.6</v>
      </c>
      <c r="AK63" s="14">
        <f t="shared" ref="AK63:AK65" si="100">IF(VLOOKUP(AF63,Group,5,FALSE)="YES",VLOOKUP(ROUND(ROUND(AJ63,1)-AJ63,2),Round,2,FALSE)+VLOOKUP(AF63,Group,6,FALSE),0)</f>
        <v>0</v>
      </c>
      <c r="AL63" s="14">
        <f t="shared" ref="AL63:AL65" si="101">IF(VLOOKUP(AF63,Group,7,FALSE)="",0,ROUND(AJ63-0.04999,1)-AJ63+AM63)</f>
        <v>0</v>
      </c>
      <c r="AM63" s="14" t="str">
        <f t="shared" ref="AM63:AM65" si="102">IF(VLOOKUP(AF63,Group,7,FALSE)="","",VLOOKUP(AF63,Group,7,FALSE))</f>
        <v/>
      </c>
      <c r="AO63" s="22" t="s">
        <v>57</v>
      </c>
    </row>
    <row r="64" spans="2:41" s="2" customFormat="1" ht="9.9499999999999993" customHeight="1" x14ac:dyDescent="0.2">
      <c r="B64" s="93" t="s">
        <v>6</v>
      </c>
      <c r="D64" s="160"/>
      <c r="E64" s="155" t="s">
        <v>1306</v>
      </c>
      <c r="F64" s="155"/>
      <c r="G64" s="21" t="s">
        <v>91</v>
      </c>
      <c r="H64" s="21"/>
      <c r="I64" s="21"/>
      <c r="J64" s="21" t="s">
        <v>1317</v>
      </c>
      <c r="K64" s="21"/>
      <c r="L64" s="21" t="s">
        <v>1320</v>
      </c>
      <c r="M64" s="21"/>
      <c r="N64" s="21"/>
      <c r="P64" s="155"/>
      <c r="Q64" s="161"/>
      <c r="R64" s="20"/>
      <c r="S64" s="27">
        <f t="shared" si="93"/>
        <v>52.3</v>
      </c>
      <c r="T64" s="25" t="s">
        <v>44</v>
      </c>
      <c r="U64" s="4" t="str">
        <f>+Instructions!$B$3</f>
        <v>A</v>
      </c>
      <c r="V64" s="39"/>
      <c r="W64" s="43">
        <f>+Instructions!$C$22</f>
        <v>0</v>
      </c>
      <c r="X64" s="14">
        <f t="shared" si="94"/>
        <v>52.3</v>
      </c>
      <c r="Y64" s="39"/>
      <c r="Z64" s="5" t="s">
        <v>432</v>
      </c>
      <c r="AA64" s="27">
        <v>52.3</v>
      </c>
      <c r="AB64" s="47">
        <f t="shared" si="95"/>
        <v>0</v>
      </c>
      <c r="AC64" s="14">
        <f t="shared" si="96"/>
        <v>52.3</v>
      </c>
      <c r="AD64" s="10">
        <f t="shared" si="97"/>
        <v>0</v>
      </c>
      <c r="AE64" s="101"/>
      <c r="AF64" s="109">
        <v>3</v>
      </c>
      <c r="AG64" s="40">
        <f t="shared" si="98"/>
        <v>52.3</v>
      </c>
      <c r="AH64" s="39"/>
      <c r="AJ64" s="14">
        <f t="shared" si="99"/>
        <v>52.3</v>
      </c>
      <c r="AK64" s="14">
        <f t="shared" si="100"/>
        <v>0</v>
      </c>
      <c r="AL64" s="14">
        <f t="shared" si="101"/>
        <v>0</v>
      </c>
      <c r="AM64" s="14" t="str">
        <f t="shared" si="102"/>
        <v/>
      </c>
      <c r="AO64" s="22" t="s">
        <v>57</v>
      </c>
    </row>
    <row r="65" spans="2:41" s="2" customFormat="1" ht="9.9499999999999993" customHeight="1" x14ac:dyDescent="0.2">
      <c r="B65" s="93" t="s">
        <v>6</v>
      </c>
      <c r="D65" s="160"/>
      <c r="E65" s="155" t="s">
        <v>610</v>
      </c>
      <c r="F65" s="155"/>
      <c r="G65" s="21" t="s">
        <v>91</v>
      </c>
      <c r="H65" s="21"/>
      <c r="I65" s="21"/>
      <c r="J65" s="21" t="s">
        <v>1318</v>
      </c>
      <c r="K65" s="21"/>
      <c r="L65" s="21" t="s">
        <v>1321</v>
      </c>
      <c r="M65" s="21"/>
      <c r="N65" s="21"/>
      <c r="P65" s="155"/>
      <c r="Q65" s="161"/>
      <c r="R65" s="20"/>
      <c r="S65" s="27">
        <f t="shared" si="93"/>
        <v>52.4</v>
      </c>
      <c r="T65" s="25" t="s">
        <v>44</v>
      </c>
      <c r="U65" s="4" t="str">
        <f>+Instructions!$B$3</f>
        <v>A</v>
      </c>
      <c r="V65" s="39"/>
      <c r="W65" s="43">
        <f>+Instructions!$C$22</f>
        <v>0</v>
      </c>
      <c r="X65" s="14">
        <f t="shared" si="94"/>
        <v>52.4</v>
      </c>
      <c r="Y65" s="39"/>
      <c r="Z65" s="5" t="s">
        <v>432</v>
      </c>
      <c r="AA65" s="27">
        <v>52.4</v>
      </c>
      <c r="AB65" s="47">
        <f t="shared" si="95"/>
        <v>0</v>
      </c>
      <c r="AC65" s="14">
        <f t="shared" si="96"/>
        <v>52.4</v>
      </c>
      <c r="AD65" s="10">
        <f t="shared" si="97"/>
        <v>0</v>
      </c>
      <c r="AE65" s="101"/>
      <c r="AF65" s="109">
        <v>3</v>
      </c>
      <c r="AG65" s="40">
        <f t="shared" si="98"/>
        <v>52.4</v>
      </c>
      <c r="AH65" s="39"/>
      <c r="AJ65" s="14">
        <f t="shared" si="99"/>
        <v>52.4</v>
      </c>
      <c r="AK65" s="14">
        <f t="shared" si="100"/>
        <v>0</v>
      </c>
      <c r="AL65" s="14">
        <f t="shared" si="101"/>
        <v>0</v>
      </c>
      <c r="AM65" s="14" t="str">
        <f t="shared" si="102"/>
        <v/>
      </c>
      <c r="AO65" s="22" t="s">
        <v>57</v>
      </c>
    </row>
    <row r="66" spans="2:41" s="2" customFormat="1" ht="9.9499999999999993" customHeight="1" x14ac:dyDescent="0.2">
      <c r="B66" s="93" t="s">
        <v>6</v>
      </c>
      <c r="D66" s="160"/>
      <c r="E66" s="155" t="s">
        <v>610</v>
      </c>
      <c r="F66" s="155"/>
      <c r="G66" s="21" t="s">
        <v>91</v>
      </c>
      <c r="H66" s="21"/>
      <c r="I66" s="21"/>
      <c r="J66" s="21" t="s">
        <v>846</v>
      </c>
      <c r="K66" s="21"/>
      <c r="L66" s="21" t="s">
        <v>854</v>
      </c>
      <c r="M66" s="21"/>
      <c r="N66" s="21"/>
      <c r="P66" s="155"/>
      <c r="Q66" s="161"/>
      <c r="R66" s="20"/>
      <c r="S66" s="27">
        <f>IF(Suggested="Yes",AA66,AG66)</f>
        <v>100.5</v>
      </c>
      <c r="T66" s="25" t="s">
        <v>44</v>
      </c>
      <c r="U66" s="4" t="str">
        <f>+Instructions!$B$3</f>
        <v>A</v>
      </c>
      <c r="V66" s="39"/>
      <c r="W66" s="43">
        <f>+Instructions!$C$22</f>
        <v>0</v>
      </c>
      <c r="X66" s="14">
        <f>ROUND($AA66*(1-W66)+0.004999,2)</f>
        <v>100.5</v>
      </c>
      <c r="Y66" s="39"/>
      <c r="Z66" s="5" t="s">
        <v>432</v>
      </c>
      <c r="AA66" s="27">
        <v>100.5</v>
      </c>
      <c r="AB66" s="47">
        <f t="shared" si="92"/>
        <v>0</v>
      </c>
      <c r="AC66" s="14">
        <f t="shared" si="92"/>
        <v>100.5</v>
      </c>
      <c r="AD66" s="10">
        <f>(AG66-AC66)/AG66</f>
        <v>0</v>
      </c>
      <c r="AE66" s="101"/>
      <c r="AF66" s="109">
        <v>3</v>
      </c>
      <c r="AG66" s="40">
        <f>SUM(AJ66:AL66)+AE66</f>
        <v>100.5</v>
      </c>
      <c r="AH66" s="39"/>
      <c r="AJ66" s="14">
        <f>ROUND(AC66/(1-VLOOKUP(AF66,Group,2,FALSE)),2)</f>
        <v>100.5</v>
      </c>
      <c r="AK66" s="14">
        <f>IF(VLOOKUP(AF66,Group,5,FALSE)="YES",VLOOKUP(ROUND(ROUND(AJ66,1)-AJ66,2),Round,2,FALSE)+VLOOKUP(AF66,Group,6,FALSE),0)</f>
        <v>0</v>
      </c>
      <c r="AL66" s="14">
        <f>IF(VLOOKUP(AF66,Group,7,FALSE)="",0,ROUND(AJ66-0.04999,1)-AJ66+AM66)</f>
        <v>0</v>
      </c>
      <c r="AM66" s="14" t="str">
        <f>IF(VLOOKUP(AF66,Group,7,FALSE)="","",VLOOKUP(AF66,Group,7,FALSE))</f>
        <v/>
      </c>
      <c r="AO66" s="22" t="s">
        <v>57</v>
      </c>
    </row>
    <row r="67" spans="2:41" s="2" customFormat="1" ht="9.9499999999999993" customHeight="1" x14ac:dyDescent="0.2">
      <c r="B67" s="93" t="s">
        <v>6</v>
      </c>
      <c r="D67" s="160"/>
      <c r="E67" s="155" t="s">
        <v>90</v>
      </c>
      <c r="F67" s="155"/>
      <c r="G67" s="21" t="s">
        <v>91</v>
      </c>
      <c r="H67" s="21"/>
      <c r="I67" s="21"/>
      <c r="J67" s="21" t="s">
        <v>1248</v>
      </c>
      <c r="K67" s="21"/>
      <c r="L67" s="21" t="s">
        <v>1249</v>
      </c>
      <c r="M67" s="21"/>
      <c r="N67" s="21"/>
      <c r="P67" s="155"/>
      <c r="Q67" s="161"/>
      <c r="R67" s="20"/>
      <c r="S67" s="27">
        <f>IF(Suggested="Yes",AA67,AG67)</f>
        <v>80.7</v>
      </c>
      <c r="T67" s="25" t="s">
        <v>44</v>
      </c>
      <c r="U67" s="4" t="str">
        <f>+Instructions!$B$3</f>
        <v>A</v>
      </c>
      <c r="V67" s="39"/>
      <c r="W67" s="43">
        <f>+Instructions!$C$22</f>
        <v>0</v>
      </c>
      <c r="X67" s="14">
        <f>ROUND($AA67*(1-W67)+0.004999,2)</f>
        <v>80.7</v>
      </c>
      <c r="Y67" s="39"/>
      <c r="Z67" s="5" t="s">
        <v>432</v>
      </c>
      <c r="AA67" s="27">
        <v>80.7</v>
      </c>
      <c r="AB67" s="47">
        <f t="shared" si="92"/>
        <v>0</v>
      </c>
      <c r="AC67" s="14">
        <f t="shared" si="92"/>
        <v>80.7</v>
      </c>
      <c r="AD67" s="10">
        <f>(AG67-AC67)/AG67</f>
        <v>0</v>
      </c>
      <c r="AE67" s="101"/>
      <c r="AF67" s="109">
        <v>3</v>
      </c>
      <c r="AG67" s="40">
        <f>SUM(AJ67:AL67)+AE67</f>
        <v>80.7</v>
      </c>
      <c r="AH67" s="39"/>
      <c r="AJ67" s="14">
        <f>ROUND(AC67/(1-VLOOKUP(AF67,Group,2,FALSE)),2)</f>
        <v>80.7</v>
      </c>
      <c r="AK67" s="14">
        <f>IF(VLOOKUP(AF67,Group,5,FALSE)="YES",VLOOKUP(ROUND(ROUND(AJ67,1)-AJ67,2),Round,2,FALSE)+VLOOKUP(AF67,Group,6,FALSE),0)</f>
        <v>0</v>
      </c>
      <c r="AL67" s="14">
        <f>IF(VLOOKUP(AF67,Group,7,FALSE)="",0,ROUND(AJ67-0.04999,1)-AJ67+AM67)</f>
        <v>0</v>
      </c>
      <c r="AM67" s="14" t="str">
        <f>IF(VLOOKUP(AF67,Group,7,FALSE)="","",VLOOKUP(AF67,Group,7,FALSE))</f>
        <v/>
      </c>
      <c r="AO67" s="22" t="s">
        <v>57</v>
      </c>
    </row>
    <row r="68" spans="2:41" s="2" customFormat="1" ht="9.9499999999999993" customHeight="1" x14ac:dyDescent="0.2">
      <c r="B68" s="93" t="s">
        <v>6</v>
      </c>
      <c r="D68" s="160"/>
      <c r="E68" s="155" t="s">
        <v>610</v>
      </c>
      <c r="F68" s="155"/>
      <c r="G68" s="21" t="s">
        <v>91</v>
      </c>
      <c r="H68" s="21"/>
      <c r="I68" s="21"/>
      <c r="J68" s="21" t="s">
        <v>707</v>
      </c>
      <c r="K68" s="21"/>
      <c r="L68" s="21" t="s">
        <v>708</v>
      </c>
      <c r="M68" s="21"/>
      <c r="N68" s="21"/>
      <c r="P68" s="155"/>
      <c r="Q68" s="161"/>
      <c r="R68" s="20"/>
      <c r="S68" s="27">
        <f t="shared" si="73"/>
        <v>67.349999999999994</v>
      </c>
      <c r="T68" s="25" t="s">
        <v>44</v>
      </c>
      <c r="U68" s="4" t="str">
        <f>+Instructions!$B$3</f>
        <v>A</v>
      </c>
      <c r="V68" s="39"/>
      <c r="W68" s="43">
        <f>+Instructions!$C$22</f>
        <v>0</v>
      </c>
      <c r="X68" s="14">
        <f t="shared" si="74"/>
        <v>67.349999999999994</v>
      </c>
      <c r="Y68" s="39"/>
      <c r="Z68" s="5" t="s">
        <v>432</v>
      </c>
      <c r="AA68" s="27">
        <v>67.349999999999994</v>
      </c>
      <c r="AB68" s="47">
        <f t="shared" ref="AB68:AC71" si="103">+W68</f>
        <v>0</v>
      </c>
      <c r="AC68" s="14">
        <f t="shared" si="103"/>
        <v>67.349999999999994</v>
      </c>
      <c r="AD68" s="10">
        <f t="shared" si="76"/>
        <v>0</v>
      </c>
      <c r="AE68" s="101"/>
      <c r="AF68" s="109">
        <v>3</v>
      </c>
      <c r="AG68" s="40">
        <f t="shared" si="77"/>
        <v>67.349999999999994</v>
      </c>
      <c r="AH68" s="39"/>
      <c r="AJ68" s="14">
        <f t="shared" si="78"/>
        <v>67.349999999999994</v>
      </c>
      <c r="AK68" s="14">
        <f t="shared" si="79"/>
        <v>0</v>
      </c>
      <c r="AL68" s="14">
        <f t="shared" si="80"/>
        <v>0</v>
      </c>
      <c r="AM68" s="14" t="str">
        <f t="shared" si="81"/>
        <v/>
      </c>
      <c r="AO68" s="22" t="s">
        <v>57</v>
      </c>
    </row>
    <row r="69" spans="2:41" s="2" customFormat="1" ht="9.9499999999999993" customHeight="1" x14ac:dyDescent="0.2">
      <c r="B69" s="93" t="s">
        <v>6</v>
      </c>
      <c r="D69" s="160"/>
      <c r="E69" s="155" t="s">
        <v>849</v>
      </c>
      <c r="F69" s="155"/>
      <c r="G69" s="21" t="s">
        <v>91</v>
      </c>
      <c r="H69" s="21"/>
      <c r="I69" s="21"/>
      <c r="J69" s="21" t="s">
        <v>847</v>
      </c>
      <c r="K69" s="21"/>
      <c r="L69" s="21" t="s">
        <v>855</v>
      </c>
      <c r="M69" s="21"/>
      <c r="N69" s="21"/>
      <c r="P69" s="155"/>
      <c r="Q69" s="161"/>
      <c r="R69" s="20"/>
      <c r="S69" s="27">
        <f t="shared" si="73"/>
        <v>88.35</v>
      </c>
      <c r="T69" s="25" t="s">
        <v>44</v>
      </c>
      <c r="U69" s="4" t="str">
        <f>+Instructions!$B$3</f>
        <v>A</v>
      </c>
      <c r="V69" s="39"/>
      <c r="W69" s="43">
        <f>+Instructions!$C$22</f>
        <v>0</v>
      </c>
      <c r="X69" s="14">
        <f t="shared" si="74"/>
        <v>88.35</v>
      </c>
      <c r="Y69" s="39"/>
      <c r="Z69" s="5" t="s">
        <v>432</v>
      </c>
      <c r="AA69" s="27">
        <v>88.35</v>
      </c>
      <c r="AB69" s="47">
        <f t="shared" si="103"/>
        <v>0</v>
      </c>
      <c r="AC69" s="14">
        <f t="shared" si="103"/>
        <v>88.35</v>
      </c>
      <c r="AD69" s="10">
        <f t="shared" si="76"/>
        <v>0</v>
      </c>
      <c r="AE69" s="101"/>
      <c r="AF69" s="109">
        <v>3</v>
      </c>
      <c r="AG69" s="40">
        <f t="shared" si="77"/>
        <v>88.35</v>
      </c>
      <c r="AH69" s="39"/>
      <c r="AJ69" s="14">
        <f t="shared" si="78"/>
        <v>88.35</v>
      </c>
      <c r="AK69" s="14">
        <f t="shared" si="79"/>
        <v>0</v>
      </c>
      <c r="AL69" s="14">
        <f t="shared" si="80"/>
        <v>0</v>
      </c>
      <c r="AM69" s="14" t="str">
        <f t="shared" si="81"/>
        <v/>
      </c>
      <c r="AO69" s="22" t="s">
        <v>57</v>
      </c>
    </row>
    <row r="70" spans="2:41" s="2" customFormat="1" ht="9.9499999999999993" customHeight="1" x14ac:dyDescent="0.2">
      <c r="B70" s="93" t="s">
        <v>6</v>
      </c>
      <c r="D70" s="160"/>
      <c r="E70" s="155" t="s">
        <v>850</v>
      </c>
      <c r="F70" s="155"/>
      <c r="G70" s="21" t="s">
        <v>91</v>
      </c>
      <c r="H70" s="21"/>
      <c r="I70" s="21"/>
      <c r="J70" s="21" t="s">
        <v>848</v>
      </c>
      <c r="K70" s="21"/>
      <c r="L70" s="21" t="s">
        <v>856</v>
      </c>
      <c r="M70" s="21"/>
      <c r="N70" s="21"/>
      <c r="P70" s="155"/>
      <c r="Q70" s="161"/>
      <c r="R70" s="20"/>
      <c r="S70" s="27">
        <f t="shared" ref="S70:S81" si="104">IF(Suggested="Yes",AA70,AG70)</f>
        <v>64.849999999999994</v>
      </c>
      <c r="T70" s="25" t="s">
        <v>44</v>
      </c>
      <c r="U70" s="4" t="str">
        <f>+Instructions!$B$3</f>
        <v>A</v>
      </c>
      <c r="V70" s="39"/>
      <c r="W70" s="43">
        <f>+Instructions!$C$22</f>
        <v>0</v>
      </c>
      <c r="X70" s="14">
        <f t="shared" ref="X70:X81" si="105">ROUND($AA70*(1-W70)+0.004999,2)</f>
        <v>64.849999999999994</v>
      </c>
      <c r="Y70" s="39"/>
      <c r="Z70" s="5" t="s">
        <v>432</v>
      </c>
      <c r="AA70" s="27">
        <v>64.849999999999994</v>
      </c>
      <c r="AB70" s="47">
        <f t="shared" si="103"/>
        <v>0</v>
      </c>
      <c r="AC70" s="14">
        <f t="shared" si="103"/>
        <v>64.849999999999994</v>
      </c>
      <c r="AD70" s="10">
        <f t="shared" ref="AD70:AD81" si="106">(AG70-AC70)/AG70</f>
        <v>0</v>
      </c>
      <c r="AE70" s="101"/>
      <c r="AF70" s="109">
        <v>3</v>
      </c>
      <c r="AG70" s="40">
        <f t="shared" ref="AG70:AG81" si="107">SUM(AJ70:AL70)+AE70</f>
        <v>64.849999999999994</v>
      </c>
      <c r="AH70" s="39"/>
      <c r="AJ70" s="14">
        <f t="shared" ref="AJ70:AJ81" si="108">ROUND(AC70/(1-VLOOKUP(AF70,Group,2,FALSE)),2)</f>
        <v>64.849999999999994</v>
      </c>
      <c r="AK70" s="14">
        <f t="shared" ref="AK70:AK81" si="109">IF(VLOOKUP(AF70,Group,5,FALSE)="YES",VLOOKUP(ROUND(ROUND(AJ70,1)-AJ70,2),Round,2,FALSE)+VLOOKUP(AF70,Group,6,FALSE),0)</f>
        <v>0</v>
      </c>
      <c r="AL70" s="14">
        <f t="shared" ref="AL70:AL81" si="110">IF(VLOOKUP(AF70,Group,7,FALSE)="",0,ROUND(AJ70-0.04999,1)-AJ70+AM70)</f>
        <v>0</v>
      </c>
      <c r="AM70" s="14" t="str">
        <f t="shared" ref="AM70:AM81" si="111">IF(VLOOKUP(AF70,Group,7,FALSE)="","",VLOOKUP(AF70,Group,7,FALSE))</f>
        <v/>
      </c>
      <c r="AO70" s="22" t="s">
        <v>57</v>
      </c>
    </row>
    <row r="71" spans="2:41" s="2" customFormat="1" ht="9.9499999999999993" customHeight="1" x14ac:dyDescent="0.2">
      <c r="B71" s="93" t="s">
        <v>6</v>
      </c>
      <c r="D71" s="160"/>
      <c r="E71" s="155" t="s">
        <v>610</v>
      </c>
      <c r="F71" s="155"/>
      <c r="G71" s="21" t="s">
        <v>91</v>
      </c>
      <c r="H71" s="21"/>
      <c r="I71" s="21" t="s">
        <v>84</v>
      </c>
      <c r="J71" s="21" t="s">
        <v>1148</v>
      </c>
      <c r="K71" s="21"/>
      <c r="L71" s="21" t="s">
        <v>1149</v>
      </c>
      <c r="M71" s="21"/>
      <c r="N71" s="21"/>
      <c r="P71" s="155"/>
      <c r="Q71" s="161"/>
      <c r="R71" s="20"/>
      <c r="S71" s="27">
        <f t="shared" si="104"/>
        <v>80.95</v>
      </c>
      <c r="T71" s="25" t="s">
        <v>44</v>
      </c>
      <c r="U71" s="4" t="str">
        <f>+Instructions!$B$3</f>
        <v>A</v>
      </c>
      <c r="V71" s="39"/>
      <c r="W71" s="43">
        <f>+Instructions!$C$22</f>
        <v>0</v>
      </c>
      <c r="X71" s="14">
        <f t="shared" si="105"/>
        <v>80.95</v>
      </c>
      <c r="Y71" s="39"/>
      <c r="Z71" s="5" t="s">
        <v>432</v>
      </c>
      <c r="AA71" s="27">
        <v>80.95</v>
      </c>
      <c r="AB71" s="47">
        <f t="shared" si="103"/>
        <v>0</v>
      </c>
      <c r="AC71" s="14">
        <f t="shared" si="103"/>
        <v>80.95</v>
      </c>
      <c r="AD71" s="10">
        <f t="shared" si="106"/>
        <v>0</v>
      </c>
      <c r="AE71" s="101"/>
      <c r="AF71" s="109">
        <v>3</v>
      </c>
      <c r="AG71" s="40">
        <f t="shared" si="107"/>
        <v>80.95</v>
      </c>
      <c r="AH71" s="39"/>
      <c r="AJ71" s="14">
        <f t="shared" si="108"/>
        <v>80.95</v>
      </c>
      <c r="AK71" s="14">
        <f t="shared" si="109"/>
        <v>0</v>
      </c>
      <c r="AL71" s="14">
        <f t="shared" si="110"/>
        <v>0</v>
      </c>
      <c r="AM71" s="14" t="str">
        <f t="shared" si="111"/>
        <v/>
      </c>
      <c r="AO71" s="22" t="s">
        <v>57</v>
      </c>
    </row>
    <row r="72" spans="2:41" s="2" customFormat="1" ht="9.9499999999999993" customHeight="1" x14ac:dyDescent="0.2">
      <c r="B72" s="93" t="s">
        <v>6</v>
      </c>
      <c r="D72" s="160"/>
      <c r="E72" s="155" t="s">
        <v>1155</v>
      </c>
      <c r="F72" s="155"/>
      <c r="G72" s="21" t="s">
        <v>91</v>
      </c>
      <c r="H72" s="21"/>
      <c r="I72" s="21"/>
      <c r="J72" s="21" t="s">
        <v>1150</v>
      </c>
      <c r="K72" s="21"/>
      <c r="L72" s="21" t="s">
        <v>1156</v>
      </c>
      <c r="M72" s="21"/>
      <c r="N72" s="21"/>
      <c r="P72" s="155"/>
      <c r="Q72" s="161"/>
      <c r="R72" s="20"/>
      <c r="S72" s="27">
        <f t="shared" si="104"/>
        <v>80.95</v>
      </c>
      <c r="T72" s="25" t="s">
        <v>44</v>
      </c>
      <c r="U72" s="4" t="str">
        <f>+Instructions!$B$3</f>
        <v>A</v>
      </c>
      <c r="V72" s="39"/>
      <c r="W72" s="43">
        <f>+Instructions!$C$22</f>
        <v>0</v>
      </c>
      <c r="X72" s="14">
        <f t="shared" si="105"/>
        <v>80.95</v>
      </c>
      <c r="Y72" s="39"/>
      <c r="Z72" s="5" t="s">
        <v>432</v>
      </c>
      <c r="AA72" s="27">
        <v>80.95</v>
      </c>
      <c r="AB72" s="47">
        <f t="shared" ref="AB72:AC79" si="112">+W72</f>
        <v>0</v>
      </c>
      <c r="AC72" s="14">
        <f t="shared" si="112"/>
        <v>80.95</v>
      </c>
      <c r="AD72" s="10">
        <f t="shared" si="106"/>
        <v>0</v>
      </c>
      <c r="AE72" s="101"/>
      <c r="AF72" s="109">
        <v>3</v>
      </c>
      <c r="AG72" s="40">
        <f t="shared" si="107"/>
        <v>80.95</v>
      </c>
      <c r="AH72" s="39"/>
      <c r="AJ72" s="14">
        <f t="shared" si="108"/>
        <v>80.95</v>
      </c>
      <c r="AK72" s="14">
        <f t="shared" si="109"/>
        <v>0</v>
      </c>
      <c r="AL72" s="14">
        <f t="shared" si="110"/>
        <v>0</v>
      </c>
      <c r="AM72" s="14" t="str">
        <f t="shared" si="111"/>
        <v/>
      </c>
      <c r="AO72" s="22" t="s">
        <v>57</v>
      </c>
    </row>
    <row r="73" spans="2:41" s="2" customFormat="1" ht="9.9499999999999993" customHeight="1" x14ac:dyDescent="0.2">
      <c r="B73" s="93" t="s">
        <v>6</v>
      </c>
      <c r="D73" s="160"/>
      <c r="E73" s="155" t="s">
        <v>610</v>
      </c>
      <c r="F73" s="155"/>
      <c r="G73" s="21" t="s">
        <v>91</v>
      </c>
      <c r="H73" s="21"/>
      <c r="I73" s="21"/>
      <c r="J73" s="21" t="s">
        <v>1151</v>
      </c>
      <c r="K73" s="21"/>
      <c r="L73" s="21" t="s">
        <v>1157</v>
      </c>
      <c r="M73" s="21"/>
      <c r="N73" s="21"/>
      <c r="P73" s="155"/>
      <c r="Q73" s="161"/>
      <c r="R73" s="20"/>
      <c r="S73" s="27">
        <f t="shared" si="104"/>
        <v>90.25</v>
      </c>
      <c r="T73" s="25" t="s">
        <v>44</v>
      </c>
      <c r="U73" s="4" t="str">
        <f>+Instructions!$B$3</f>
        <v>A</v>
      </c>
      <c r="V73" s="39"/>
      <c r="W73" s="43">
        <f>+Instructions!$C$22</f>
        <v>0</v>
      </c>
      <c r="X73" s="14">
        <f t="shared" si="105"/>
        <v>90.25</v>
      </c>
      <c r="Y73" s="39"/>
      <c r="Z73" s="5" t="s">
        <v>432</v>
      </c>
      <c r="AA73" s="27">
        <v>90.25</v>
      </c>
      <c r="AB73" s="47">
        <f t="shared" si="112"/>
        <v>0</v>
      </c>
      <c r="AC73" s="14">
        <f t="shared" si="112"/>
        <v>90.25</v>
      </c>
      <c r="AD73" s="10">
        <f t="shared" si="106"/>
        <v>0</v>
      </c>
      <c r="AE73" s="101"/>
      <c r="AF73" s="109">
        <v>3</v>
      </c>
      <c r="AG73" s="40">
        <f t="shared" si="107"/>
        <v>90.25</v>
      </c>
      <c r="AH73" s="39"/>
      <c r="AJ73" s="14">
        <f t="shared" si="108"/>
        <v>90.25</v>
      </c>
      <c r="AK73" s="14">
        <f t="shared" si="109"/>
        <v>0</v>
      </c>
      <c r="AL73" s="14">
        <f t="shared" si="110"/>
        <v>0</v>
      </c>
      <c r="AM73" s="14" t="str">
        <f t="shared" si="111"/>
        <v/>
      </c>
      <c r="AO73" s="22" t="s">
        <v>57</v>
      </c>
    </row>
    <row r="74" spans="2:41" s="2" customFormat="1" ht="9.9499999999999993" customHeight="1" x14ac:dyDescent="0.2">
      <c r="B74" s="93" t="s">
        <v>6</v>
      </c>
      <c r="D74" s="160"/>
      <c r="E74" s="155" t="s">
        <v>610</v>
      </c>
      <c r="F74" s="155"/>
      <c r="G74" s="21" t="s">
        <v>91</v>
      </c>
      <c r="H74" s="21"/>
      <c r="I74" s="21"/>
      <c r="J74" s="21" t="s">
        <v>1152</v>
      </c>
      <c r="K74" s="21"/>
      <c r="L74" s="21" t="s">
        <v>1158</v>
      </c>
      <c r="M74" s="21"/>
      <c r="N74" s="21"/>
      <c r="P74" s="155"/>
      <c r="Q74" s="161"/>
      <c r="R74" s="20"/>
      <c r="S74" s="27">
        <f t="shared" si="104"/>
        <v>80.95</v>
      </c>
      <c r="T74" s="25" t="s">
        <v>44</v>
      </c>
      <c r="U74" s="4" t="str">
        <f>+Instructions!$B$3</f>
        <v>A</v>
      </c>
      <c r="V74" s="39"/>
      <c r="W74" s="43">
        <f>+Instructions!$C$22</f>
        <v>0</v>
      </c>
      <c r="X74" s="14">
        <f t="shared" si="105"/>
        <v>80.95</v>
      </c>
      <c r="Y74" s="39"/>
      <c r="Z74" s="5" t="s">
        <v>432</v>
      </c>
      <c r="AA74" s="27">
        <v>80.95</v>
      </c>
      <c r="AB74" s="47">
        <f t="shared" si="112"/>
        <v>0</v>
      </c>
      <c r="AC74" s="14">
        <f t="shared" si="112"/>
        <v>80.95</v>
      </c>
      <c r="AD74" s="10">
        <f t="shared" si="106"/>
        <v>0</v>
      </c>
      <c r="AE74" s="101"/>
      <c r="AF74" s="109">
        <v>3</v>
      </c>
      <c r="AG74" s="40">
        <f t="shared" si="107"/>
        <v>80.95</v>
      </c>
      <c r="AH74" s="39"/>
      <c r="AJ74" s="14">
        <f t="shared" si="108"/>
        <v>80.95</v>
      </c>
      <c r="AK74" s="14">
        <f t="shared" si="109"/>
        <v>0</v>
      </c>
      <c r="AL74" s="14">
        <f t="shared" si="110"/>
        <v>0</v>
      </c>
      <c r="AM74" s="14" t="str">
        <f t="shared" si="111"/>
        <v/>
      </c>
      <c r="AO74" s="22" t="s">
        <v>57</v>
      </c>
    </row>
    <row r="75" spans="2:41" s="2" customFormat="1" ht="9.9499999999999993" customHeight="1" x14ac:dyDescent="0.2">
      <c r="B75" s="93" t="s">
        <v>6</v>
      </c>
      <c r="D75" s="160"/>
      <c r="E75" s="155" t="s">
        <v>610</v>
      </c>
      <c r="F75" s="155"/>
      <c r="G75" s="21" t="s">
        <v>91</v>
      </c>
      <c r="H75" s="21"/>
      <c r="I75" s="21"/>
      <c r="J75" s="21" t="s">
        <v>1153</v>
      </c>
      <c r="K75" s="21"/>
      <c r="L75" s="21" t="s">
        <v>1159</v>
      </c>
      <c r="M75" s="21"/>
      <c r="N75" s="21"/>
      <c r="P75" s="155"/>
      <c r="Q75" s="161"/>
      <c r="R75" s="20"/>
      <c r="S75" s="27">
        <f t="shared" si="104"/>
        <v>80.95</v>
      </c>
      <c r="T75" s="25" t="s">
        <v>44</v>
      </c>
      <c r="U75" s="4" t="str">
        <f>+Instructions!$B$3</f>
        <v>A</v>
      </c>
      <c r="V75" s="39"/>
      <c r="W75" s="43">
        <f>+Instructions!$C$22</f>
        <v>0</v>
      </c>
      <c r="X75" s="14">
        <f t="shared" si="105"/>
        <v>80.95</v>
      </c>
      <c r="Y75" s="39"/>
      <c r="Z75" s="5" t="s">
        <v>432</v>
      </c>
      <c r="AA75" s="27">
        <v>80.95</v>
      </c>
      <c r="AB75" s="47">
        <f t="shared" si="112"/>
        <v>0</v>
      </c>
      <c r="AC75" s="14">
        <f t="shared" si="112"/>
        <v>80.95</v>
      </c>
      <c r="AD75" s="10">
        <f t="shared" si="106"/>
        <v>0</v>
      </c>
      <c r="AE75" s="101"/>
      <c r="AF75" s="109">
        <v>3</v>
      </c>
      <c r="AG75" s="40">
        <f t="shared" si="107"/>
        <v>80.95</v>
      </c>
      <c r="AH75" s="39"/>
      <c r="AJ75" s="14">
        <f t="shared" si="108"/>
        <v>80.95</v>
      </c>
      <c r="AK75" s="14">
        <f t="shared" si="109"/>
        <v>0</v>
      </c>
      <c r="AL75" s="14">
        <f t="shared" si="110"/>
        <v>0</v>
      </c>
      <c r="AM75" s="14" t="str">
        <f t="shared" si="111"/>
        <v/>
      </c>
      <c r="AO75" s="22" t="s">
        <v>57</v>
      </c>
    </row>
    <row r="76" spans="2:41" s="2" customFormat="1" ht="9.9499999999999993" customHeight="1" x14ac:dyDescent="0.2">
      <c r="B76" s="93" t="s">
        <v>6</v>
      </c>
      <c r="D76" s="160"/>
      <c r="E76" s="155" t="s">
        <v>610</v>
      </c>
      <c r="F76" s="155"/>
      <c r="G76" s="21" t="s">
        <v>91</v>
      </c>
      <c r="H76" s="21"/>
      <c r="I76" s="21"/>
      <c r="J76" s="21" t="s">
        <v>1154</v>
      </c>
      <c r="K76" s="21"/>
      <c r="L76" s="21" t="s">
        <v>1160</v>
      </c>
      <c r="M76" s="21"/>
      <c r="N76" s="21"/>
      <c r="P76" s="155"/>
      <c r="Q76" s="161"/>
      <c r="R76" s="20"/>
      <c r="S76" s="27">
        <f t="shared" si="104"/>
        <v>80.95</v>
      </c>
      <c r="T76" s="25" t="s">
        <v>44</v>
      </c>
      <c r="U76" s="4" t="str">
        <f>+Instructions!$B$3</f>
        <v>A</v>
      </c>
      <c r="V76" s="39"/>
      <c r="W76" s="43">
        <f>+Instructions!$C$22</f>
        <v>0</v>
      </c>
      <c r="X76" s="14">
        <f t="shared" si="105"/>
        <v>80.95</v>
      </c>
      <c r="Y76" s="39"/>
      <c r="Z76" s="5" t="s">
        <v>432</v>
      </c>
      <c r="AA76" s="27">
        <v>80.95</v>
      </c>
      <c r="AB76" s="47">
        <f t="shared" si="112"/>
        <v>0</v>
      </c>
      <c r="AC76" s="14">
        <f t="shared" si="112"/>
        <v>80.95</v>
      </c>
      <c r="AD76" s="10">
        <f t="shared" si="106"/>
        <v>0</v>
      </c>
      <c r="AE76" s="101"/>
      <c r="AF76" s="109">
        <v>3</v>
      </c>
      <c r="AG76" s="40">
        <f t="shared" si="107"/>
        <v>80.95</v>
      </c>
      <c r="AH76" s="39"/>
      <c r="AJ76" s="14">
        <f t="shared" si="108"/>
        <v>80.95</v>
      </c>
      <c r="AK76" s="14">
        <f t="shared" si="109"/>
        <v>0</v>
      </c>
      <c r="AL76" s="14">
        <f t="shared" si="110"/>
        <v>0</v>
      </c>
      <c r="AM76" s="14" t="str">
        <f t="shared" si="111"/>
        <v/>
      </c>
      <c r="AO76" s="22" t="s">
        <v>57</v>
      </c>
    </row>
    <row r="77" spans="2:41" s="2" customFormat="1" ht="9.9499999999999993" customHeight="1" x14ac:dyDescent="0.2">
      <c r="B77" s="93" t="s">
        <v>6</v>
      </c>
      <c r="D77" s="160"/>
      <c r="E77" s="155" t="s">
        <v>90</v>
      </c>
      <c r="F77" s="155"/>
      <c r="G77" s="21" t="s">
        <v>91</v>
      </c>
      <c r="H77" s="21"/>
      <c r="I77" s="21"/>
      <c r="J77" s="21" t="s">
        <v>1251</v>
      </c>
      <c r="K77" s="21"/>
      <c r="L77" s="21" t="s">
        <v>1254</v>
      </c>
      <c r="M77" s="21"/>
      <c r="N77" s="21"/>
      <c r="P77" s="155"/>
      <c r="Q77" s="161"/>
      <c r="R77" s="20"/>
      <c r="S77" s="27">
        <f t="shared" si="104"/>
        <v>77.3</v>
      </c>
      <c r="T77" s="25" t="s">
        <v>44</v>
      </c>
      <c r="U77" s="4" t="str">
        <f>+Instructions!$B$3</f>
        <v>A</v>
      </c>
      <c r="V77" s="39"/>
      <c r="W77" s="43">
        <f>+Instructions!$C$22</f>
        <v>0</v>
      </c>
      <c r="X77" s="14">
        <f t="shared" si="105"/>
        <v>77.3</v>
      </c>
      <c r="Y77" s="39"/>
      <c r="Z77" s="5" t="s">
        <v>432</v>
      </c>
      <c r="AA77" s="27">
        <v>77.3</v>
      </c>
      <c r="AB77" s="47">
        <f t="shared" si="112"/>
        <v>0</v>
      </c>
      <c r="AC77" s="14">
        <f t="shared" si="112"/>
        <v>77.3</v>
      </c>
      <c r="AD77" s="10">
        <f t="shared" si="106"/>
        <v>0</v>
      </c>
      <c r="AE77" s="101"/>
      <c r="AF77" s="109">
        <v>3</v>
      </c>
      <c r="AG77" s="40">
        <f t="shared" si="107"/>
        <v>77.3</v>
      </c>
      <c r="AH77" s="39"/>
      <c r="AJ77" s="14">
        <f t="shared" si="108"/>
        <v>77.3</v>
      </c>
      <c r="AK77" s="14">
        <f t="shared" si="109"/>
        <v>0</v>
      </c>
      <c r="AL77" s="14">
        <f t="shared" si="110"/>
        <v>0</v>
      </c>
      <c r="AM77" s="14" t="str">
        <f t="shared" si="111"/>
        <v/>
      </c>
      <c r="AO77" s="22" t="s">
        <v>57</v>
      </c>
    </row>
    <row r="78" spans="2:41" s="2" customFormat="1" ht="9.9499999999999993" customHeight="1" x14ac:dyDescent="0.2">
      <c r="B78" s="93" t="s">
        <v>6</v>
      </c>
      <c r="D78" s="160"/>
      <c r="E78" s="155" t="s">
        <v>90</v>
      </c>
      <c r="F78" s="155"/>
      <c r="G78" s="21" t="s">
        <v>91</v>
      </c>
      <c r="H78" s="21"/>
      <c r="I78" s="21"/>
      <c r="J78" s="21" t="s">
        <v>1252</v>
      </c>
      <c r="K78" s="21"/>
      <c r="L78" s="21" t="s">
        <v>1255</v>
      </c>
      <c r="M78" s="21"/>
      <c r="N78" s="21"/>
      <c r="P78" s="155"/>
      <c r="Q78" s="161"/>
      <c r="R78" s="20"/>
      <c r="S78" s="27">
        <f>IF(Suggested="Yes",AA78,AG78)</f>
        <v>84.15</v>
      </c>
      <c r="T78" s="25" t="s">
        <v>44</v>
      </c>
      <c r="U78" s="4" t="str">
        <f>+Instructions!$B$3</f>
        <v>A</v>
      </c>
      <c r="V78" s="39"/>
      <c r="W78" s="43">
        <f>+Instructions!$C$22</f>
        <v>0</v>
      </c>
      <c r="X78" s="14">
        <f>ROUND($AA78*(1-W78)+0.004999,2)</f>
        <v>84.15</v>
      </c>
      <c r="Y78" s="39"/>
      <c r="Z78" s="5" t="s">
        <v>432</v>
      </c>
      <c r="AA78" s="27">
        <v>84.15</v>
      </c>
      <c r="AB78" s="47">
        <f>+W78</f>
        <v>0</v>
      </c>
      <c r="AC78" s="14">
        <f>+X78</f>
        <v>84.15</v>
      </c>
      <c r="AD78" s="10">
        <f>(AG78-AC78)/AG78</f>
        <v>0</v>
      </c>
      <c r="AE78" s="101"/>
      <c r="AF78" s="109">
        <v>3</v>
      </c>
      <c r="AG78" s="40">
        <f>SUM(AJ78:AL78)+AE78</f>
        <v>84.15</v>
      </c>
      <c r="AH78" s="39"/>
      <c r="AJ78" s="14">
        <f>ROUND(AC78/(1-VLOOKUP(AF78,Group,2,FALSE)),2)</f>
        <v>84.15</v>
      </c>
      <c r="AK78" s="14">
        <f>IF(VLOOKUP(AF78,Group,5,FALSE)="YES",VLOOKUP(ROUND(ROUND(AJ78,1)-AJ78,2),Round,2,FALSE)+VLOOKUP(AF78,Group,6,FALSE),0)</f>
        <v>0</v>
      </c>
      <c r="AL78" s="14">
        <f>IF(VLOOKUP(AF78,Group,7,FALSE)="",0,ROUND(AJ78-0.04999,1)-AJ78+AM78)</f>
        <v>0</v>
      </c>
      <c r="AM78" s="14" t="str">
        <f>IF(VLOOKUP(AF78,Group,7,FALSE)="","",VLOOKUP(AF78,Group,7,FALSE))</f>
        <v/>
      </c>
      <c r="AO78" s="22" t="s">
        <v>57</v>
      </c>
    </row>
    <row r="79" spans="2:41" s="2" customFormat="1" ht="9.9499999999999993" customHeight="1" x14ac:dyDescent="0.2">
      <c r="B79" s="93" t="s">
        <v>6</v>
      </c>
      <c r="D79" s="160"/>
      <c r="E79" s="155" t="s">
        <v>610</v>
      </c>
      <c r="F79" s="155"/>
      <c r="G79" s="21" t="s">
        <v>91</v>
      </c>
      <c r="H79" s="21"/>
      <c r="I79" s="21"/>
      <c r="J79" s="21" t="s">
        <v>1253</v>
      </c>
      <c r="K79" s="21"/>
      <c r="L79" s="21" t="s">
        <v>1256</v>
      </c>
      <c r="M79" s="21"/>
      <c r="N79" s="21"/>
      <c r="P79" s="155"/>
      <c r="Q79" s="161"/>
      <c r="R79" s="20"/>
      <c r="S79" s="27">
        <f t="shared" si="104"/>
        <v>85.55</v>
      </c>
      <c r="T79" s="25" t="s">
        <v>44</v>
      </c>
      <c r="U79" s="4" t="str">
        <f>+Instructions!$B$3</f>
        <v>A</v>
      </c>
      <c r="V79" s="39"/>
      <c r="W79" s="43">
        <f>+Instructions!$C$22</f>
        <v>0</v>
      </c>
      <c r="X79" s="14">
        <f t="shared" si="105"/>
        <v>85.55</v>
      </c>
      <c r="Y79" s="39"/>
      <c r="Z79" s="5" t="s">
        <v>432</v>
      </c>
      <c r="AA79" s="27">
        <v>85.55</v>
      </c>
      <c r="AB79" s="47">
        <f t="shared" si="112"/>
        <v>0</v>
      </c>
      <c r="AC79" s="14">
        <f t="shared" si="112"/>
        <v>85.55</v>
      </c>
      <c r="AD79" s="10">
        <f t="shared" si="106"/>
        <v>0</v>
      </c>
      <c r="AE79" s="101"/>
      <c r="AF79" s="109">
        <v>3</v>
      </c>
      <c r="AG79" s="40">
        <f t="shared" si="107"/>
        <v>85.55</v>
      </c>
      <c r="AH79" s="39"/>
      <c r="AJ79" s="14">
        <f t="shared" si="108"/>
        <v>85.55</v>
      </c>
      <c r="AK79" s="14">
        <f t="shared" si="109"/>
        <v>0</v>
      </c>
      <c r="AL79" s="14">
        <f t="shared" si="110"/>
        <v>0</v>
      </c>
      <c r="AM79" s="14" t="str">
        <f t="shared" si="111"/>
        <v/>
      </c>
      <c r="AO79" s="22" t="s">
        <v>57</v>
      </c>
    </row>
    <row r="80" spans="2:41" s="2" customFormat="1" ht="9.9499999999999993" customHeight="1" x14ac:dyDescent="0.2">
      <c r="B80" s="93" t="s">
        <v>6</v>
      </c>
      <c r="D80" s="160"/>
      <c r="E80" s="155" t="s">
        <v>845</v>
      </c>
      <c r="F80" s="155"/>
      <c r="G80" s="21" t="s">
        <v>91</v>
      </c>
      <c r="H80" s="21"/>
      <c r="I80" s="21"/>
      <c r="J80" s="21" t="s">
        <v>858</v>
      </c>
      <c r="K80" s="21"/>
      <c r="L80" s="21" t="s">
        <v>857</v>
      </c>
      <c r="M80" s="21"/>
      <c r="N80" s="21"/>
      <c r="P80" s="155"/>
      <c r="Q80" s="161"/>
      <c r="R80" s="20"/>
      <c r="S80" s="27">
        <f t="shared" si="104"/>
        <v>38.1</v>
      </c>
      <c r="T80" s="25" t="s">
        <v>44</v>
      </c>
      <c r="U80" s="4" t="str">
        <f>+Instructions!$B$3</f>
        <v>A</v>
      </c>
      <c r="V80" s="39"/>
      <c r="W80" s="43">
        <f>+Instructions!$C$22</f>
        <v>0</v>
      </c>
      <c r="X80" s="14">
        <f t="shared" si="105"/>
        <v>38.1</v>
      </c>
      <c r="Y80" s="39"/>
      <c r="Z80" s="5" t="s">
        <v>432</v>
      </c>
      <c r="AA80" s="27">
        <v>38.1</v>
      </c>
      <c r="AB80" s="47">
        <f>+W80</f>
        <v>0</v>
      </c>
      <c r="AC80" s="14">
        <f>+X80</f>
        <v>38.1</v>
      </c>
      <c r="AD80" s="10">
        <f t="shared" si="106"/>
        <v>0</v>
      </c>
      <c r="AE80" s="101"/>
      <c r="AF80" s="109">
        <v>3</v>
      </c>
      <c r="AG80" s="40">
        <f t="shared" si="107"/>
        <v>38.1</v>
      </c>
      <c r="AH80" s="39"/>
      <c r="AJ80" s="14">
        <f t="shared" si="108"/>
        <v>38.1</v>
      </c>
      <c r="AK80" s="14">
        <f t="shared" si="109"/>
        <v>0</v>
      </c>
      <c r="AL80" s="14">
        <f t="shared" si="110"/>
        <v>0</v>
      </c>
      <c r="AM80" s="14" t="str">
        <f t="shared" si="111"/>
        <v/>
      </c>
      <c r="AO80" s="22" t="s">
        <v>57</v>
      </c>
    </row>
    <row r="81" spans="2:41" s="2" customFormat="1" ht="9.9499999999999993" customHeight="1" x14ac:dyDescent="0.2">
      <c r="B81" s="93" t="s">
        <v>6</v>
      </c>
      <c r="D81" s="160"/>
      <c r="E81" s="155" t="s">
        <v>1314</v>
      </c>
      <c r="F81" s="155"/>
      <c r="G81" s="21" t="s">
        <v>91</v>
      </c>
      <c r="H81" s="21"/>
      <c r="I81" s="21"/>
      <c r="J81" s="21" t="s">
        <v>1322</v>
      </c>
      <c r="K81" s="21"/>
      <c r="L81" s="21" t="s">
        <v>1324</v>
      </c>
      <c r="M81" s="21"/>
      <c r="N81" s="21"/>
      <c r="P81" s="155"/>
      <c r="Q81" s="161"/>
      <c r="R81" s="20"/>
      <c r="S81" s="27">
        <f t="shared" si="104"/>
        <v>39.25</v>
      </c>
      <c r="T81" s="25" t="s">
        <v>44</v>
      </c>
      <c r="U81" s="4" t="str">
        <f>+Instructions!$B$3</f>
        <v>A</v>
      </c>
      <c r="V81" s="39"/>
      <c r="W81" s="43">
        <f>+Instructions!$C$22</f>
        <v>0</v>
      </c>
      <c r="X81" s="14">
        <f t="shared" si="105"/>
        <v>39.25</v>
      </c>
      <c r="Y81" s="39"/>
      <c r="Z81" s="5" t="s">
        <v>432</v>
      </c>
      <c r="AA81" s="27">
        <v>39.25</v>
      </c>
      <c r="AB81" s="47">
        <f t="shared" ref="AB81" si="113">+W81</f>
        <v>0</v>
      </c>
      <c r="AC81" s="14">
        <f t="shared" ref="AC81" si="114">+X81</f>
        <v>39.25</v>
      </c>
      <c r="AD81" s="10">
        <f t="shared" si="106"/>
        <v>0</v>
      </c>
      <c r="AE81" s="101"/>
      <c r="AF81" s="109">
        <v>3</v>
      </c>
      <c r="AG81" s="40">
        <f t="shared" si="107"/>
        <v>39.25</v>
      </c>
      <c r="AH81" s="39"/>
      <c r="AJ81" s="14">
        <f t="shared" si="108"/>
        <v>39.25</v>
      </c>
      <c r="AK81" s="14">
        <f t="shared" si="109"/>
        <v>0</v>
      </c>
      <c r="AL81" s="14">
        <f t="shared" si="110"/>
        <v>0</v>
      </c>
      <c r="AM81" s="14" t="str">
        <f t="shared" si="111"/>
        <v/>
      </c>
      <c r="AO81" s="22" t="s">
        <v>57</v>
      </c>
    </row>
    <row r="82" spans="2:41" s="2" customFormat="1" ht="9.9499999999999993" customHeight="1" x14ac:dyDescent="0.2">
      <c r="B82" s="93" t="s">
        <v>6</v>
      </c>
      <c r="D82" s="160"/>
      <c r="E82" s="213" t="s">
        <v>1311</v>
      </c>
      <c r="F82" s="213"/>
      <c r="G82" s="201" t="s">
        <v>91</v>
      </c>
      <c r="H82" s="201"/>
      <c r="I82" s="201"/>
      <c r="J82" s="201" t="s">
        <v>1323</v>
      </c>
      <c r="K82" s="201"/>
      <c r="L82" s="201" t="s">
        <v>1325</v>
      </c>
      <c r="M82" s="201"/>
      <c r="N82" s="201"/>
      <c r="O82" s="210"/>
      <c r="P82" s="213"/>
      <c r="Q82" s="215" t="s">
        <v>1639</v>
      </c>
      <c r="R82" s="216"/>
      <c r="S82" s="217">
        <f t="shared" ref="S82:S94" si="115">IF(Suggested="Yes",AA82,AG82)</f>
        <v>52.25</v>
      </c>
      <c r="T82" s="218" t="s">
        <v>44</v>
      </c>
      <c r="U82" s="4" t="str">
        <f>+Instructions!$B$3</f>
        <v>A</v>
      </c>
      <c r="V82" s="39"/>
      <c r="W82" s="43">
        <f>+Instructions!$C$22</f>
        <v>0</v>
      </c>
      <c r="X82" s="14">
        <f t="shared" ref="X82:X94" si="116">ROUND($AA82*(1-W82)+0.004999,2)</f>
        <v>52.25</v>
      </c>
      <c r="Y82" s="39"/>
      <c r="Z82" s="5" t="s">
        <v>432</v>
      </c>
      <c r="AA82" s="27">
        <v>52.25</v>
      </c>
      <c r="AB82" s="47">
        <f t="shared" ref="AB82:AB94" si="117">+W82</f>
        <v>0</v>
      </c>
      <c r="AC82" s="14">
        <f t="shared" ref="AC82:AC94" si="118">+X82</f>
        <v>52.25</v>
      </c>
      <c r="AD82" s="10">
        <f t="shared" ref="AD82:AD94" si="119">(AG82-AC82)/AG82</f>
        <v>0</v>
      </c>
      <c r="AE82" s="101"/>
      <c r="AF82" s="109">
        <v>3</v>
      </c>
      <c r="AG82" s="40">
        <f t="shared" ref="AG82:AG94" si="120">SUM(AJ82:AL82)+AE82</f>
        <v>52.25</v>
      </c>
      <c r="AH82" s="39"/>
      <c r="AJ82" s="14">
        <f t="shared" ref="AJ82:AJ94" si="121">ROUND(AC82/(1-VLOOKUP(AF82,Group,2,FALSE)),2)</f>
        <v>52.25</v>
      </c>
      <c r="AK82" s="14">
        <f t="shared" ref="AK82:AK94" si="122">IF(VLOOKUP(AF82,Group,5,FALSE)="YES",VLOOKUP(ROUND(ROUND(AJ82,1)-AJ82,2),Round,2,FALSE)+VLOOKUP(AF82,Group,6,FALSE),0)</f>
        <v>0</v>
      </c>
      <c r="AL82" s="14">
        <f t="shared" ref="AL82:AL94" si="123">IF(VLOOKUP(AF82,Group,7,FALSE)="",0,ROUND(AJ82-0.04999,1)-AJ82+AM82)</f>
        <v>0</v>
      </c>
      <c r="AM82" s="14" t="str">
        <f t="shared" ref="AM82:AM94" si="124">IF(VLOOKUP(AF82,Group,7,FALSE)="","",VLOOKUP(AF82,Group,7,FALSE))</f>
        <v/>
      </c>
      <c r="AO82" s="22" t="s">
        <v>57</v>
      </c>
    </row>
    <row r="83" spans="2:41" s="2" customFormat="1" ht="9.9499999999999993" customHeight="1" x14ac:dyDescent="0.2">
      <c r="B83" s="93" t="s">
        <v>6</v>
      </c>
      <c r="D83" s="160"/>
      <c r="E83" s="155" t="s">
        <v>610</v>
      </c>
      <c r="F83" s="155"/>
      <c r="G83" s="21" t="s">
        <v>91</v>
      </c>
      <c r="H83" s="21"/>
      <c r="I83" s="21"/>
      <c r="J83" s="21" t="s">
        <v>1326</v>
      </c>
      <c r="K83" s="21"/>
      <c r="L83" s="21" t="s">
        <v>1334</v>
      </c>
      <c r="M83" s="21"/>
      <c r="N83" s="21"/>
      <c r="P83" s="155"/>
      <c r="Q83" s="161"/>
      <c r="R83" s="20"/>
      <c r="S83" s="27">
        <f t="shared" si="115"/>
        <v>53.75</v>
      </c>
      <c r="T83" s="25" t="s">
        <v>44</v>
      </c>
      <c r="U83" s="4" t="str">
        <f>+Instructions!$B$3</f>
        <v>A</v>
      </c>
      <c r="V83" s="39"/>
      <c r="W83" s="43">
        <f>+Instructions!$C$22</f>
        <v>0</v>
      </c>
      <c r="X83" s="14">
        <f t="shared" si="116"/>
        <v>53.75</v>
      </c>
      <c r="Y83" s="39"/>
      <c r="Z83" s="5" t="s">
        <v>432</v>
      </c>
      <c r="AA83" s="27">
        <v>53.75</v>
      </c>
      <c r="AB83" s="47">
        <f t="shared" si="117"/>
        <v>0</v>
      </c>
      <c r="AC83" s="14">
        <f t="shared" si="118"/>
        <v>53.75</v>
      </c>
      <c r="AD83" s="10">
        <f t="shared" si="119"/>
        <v>0</v>
      </c>
      <c r="AE83" s="101"/>
      <c r="AF83" s="109">
        <v>3</v>
      </c>
      <c r="AG83" s="40">
        <f t="shared" si="120"/>
        <v>53.75</v>
      </c>
      <c r="AH83" s="39"/>
      <c r="AJ83" s="14">
        <f t="shared" si="121"/>
        <v>53.75</v>
      </c>
      <c r="AK83" s="14">
        <f t="shared" si="122"/>
        <v>0</v>
      </c>
      <c r="AL83" s="14">
        <f t="shared" si="123"/>
        <v>0</v>
      </c>
      <c r="AM83" s="14" t="str">
        <f t="shared" si="124"/>
        <v/>
      </c>
      <c r="AO83" s="22" t="s">
        <v>57</v>
      </c>
    </row>
    <row r="84" spans="2:41" s="2" customFormat="1" ht="9.9499999999999993" customHeight="1" x14ac:dyDescent="0.2">
      <c r="B84" s="93" t="s">
        <v>6</v>
      </c>
      <c r="D84" s="160"/>
      <c r="E84" s="155" t="s">
        <v>610</v>
      </c>
      <c r="F84" s="155"/>
      <c r="G84" s="21" t="s">
        <v>91</v>
      </c>
      <c r="H84" s="21"/>
      <c r="I84" s="21"/>
      <c r="J84" s="21" t="s">
        <v>1327</v>
      </c>
      <c r="K84" s="21"/>
      <c r="L84" s="21" t="s">
        <v>1335</v>
      </c>
      <c r="M84" s="21"/>
      <c r="N84" s="21"/>
      <c r="P84" s="155"/>
      <c r="Q84" s="161"/>
      <c r="R84" s="20"/>
      <c r="S84" s="27">
        <f t="shared" ref="S84:S91" si="125">IF(Suggested="Yes",AA84,AG84)</f>
        <v>53.75</v>
      </c>
      <c r="T84" s="25" t="s">
        <v>44</v>
      </c>
      <c r="U84" s="4" t="str">
        <f>+Instructions!$B$3</f>
        <v>A</v>
      </c>
      <c r="V84" s="39"/>
      <c r="W84" s="43">
        <f>+Instructions!$C$22</f>
        <v>0</v>
      </c>
      <c r="X84" s="14">
        <f t="shared" ref="X84:X91" si="126">ROUND($AA84*(1-W84)+0.004999,2)</f>
        <v>53.75</v>
      </c>
      <c r="Y84" s="39"/>
      <c r="Z84" s="5" t="s">
        <v>432</v>
      </c>
      <c r="AA84" s="27">
        <v>53.75</v>
      </c>
      <c r="AB84" s="47">
        <f t="shared" ref="AB84:AB91" si="127">+W84</f>
        <v>0</v>
      </c>
      <c r="AC84" s="14">
        <f t="shared" ref="AC84:AC91" si="128">+X84</f>
        <v>53.75</v>
      </c>
      <c r="AD84" s="10">
        <f t="shared" ref="AD84:AD91" si="129">(AG84-AC84)/AG84</f>
        <v>0</v>
      </c>
      <c r="AE84" s="101"/>
      <c r="AF84" s="109">
        <v>3</v>
      </c>
      <c r="AG84" s="40">
        <f t="shared" ref="AG84:AG91" si="130">SUM(AJ84:AL84)+AE84</f>
        <v>53.75</v>
      </c>
      <c r="AH84" s="39"/>
      <c r="AJ84" s="14">
        <f t="shared" ref="AJ84:AJ91" si="131">ROUND(AC84/(1-VLOOKUP(AF84,Group,2,FALSE)),2)</f>
        <v>53.75</v>
      </c>
      <c r="AK84" s="14">
        <f t="shared" ref="AK84:AK91" si="132">IF(VLOOKUP(AF84,Group,5,FALSE)="YES",VLOOKUP(ROUND(ROUND(AJ84,1)-AJ84,2),Round,2,FALSE)+VLOOKUP(AF84,Group,6,FALSE),0)</f>
        <v>0</v>
      </c>
      <c r="AL84" s="14">
        <f t="shared" ref="AL84:AL91" si="133">IF(VLOOKUP(AF84,Group,7,FALSE)="",0,ROUND(AJ84-0.04999,1)-AJ84+AM84)</f>
        <v>0</v>
      </c>
      <c r="AM84" s="14" t="str">
        <f t="shared" ref="AM84:AM91" si="134">IF(VLOOKUP(AF84,Group,7,FALSE)="","",VLOOKUP(AF84,Group,7,FALSE))</f>
        <v/>
      </c>
      <c r="AO84" s="22" t="s">
        <v>57</v>
      </c>
    </row>
    <row r="85" spans="2:41" s="2" customFormat="1" ht="9.9499999999999993" customHeight="1" x14ac:dyDescent="0.2">
      <c r="B85" s="93" t="s">
        <v>6</v>
      </c>
      <c r="D85" s="160"/>
      <c r="E85" s="155" t="s">
        <v>610</v>
      </c>
      <c r="F85" s="155"/>
      <c r="G85" s="21" t="s">
        <v>91</v>
      </c>
      <c r="H85" s="21"/>
      <c r="I85" s="21"/>
      <c r="J85" s="21" t="s">
        <v>1302</v>
      </c>
      <c r="K85" s="21"/>
      <c r="L85" s="21" t="s">
        <v>1336</v>
      </c>
      <c r="M85" s="21"/>
      <c r="N85" s="21"/>
      <c r="P85" s="155"/>
      <c r="Q85" s="161"/>
      <c r="R85" s="20"/>
      <c r="S85" s="27">
        <f t="shared" si="125"/>
        <v>48.3</v>
      </c>
      <c r="T85" s="25" t="s">
        <v>44</v>
      </c>
      <c r="U85" s="4" t="str">
        <f>+Instructions!$B$3</f>
        <v>A</v>
      </c>
      <c r="V85" s="39"/>
      <c r="W85" s="43">
        <f>+Instructions!$C$22</f>
        <v>0</v>
      </c>
      <c r="X85" s="14">
        <f t="shared" si="126"/>
        <v>48.3</v>
      </c>
      <c r="Y85" s="39"/>
      <c r="Z85" s="5" t="s">
        <v>432</v>
      </c>
      <c r="AA85" s="27">
        <v>48.3</v>
      </c>
      <c r="AB85" s="47">
        <f t="shared" si="127"/>
        <v>0</v>
      </c>
      <c r="AC85" s="14">
        <f t="shared" si="128"/>
        <v>48.3</v>
      </c>
      <c r="AD85" s="10">
        <f t="shared" si="129"/>
        <v>0</v>
      </c>
      <c r="AE85" s="101"/>
      <c r="AF85" s="109">
        <v>3</v>
      </c>
      <c r="AG85" s="40">
        <f t="shared" si="130"/>
        <v>48.3</v>
      </c>
      <c r="AH85" s="39"/>
      <c r="AJ85" s="14">
        <f t="shared" si="131"/>
        <v>48.3</v>
      </c>
      <c r="AK85" s="14">
        <f t="shared" si="132"/>
        <v>0</v>
      </c>
      <c r="AL85" s="14">
        <f t="shared" si="133"/>
        <v>0</v>
      </c>
      <c r="AM85" s="14" t="str">
        <f t="shared" si="134"/>
        <v/>
      </c>
      <c r="AO85" s="22" t="s">
        <v>57</v>
      </c>
    </row>
    <row r="86" spans="2:41" s="2" customFormat="1" ht="9.9499999999999993" customHeight="1" x14ac:dyDescent="0.2">
      <c r="B86" s="93" t="s">
        <v>6</v>
      </c>
      <c r="D86" s="160"/>
      <c r="E86" s="155" t="s">
        <v>610</v>
      </c>
      <c r="F86" s="155"/>
      <c r="G86" s="21" t="s">
        <v>91</v>
      </c>
      <c r="H86" s="21"/>
      <c r="I86" s="21"/>
      <c r="J86" s="21" t="s">
        <v>1328</v>
      </c>
      <c r="K86" s="21"/>
      <c r="L86" s="21" t="s">
        <v>1337</v>
      </c>
      <c r="M86" s="21"/>
      <c r="N86" s="21"/>
      <c r="P86" s="155"/>
      <c r="Q86" s="161"/>
      <c r="R86" s="20"/>
      <c r="S86" s="27">
        <f t="shared" si="125"/>
        <v>41.1</v>
      </c>
      <c r="T86" s="25" t="s">
        <v>44</v>
      </c>
      <c r="U86" s="4" t="str">
        <f>+Instructions!$B$3</f>
        <v>A</v>
      </c>
      <c r="V86" s="39"/>
      <c r="W86" s="43">
        <f>+Instructions!$C$22</f>
        <v>0</v>
      </c>
      <c r="X86" s="14">
        <f t="shared" si="126"/>
        <v>41.1</v>
      </c>
      <c r="Y86" s="39"/>
      <c r="Z86" s="5" t="s">
        <v>432</v>
      </c>
      <c r="AA86" s="27">
        <v>41.1</v>
      </c>
      <c r="AB86" s="47">
        <f t="shared" si="127"/>
        <v>0</v>
      </c>
      <c r="AC86" s="14">
        <f t="shared" si="128"/>
        <v>41.1</v>
      </c>
      <c r="AD86" s="10">
        <f t="shared" si="129"/>
        <v>0</v>
      </c>
      <c r="AE86" s="101"/>
      <c r="AF86" s="109">
        <v>3</v>
      </c>
      <c r="AG86" s="40">
        <f t="shared" si="130"/>
        <v>41.1</v>
      </c>
      <c r="AH86" s="39"/>
      <c r="AJ86" s="14">
        <f t="shared" si="131"/>
        <v>41.1</v>
      </c>
      <c r="AK86" s="14">
        <f t="shared" si="132"/>
        <v>0</v>
      </c>
      <c r="AL86" s="14">
        <f t="shared" si="133"/>
        <v>0</v>
      </c>
      <c r="AM86" s="14" t="str">
        <f t="shared" si="134"/>
        <v/>
      </c>
      <c r="AO86" s="22" t="s">
        <v>57</v>
      </c>
    </row>
    <row r="87" spans="2:41" s="2" customFormat="1" ht="3" customHeight="1" x14ac:dyDescent="0.2">
      <c r="C87" s="177"/>
      <c r="J87" s="176" t="s">
        <v>432</v>
      </c>
      <c r="L87" s="2" t="s">
        <v>432</v>
      </c>
      <c r="P87" s="3"/>
      <c r="Q87" s="5"/>
      <c r="R87" s="20"/>
      <c r="S87" s="169"/>
      <c r="T87" s="171"/>
      <c r="U87" s="4"/>
      <c r="V87" s="39"/>
      <c r="W87" s="56"/>
      <c r="X87" s="56"/>
      <c r="Y87" s="39"/>
      <c r="Z87" s="27"/>
      <c r="AA87" s="14"/>
      <c r="AB87" s="12"/>
      <c r="AC87" s="12"/>
      <c r="AD87" s="12"/>
      <c r="AE87" s="12"/>
      <c r="AF87" s="52"/>
      <c r="AG87" s="14"/>
      <c r="AH87" s="39"/>
      <c r="AO87" s="22" t="s">
        <v>57</v>
      </c>
    </row>
    <row r="88" spans="2:41" s="2" customFormat="1" ht="11.1" customHeight="1" x14ac:dyDescent="0.2">
      <c r="C88" s="177" t="s">
        <v>97</v>
      </c>
      <c r="J88" s="176" t="s">
        <v>432</v>
      </c>
      <c r="L88" s="2" t="s">
        <v>432</v>
      </c>
      <c r="P88" s="3"/>
      <c r="Q88" s="5"/>
      <c r="S88" s="169"/>
      <c r="T88" s="171"/>
      <c r="U88" s="4"/>
      <c r="V88" s="39"/>
      <c r="W88" s="56"/>
      <c r="X88" s="56"/>
      <c r="Y88" s="39"/>
      <c r="Z88" s="27"/>
      <c r="AA88" s="14"/>
      <c r="AB88" s="12"/>
      <c r="AC88" s="12"/>
      <c r="AD88" s="12"/>
      <c r="AE88" s="12"/>
      <c r="AF88" s="52"/>
      <c r="AG88" s="14"/>
      <c r="AH88" s="39"/>
      <c r="AO88" s="22" t="s">
        <v>57</v>
      </c>
    </row>
    <row r="89" spans="2:41" s="2" customFormat="1" ht="9.9499999999999993" customHeight="1" x14ac:dyDescent="0.2">
      <c r="C89" s="137" t="s">
        <v>792</v>
      </c>
      <c r="P89" s="155"/>
      <c r="Q89" s="161"/>
      <c r="R89" s="62" t="s">
        <v>673</v>
      </c>
      <c r="S89" s="174" t="s">
        <v>674</v>
      </c>
      <c r="T89" s="175"/>
      <c r="U89" s="4"/>
      <c r="V89" s="39"/>
      <c r="W89" s="43"/>
      <c r="X89" s="12"/>
      <c r="Y89" s="39"/>
      <c r="Z89" s="27"/>
      <c r="AA89" s="27"/>
      <c r="AB89" s="42"/>
      <c r="AC89" s="14"/>
      <c r="AD89" s="12"/>
      <c r="AE89" s="52"/>
      <c r="AF89" s="104"/>
      <c r="AG89" s="27"/>
      <c r="AH89" s="39"/>
      <c r="AJ89" s="14"/>
      <c r="AK89" s="14"/>
      <c r="AL89" s="14"/>
      <c r="AM89" s="14"/>
      <c r="AO89" s="22"/>
    </row>
    <row r="90" spans="2:41" s="2" customFormat="1" ht="3.95" customHeight="1" x14ac:dyDescent="0.2">
      <c r="P90" s="155"/>
      <c r="Q90" s="161"/>
      <c r="R90" s="5"/>
      <c r="S90" s="27"/>
      <c r="T90" s="5"/>
      <c r="U90" s="4"/>
      <c r="V90" s="39"/>
      <c r="W90" s="43"/>
      <c r="X90" s="12"/>
      <c r="Y90" s="39"/>
      <c r="Z90" s="27"/>
      <c r="AA90" s="27"/>
      <c r="AB90" s="42"/>
      <c r="AC90" s="14"/>
      <c r="AD90" s="12"/>
      <c r="AE90" s="52"/>
      <c r="AF90" s="104"/>
      <c r="AG90" s="27"/>
      <c r="AH90" s="39"/>
      <c r="AJ90" s="14"/>
      <c r="AK90" s="14"/>
      <c r="AL90" s="14"/>
      <c r="AM90" s="14"/>
      <c r="AO90" s="22" t="s">
        <v>57</v>
      </c>
    </row>
    <row r="91" spans="2:41" s="2" customFormat="1" ht="9.9499999999999993" customHeight="1" x14ac:dyDescent="0.2">
      <c r="B91" s="93" t="s">
        <v>6</v>
      </c>
      <c r="D91" s="160"/>
      <c r="E91" s="155" t="s">
        <v>610</v>
      </c>
      <c r="F91" s="155"/>
      <c r="G91" s="21" t="s">
        <v>91</v>
      </c>
      <c r="H91" s="21"/>
      <c r="I91" s="21"/>
      <c r="J91" s="21" t="s">
        <v>1329</v>
      </c>
      <c r="K91" s="21"/>
      <c r="L91" s="21" t="s">
        <v>1338</v>
      </c>
      <c r="M91" s="21"/>
      <c r="N91" s="21"/>
      <c r="P91" s="155"/>
      <c r="Q91" s="161"/>
      <c r="R91" s="20"/>
      <c r="S91" s="27">
        <f t="shared" si="125"/>
        <v>58.75</v>
      </c>
      <c r="T91" s="25" t="s">
        <v>44</v>
      </c>
      <c r="U91" s="4" t="str">
        <f>+Instructions!$B$3</f>
        <v>A</v>
      </c>
      <c r="V91" s="39"/>
      <c r="W91" s="43">
        <f>+Instructions!$C$22</f>
        <v>0</v>
      </c>
      <c r="X91" s="14">
        <f t="shared" si="126"/>
        <v>58.75</v>
      </c>
      <c r="Y91" s="39"/>
      <c r="Z91" s="5" t="s">
        <v>432</v>
      </c>
      <c r="AA91" s="27">
        <v>58.75</v>
      </c>
      <c r="AB91" s="47">
        <f t="shared" si="127"/>
        <v>0</v>
      </c>
      <c r="AC91" s="14">
        <f t="shared" si="128"/>
        <v>58.75</v>
      </c>
      <c r="AD91" s="10">
        <f t="shared" si="129"/>
        <v>0</v>
      </c>
      <c r="AE91" s="101"/>
      <c r="AF91" s="109">
        <v>3</v>
      </c>
      <c r="AG91" s="40">
        <f t="shared" si="130"/>
        <v>58.75</v>
      </c>
      <c r="AH91" s="39"/>
      <c r="AJ91" s="14">
        <f t="shared" si="131"/>
        <v>58.75</v>
      </c>
      <c r="AK91" s="14">
        <f t="shared" si="132"/>
        <v>0</v>
      </c>
      <c r="AL91" s="14">
        <f t="shared" si="133"/>
        <v>0</v>
      </c>
      <c r="AM91" s="14" t="str">
        <f t="shared" si="134"/>
        <v/>
      </c>
      <c r="AO91" s="22" t="s">
        <v>57</v>
      </c>
    </row>
    <row r="92" spans="2:41" s="2" customFormat="1" ht="9.9499999999999993" customHeight="1" x14ac:dyDescent="0.2">
      <c r="B92" s="93" t="s">
        <v>6</v>
      </c>
      <c r="D92" s="160"/>
      <c r="E92" s="155" t="s">
        <v>610</v>
      </c>
      <c r="F92" s="155"/>
      <c r="G92" s="21" t="s">
        <v>91</v>
      </c>
      <c r="H92" s="21"/>
      <c r="I92" s="21"/>
      <c r="J92" s="21" t="s">
        <v>1330</v>
      </c>
      <c r="K92" s="21"/>
      <c r="L92" s="21" t="s">
        <v>1339</v>
      </c>
      <c r="M92" s="21"/>
      <c r="N92" s="21"/>
      <c r="P92" s="155" t="s">
        <v>1413</v>
      </c>
      <c r="Q92" s="161"/>
      <c r="R92" s="20"/>
      <c r="S92" s="27">
        <f t="shared" ref="S92:S93" si="135">IF(Suggested="Yes",AA92,AG92)</f>
        <v>58.7</v>
      </c>
      <c r="T92" s="25" t="s">
        <v>44</v>
      </c>
      <c r="U92" s="4" t="str">
        <f>+Instructions!$B$3</f>
        <v>A</v>
      </c>
      <c r="V92" s="39"/>
      <c r="W92" s="43">
        <f>+Instructions!$C$22</f>
        <v>0</v>
      </c>
      <c r="X92" s="14">
        <f t="shared" ref="X92:X93" si="136">ROUND($AA92*(1-W92)+0.004999,2)</f>
        <v>58.7</v>
      </c>
      <c r="Y92" s="39"/>
      <c r="Z92" s="5" t="s">
        <v>432</v>
      </c>
      <c r="AA92" s="27">
        <v>58.7</v>
      </c>
      <c r="AB92" s="47">
        <f t="shared" ref="AB92:AB93" si="137">+W92</f>
        <v>0</v>
      </c>
      <c r="AC92" s="14">
        <f t="shared" ref="AC92:AC93" si="138">+X92</f>
        <v>58.7</v>
      </c>
      <c r="AD92" s="10">
        <f t="shared" ref="AD92:AD93" si="139">(AG92-AC92)/AG92</f>
        <v>0</v>
      </c>
      <c r="AE92" s="101"/>
      <c r="AF92" s="109">
        <v>3</v>
      </c>
      <c r="AG92" s="40">
        <f t="shared" ref="AG92:AG93" si="140">SUM(AJ92:AL92)+AE92</f>
        <v>58.7</v>
      </c>
      <c r="AH92" s="39"/>
      <c r="AJ92" s="14">
        <f t="shared" ref="AJ92:AJ93" si="141">ROUND(AC92/(1-VLOOKUP(AF92,Group,2,FALSE)),2)</f>
        <v>58.7</v>
      </c>
      <c r="AK92" s="14">
        <f t="shared" ref="AK92:AK93" si="142">IF(VLOOKUP(AF92,Group,5,FALSE)="YES",VLOOKUP(ROUND(ROUND(AJ92,1)-AJ92,2),Round,2,FALSE)+VLOOKUP(AF92,Group,6,FALSE),0)</f>
        <v>0</v>
      </c>
      <c r="AL92" s="14">
        <f t="shared" ref="AL92:AL93" si="143">IF(VLOOKUP(AF92,Group,7,FALSE)="",0,ROUND(AJ92-0.04999,1)-AJ92+AM92)</f>
        <v>0</v>
      </c>
      <c r="AM92" s="14" t="str">
        <f t="shared" ref="AM92:AM93" si="144">IF(VLOOKUP(AF92,Group,7,FALSE)="","",VLOOKUP(AF92,Group,7,FALSE))</f>
        <v/>
      </c>
      <c r="AO92" s="22" t="s">
        <v>57</v>
      </c>
    </row>
    <row r="93" spans="2:41" s="2" customFormat="1" ht="9.9499999999999993" customHeight="1" x14ac:dyDescent="0.2">
      <c r="B93" s="93" t="s">
        <v>6</v>
      </c>
      <c r="D93" s="160"/>
      <c r="E93" s="155" t="s">
        <v>610</v>
      </c>
      <c r="F93" s="155"/>
      <c r="G93" s="21" t="s">
        <v>91</v>
      </c>
      <c r="H93" s="21"/>
      <c r="I93" s="21"/>
      <c r="J93" s="21" t="s">
        <v>1331</v>
      </c>
      <c r="K93" s="21"/>
      <c r="L93" s="21" t="s">
        <v>1340</v>
      </c>
      <c r="M93" s="21"/>
      <c r="N93" s="21"/>
      <c r="P93" s="155"/>
      <c r="Q93" s="161"/>
      <c r="R93" s="20"/>
      <c r="S93" s="27">
        <f t="shared" si="135"/>
        <v>74.25</v>
      </c>
      <c r="T93" s="25" t="s">
        <v>44</v>
      </c>
      <c r="U93" s="4" t="str">
        <f>+Instructions!$B$3</f>
        <v>A</v>
      </c>
      <c r="V93" s="39"/>
      <c r="W93" s="43">
        <f>+Instructions!$C$22</f>
        <v>0</v>
      </c>
      <c r="X93" s="14">
        <f t="shared" si="136"/>
        <v>74.25</v>
      </c>
      <c r="Y93" s="39"/>
      <c r="Z93" s="5" t="s">
        <v>432</v>
      </c>
      <c r="AA93" s="27">
        <v>74.25</v>
      </c>
      <c r="AB93" s="47">
        <f t="shared" si="137"/>
        <v>0</v>
      </c>
      <c r="AC93" s="14">
        <f t="shared" si="138"/>
        <v>74.25</v>
      </c>
      <c r="AD93" s="10">
        <f t="shared" si="139"/>
        <v>0</v>
      </c>
      <c r="AE93" s="101"/>
      <c r="AF93" s="109">
        <v>3</v>
      </c>
      <c r="AG93" s="40">
        <f t="shared" si="140"/>
        <v>74.25</v>
      </c>
      <c r="AH93" s="39"/>
      <c r="AJ93" s="14">
        <f t="shared" si="141"/>
        <v>74.25</v>
      </c>
      <c r="AK93" s="14">
        <f t="shared" si="142"/>
        <v>0</v>
      </c>
      <c r="AL93" s="14">
        <f t="shared" si="143"/>
        <v>0</v>
      </c>
      <c r="AM93" s="14" t="str">
        <f t="shared" si="144"/>
        <v/>
      </c>
      <c r="AO93" s="22" t="s">
        <v>57</v>
      </c>
    </row>
    <row r="94" spans="2:41" s="2" customFormat="1" ht="9.9499999999999993" customHeight="1" x14ac:dyDescent="0.2">
      <c r="B94" s="93" t="s">
        <v>6</v>
      </c>
      <c r="D94" s="160"/>
      <c r="E94" s="213" t="s">
        <v>610</v>
      </c>
      <c r="F94" s="213"/>
      <c r="G94" s="201" t="s">
        <v>91</v>
      </c>
      <c r="H94" s="201"/>
      <c r="I94" s="201"/>
      <c r="J94" s="201" t="s">
        <v>1332</v>
      </c>
      <c r="K94" s="201"/>
      <c r="L94" s="201" t="s">
        <v>1341</v>
      </c>
      <c r="M94" s="201"/>
      <c r="N94" s="201"/>
      <c r="O94" s="210"/>
      <c r="P94" s="219" t="s">
        <v>1625</v>
      </c>
      <c r="Q94" s="215"/>
      <c r="R94" s="216"/>
      <c r="S94" s="217">
        <f t="shared" si="115"/>
        <v>74.2</v>
      </c>
      <c r="T94" s="218" t="s">
        <v>44</v>
      </c>
      <c r="U94" s="4" t="str">
        <f>+Instructions!$B$3</f>
        <v>A</v>
      </c>
      <c r="V94" s="39"/>
      <c r="W94" s="43">
        <f>+Instructions!$C$22</f>
        <v>0</v>
      </c>
      <c r="X94" s="14">
        <f t="shared" si="116"/>
        <v>74.2</v>
      </c>
      <c r="Y94" s="39"/>
      <c r="Z94" s="5" t="s">
        <v>432</v>
      </c>
      <c r="AA94" s="27">
        <v>74.2</v>
      </c>
      <c r="AB94" s="47">
        <f t="shared" si="117"/>
        <v>0</v>
      </c>
      <c r="AC94" s="14">
        <f t="shared" si="118"/>
        <v>74.2</v>
      </c>
      <c r="AD94" s="10">
        <f t="shared" si="119"/>
        <v>0</v>
      </c>
      <c r="AE94" s="101"/>
      <c r="AF94" s="109">
        <v>3</v>
      </c>
      <c r="AG94" s="40">
        <f t="shared" si="120"/>
        <v>74.2</v>
      </c>
      <c r="AH94" s="39"/>
      <c r="AJ94" s="14">
        <f t="shared" si="121"/>
        <v>74.2</v>
      </c>
      <c r="AK94" s="14">
        <f t="shared" si="122"/>
        <v>0</v>
      </c>
      <c r="AL94" s="14">
        <f t="shared" si="123"/>
        <v>0</v>
      </c>
      <c r="AM94" s="14" t="str">
        <f t="shared" si="124"/>
        <v/>
      </c>
      <c r="AO94" s="22" t="s">
        <v>57</v>
      </c>
    </row>
    <row r="95" spans="2:41" s="2" customFormat="1" ht="9.9499999999999993" customHeight="1" x14ac:dyDescent="0.2">
      <c r="B95" s="93" t="s">
        <v>6</v>
      </c>
      <c r="D95" s="160"/>
      <c r="E95" s="155" t="s">
        <v>610</v>
      </c>
      <c r="F95" s="155"/>
      <c r="G95" s="21" t="s">
        <v>91</v>
      </c>
      <c r="H95" s="21"/>
      <c r="I95" s="21"/>
      <c r="J95" s="21" t="s">
        <v>1333</v>
      </c>
      <c r="K95" s="21"/>
      <c r="L95" s="21" t="s">
        <v>1342</v>
      </c>
      <c r="M95" s="21"/>
      <c r="N95" s="21"/>
      <c r="P95" s="155"/>
      <c r="Q95" s="161"/>
      <c r="R95" s="20"/>
      <c r="S95" s="27">
        <f t="shared" ref="S95" si="145">IF(Suggested="Yes",AA95,AG95)</f>
        <v>74.2</v>
      </c>
      <c r="T95" s="25" t="s">
        <v>44</v>
      </c>
      <c r="U95" s="4" t="str">
        <f>+Instructions!$B$3</f>
        <v>A</v>
      </c>
      <c r="V95" s="39"/>
      <c r="W95" s="43">
        <f>+Instructions!$C$22</f>
        <v>0</v>
      </c>
      <c r="X95" s="14">
        <f t="shared" ref="X95" si="146">ROUND($AA95*(1-W95)+0.004999,2)</f>
        <v>74.2</v>
      </c>
      <c r="Y95" s="39"/>
      <c r="Z95" s="5" t="s">
        <v>432</v>
      </c>
      <c r="AA95" s="27">
        <v>74.2</v>
      </c>
      <c r="AB95" s="47">
        <f t="shared" ref="AB95" si="147">+W95</f>
        <v>0</v>
      </c>
      <c r="AC95" s="14">
        <f t="shared" ref="AC95" si="148">+X95</f>
        <v>74.2</v>
      </c>
      <c r="AD95" s="10">
        <f t="shared" ref="AD95" si="149">(AG95-AC95)/AG95</f>
        <v>0</v>
      </c>
      <c r="AE95" s="101"/>
      <c r="AF95" s="109">
        <v>3</v>
      </c>
      <c r="AG95" s="40">
        <f t="shared" ref="AG95" si="150">SUM(AJ95:AL95)+AE95</f>
        <v>74.2</v>
      </c>
      <c r="AH95" s="39"/>
      <c r="AJ95" s="14">
        <f t="shared" ref="AJ95" si="151">ROUND(AC95/(1-VLOOKUP(AF95,Group,2,FALSE)),2)</f>
        <v>74.2</v>
      </c>
      <c r="AK95" s="14">
        <f t="shared" ref="AK95" si="152">IF(VLOOKUP(AF95,Group,5,FALSE)="YES",VLOOKUP(ROUND(ROUND(AJ95,1)-AJ95,2),Round,2,FALSE)+VLOOKUP(AF95,Group,6,FALSE),0)</f>
        <v>0</v>
      </c>
      <c r="AL95" s="14">
        <f t="shared" ref="AL95" si="153">IF(VLOOKUP(AF95,Group,7,FALSE)="",0,ROUND(AJ95-0.04999,1)-AJ95+AM95)</f>
        <v>0</v>
      </c>
      <c r="AM95" s="14" t="str">
        <f t="shared" ref="AM95" si="154">IF(VLOOKUP(AF95,Group,7,FALSE)="","",VLOOKUP(AF95,Group,7,FALSE))</f>
        <v/>
      </c>
      <c r="AO95" s="22" t="s">
        <v>57</v>
      </c>
    </row>
    <row r="96" spans="2:41" s="2" customFormat="1" ht="9.9499999999999993" customHeight="1" x14ac:dyDescent="0.2">
      <c r="B96" s="93" t="s">
        <v>6</v>
      </c>
      <c r="D96" s="160"/>
      <c r="E96" s="213" t="s">
        <v>90</v>
      </c>
      <c r="F96" s="213"/>
      <c r="G96" s="201" t="s">
        <v>91</v>
      </c>
      <c r="H96" s="201"/>
      <c r="I96" s="201"/>
      <c r="J96" s="209" t="s">
        <v>395</v>
      </c>
      <c r="K96" s="210"/>
      <c r="L96" s="201" t="s">
        <v>922</v>
      </c>
      <c r="M96" s="201"/>
      <c r="N96" s="201"/>
      <c r="O96" s="220" t="s">
        <v>1637</v>
      </c>
      <c r="P96" s="219"/>
      <c r="Q96" s="215"/>
      <c r="R96" s="216" t="s">
        <v>112</v>
      </c>
      <c r="S96" s="217">
        <f t="shared" ref="S96:S110" si="155">IF(Suggested="Yes",AA96,AG96)</f>
        <v>38.4</v>
      </c>
      <c r="T96" s="218" t="s">
        <v>44</v>
      </c>
      <c r="U96" s="4" t="str">
        <f>+Instructions!$B$3</f>
        <v>A</v>
      </c>
      <c r="V96" s="39"/>
      <c r="W96" s="43">
        <f>+Instructions!$C$22</f>
        <v>0</v>
      </c>
      <c r="X96" s="14">
        <f t="shared" ref="X96:X110" si="156">ROUND($AA96*(1-W96)+0.004999,2)</f>
        <v>38.4</v>
      </c>
      <c r="Y96" s="39"/>
      <c r="Z96" s="5" t="s">
        <v>432</v>
      </c>
      <c r="AA96" s="27">
        <v>38.4</v>
      </c>
      <c r="AB96" s="47">
        <f t="shared" ref="AB96:AB110" si="157">+W96</f>
        <v>0</v>
      </c>
      <c r="AC96" s="14">
        <f t="shared" ref="AC96:AC110" si="158">+X96</f>
        <v>38.4</v>
      </c>
      <c r="AD96" s="10">
        <f t="shared" ref="AD96:AD110" si="159">(AG96-AC96)/AG96</f>
        <v>0</v>
      </c>
      <c r="AE96" s="101"/>
      <c r="AF96" s="109">
        <v>3</v>
      </c>
      <c r="AG96" s="40">
        <f t="shared" ref="AG96:AG110" si="160">SUM(AJ96:AL96)+AE96</f>
        <v>38.4</v>
      </c>
      <c r="AH96" s="39"/>
      <c r="AJ96" s="14">
        <f t="shared" ref="AJ96:AJ110" si="161">ROUND(AC96/(1-VLOOKUP(AF96,Group,2,FALSE)),2)</f>
        <v>38.4</v>
      </c>
      <c r="AK96" s="14">
        <f t="shared" ref="AK96:AK110" si="162">IF(VLOOKUP(AF96,Group,5,FALSE)="YES",VLOOKUP(ROUND(ROUND(AJ96,1)-AJ96,2),Round,2,FALSE)+VLOOKUP(AF96,Group,6,FALSE),0)</f>
        <v>0</v>
      </c>
      <c r="AL96" s="14">
        <f t="shared" ref="AL96:AL110" si="163">IF(VLOOKUP(AF96,Group,7,FALSE)="",0,ROUND(AJ96-0.04999,1)-AJ96+AM96)</f>
        <v>0</v>
      </c>
      <c r="AM96" s="14" t="str">
        <f t="shared" ref="AM96:AM110" si="164">IF(VLOOKUP(AF96,Group,7,FALSE)="","",VLOOKUP(AF96,Group,7,FALSE))</f>
        <v/>
      </c>
      <c r="AO96" s="22" t="s">
        <v>57</v>
      </c>
    </row>
    <row r="97" spans="2:41" s="2" customFormat="1" ht="9.9499999999999993" customHeight="1" x14ac:dyDescent="0.2">
      <c r="B97" s="93" t="s">
        <v>6</v>
      </c>
      <c r="D97" s="160"/>
      <c r="E97" s="155" t="s">
        <v>92</v>
      </c>
      <c r="F97" s="155"/>
      <c r="G97" s="21" t="s">
        <v>93</v>
      </c>
      <c r="H97" s="21"/>
      <c r="I97" s="21"/>
      <c r="J97" s="176" t="s">
        <v>396</v>
      </c>
      <c r="L97" s="21" t="s">
        <v>922</v>
      </c>
      <c r="M97" s="21"/>
      <c r="N97" s="21"/>
      <c r="P97" s="155"/>
      <c r="Q97" s="161"/>
      <c r="R97" s="20" t="s">
        <v>112</v>
      </c>
      <c r="S97" s="27">
        <f t="shared" si="155"/>
        <v>28.5</v>
      </c>
      <c r="T97" s="25" t="s">
        <v>44</v>
      </c>
      <c r="U97" s="4" t="str">
        <f>+Instructions!$B$3</f>
        <v>A</v>
      </c>
      <c r="V97" s="39"/>
      <c r="W97" s="43">
        <f>+Instructions!$C$22</f>
        <v>0</v>
      </c>
      <c r="X97" s="14">
        <f t="shared" si="156"/>
        <v>28.5</v>
      </c>
      <c r="Y97" s="39"/>
      <c r="Z97" s="5" t="s">
        <v>432</v>
      </c>
      <c r="AA97" s="27">
        <v>28.5</v>
      </c>
      <c r="AB97" s="47">
        <f t="shared" si="157"/>
        <v>0</v>
      </c>
      <c r="AC97" s="14">
        <f t="shared" si="158"/>
        <v>28.5</v>
      </c>
      <c r="AD97" s="10">
        <f t="shared" si="159"/>
        <v>0</v>
      </c>
      <c r="AE97" s="101"/>
      <c r="AF97" s="109">
        <v>3</v>
      </c>
      <c r="AG97" s="40">
        <f t="shared" si="160"/>
        <v>28.5</v>
      </c>
      <c r="AH97" s="39"/>
      <c r="AJ97" s="14">
        <f t="shared" si="161"/>
        <v>28.5</v>
      </c>
      <c r="AK97" s="14">
        <f t="shared" si="162"/>
        <v>0</v>
      </c>
      <c r="AL97" s="14">
        <f t="shared" si="163"/>
        <v>0</v>
      </c>
      <c r="AM97" s="14" t="str">
        <f t="shared" si="164"/>
        <v/>
      </c>
      <c r="AO97" s="22" t="s">
        <v>57</v>
      </c>
    </row>
    <row r="98" spans="2:41" s="2" customFormat="1" ht="9.9499999999999993" customHeight="1" x14ac:dyDescent="0.2">
      <c r="B98" s="93" t="s">
        <v>6</v>
      </c>
      <c r="D98" s="160"/>
      <c r="E98" s="213" t="s">
        <v>90</v>
      </c>
      <c r="F98" s="213"/>
      <c r="G98" s="201" t="s">
        <v>91</v>
      </c>
      <c r="H98" s="201"/>
      <c r="I98" s="201"/>
      <c r="J98" s="209" t="s">
        <v>397</v>
      </c>
      <c r="K98" s="210"/>
      <c r="L98" s="201" t="s">
        <v>923</v>
      </c>
      <c r="M98" s="201"/>
      <c r="N98" s="201"/>
      <c r="O98" s="210"/>
      <c r="P98" s="219" t="s">
        <v>1625</v>
      </c>
      <c r="Q98" s="215"/>
      <c r="R98" s="216"/>
      <c r="S98" s="217">
        <f t="shared" si="155"/>
        <v>35.450000000000003</v>
      </c>
      <c r="T98" s="218" t="s">
        <v>44</v>
      </c>
      <c r="U98" s="4" t="str">
        <f>+Instructions!$B$3</f>
        <v>A</v>
      </c>
      <c r="V98" s="39"/>
      <c r="W98" s="43">
        <f>+Instructions!$C$22</f>
        <v>0</v>
      </c>
      <c r="X98" s="14">
        <f t="shared" si="156"/>
        <v>35.450000000000003</v>
      </c>
      <c r="Y98" s="39"/>
      <c r="Z98" s="5" t="s">
        <v>432</v>
      </c>
      <c r="AA98" s="27">
        <v>35.450000000000003</v>
      </c>
      <c r="AB98" s="47">
        <f t="shared" si="157"/>
        <v>0</v>
      </c>
      <c r="AC98" s="14">
        <f t="shared" si="158"/>
        <v>35.450000000000003</v>
      </c>
      <c r="AD98" s="10">
        <f t="shared" si="159"/>
        <v>0</v>
      </c>
      <c r="AE98" s="101"/>
      <c r="AF98" s="109">
        <v>3</v>
      </c>
      <c r="AG98" s="40">
        <f t="shared" si="160"/>
        <v>35.450000000000003</v>
      </c>
      <c r="AH98" s="39"/>
      <c r="AJ98" s="14">
        <f t="shared" si="161"/>
        <v>35.450000000000003</v>
      </c>
      <c r="AK98" s="14">
        <f t="shared" si="162"/>
        <v>0</v>
      </c>
      <c r="AL98" s="14">
        <f t="shared" si="163"/>
        <v>0</v>
      </c>
      <c r="AM98" s="14" t="str">
        <f t="shared" si="164"/>
        <v/>
      </c>
      <c r="AO98" s="22" t="s">
        <v>57</v>
      </c>
    </row>
    <row r="99" spans="2:41" s="2" customFormat="1" ht="9.9499999999999993" customHeight="1" x14ac:dyDescent="0.2">
      <c r="B99" s="93" t="s">
        <v>6</v>
      </c>
      <c r="D99" s="160"/>
      <c r="E99" s="155" t="s">
        <v>92</v>
      </c>
      <c r="F99" s="155"/>
      <c r="G99" s="21" t="s">
        <v>93</v>
      </c>
      <c r="H99" s="21"/>
      <c r="I99" s="21"/>
      <c r="J99" s="176" t="s">
        <v>398</v>
      </c>
      <c r="L99" s="21" t="s">
        <v>923</v>
      </c>
      <c r="M99" s="21"/>
      <c r="N99" s="21"/>
      <c r="P99" s="155"/>
      <c r="Q99" s="161"/>
      <c r="R99" s="20"/>
      <c r="S99" s="27">
        <f t="shared" si="155"/>
        <v>26.15</v>
      </c>
      <c r="T99" s="25" t="s">
        <v>44</v>
      </c>
      <c r="U99" s="4" t="str">
        <f>+Instructions!$B$3</f>
        <v>A</v>
      </c>
      <c r="V99" s="39"/>
      <c r="W99" s="43">
        <f>+Instructions!$C$22</f>
        <v>0</v>
      </c>
      <c r="X99" s="14">
        <f t="shared" si="156"/>
        <v>26.15</v>
      </c>
      <c r="Y99" s="39"/>
      <c r="Z99" s="5" t="s">
        <v>432</v>
      </c>
      <c r="AA99" s="27">
        <v>26.15</v>
      </c>
      <c r="AB99" s="47">
        <f t="shared" si="157"/>
        <v>0</v>
      </c>
      <c r="AC99" s="14">
        <f t="shared" si="158"/>
        <v>26.15</v>
      </c>
      <c r="AD99" s="10">
        <f t="shared" si="159"/>
        <v>0</v>
      </c>
      <c r="AE99" s="101"/>
      <c r="AF99" s="109">
        <v>3</v>
      </c>
      <c r="AG99" s="40">
        <f t="shared" si="160"/>
        <v>26.15</v>
      </c>
      <c r="AH99" s="39"/>
      <c r="AJ99" s="14">
        <f t="shared" si="161"/>
        <v>26.15</v>
      </c>
      <c r="AK99" s="14">
        <f t="shared" si="162"/>
        <v>0</v>
      </c>
      <c r="AL99" s="14">
        <f t="shared" si="163"/>
        <v>0</v>
      </c>
      <c r="AM99" s="14" t="str">
        <f t="shared" si="164"/>
        <v/>
      </c>
      <c r="AO99" s="22" t="s">
        <v>57</v>
      </c>
    </row>
    <row r="100" spans="2:41" s="2" customFormat="1" ht="9.9499999999999993" customHeight="1" x14ac:dyDescent="0.2">
      <c r="B100" s="93" t="s">
        <v>6</v>
      </c>
      <c r="D100" s="160"/>
      <c r="E100" s="155" t="s">
        <v>90</v>
      </c>
      <c r="F100" s="155"/>
      <c r="G100" s="21" t="s">
        <v>91</v>
      </c>
      <c r="H100" s="21"/>
      <c r="I100" s="21"/>
      <c r="J100" s="176" t="s">
        <v>399</v>
      </c>
      <c r="L100" s="21" t="s">
        <v>924</v>
      </c>
      <c r="M100" s="21"/>
      <c r="N100" s="21"/>
      <c r="P100" s="219"/>
      <c r="Q100" s="161"/>
      <c r="R100" s="20"/>
      <c r="S100" s="27">
        <f t="shared" si="155"/>
        <v>47.05</v>
      </c>
      <c r="T100" s="25" t="s">
        <v>44</v>
      </c>
      <c r="U100" s="4" t="str">
        <f>+Instructions!$B$3</f>
        <v>A</v>
      </c>
      <c r="V100" s="39"/>
      <c r="W100" s="43">
        <f>+Instructions!$C$22</f>
        <v>0</v>
      </c>
      <c r="X100" s="14">
        <f t="shared" si="156"/>
        <v>47.05</v>
      </c>
      <c r="Y100" s="39"/>
      <c r="Z100" s="5" t="s">
        <v>432</v>
      </c>
      <c r="AA100" s="27">
        <v>47.05</v>
      </c>
      <c r="AB100" s="47">
        <f t="shared" si="157"/>
        <v>0</v>
      </c>
      <c r="AC100" s="14">
        <f t="shared" si="158"/>
        <v>47.05</v>
      </c>
      <c r="AD100" s="10">
        <f t="shared" si="159"/>
        <v>0</v>
      </c>
      <c r="AE100" s="101"/>
      <c r="AF100" s="109">
        <v>3</v>
      </c>
      <c r="AG100" s="40">
        <f t="shared" si="160"/>
        <v>47.05</v>
      </c>
      <c r="AH100" s="39"/>
      <c r="AJ100" s="14">
        <f t="shared" si="161"/>
        <v>47.05</v>
      </c>
      <c r="AK100" s="14">
        <f t="shared" si="162"/>
        <v>0</v>
      </c>
      <c r="AL100" s="14">
        <f t="shared" si="163"/>
        <v>0</v>
      </c>
      <c r="AM100" s="14" t="str">
        <f t="shared" si="164"/>
        <v/>
      </c>
      <c r="AO100" s="22" t="s">
        <v>57</v>
      </c>
    </row>
    <row r="101" spans="2:41" s="2" customFormat="1" ht="9.9499999999999993" customHeight="1" x14ac:dyDescent="0.2">
      <c r="B101" s="93" t="s">
        <v>6</v>
      </c>
      <c r="D101" s="160"/>
      <c r="E101" s="213" t="s">
        <v>92</v>
      </c>
      <c r="F101" s="213"/>
      <c r="G101" s="201" t="s">
        <v>93</v>
      </c>
      <c r="H101" s="201"/>
      <c r="I101" s="201"/>
      <c r="J101" s="209" t="s">
        <v>400</v>
      </c>
      <c r="K101" s="210"/>
      <c r="L101" s="201" t="s">
        <v>924</v>
      </c>
      <c r="M101" s="201"/>
      <c r="N101" s="201"/>
      <c r="O101" s="220"/>
      <c r="P101" s="219" t="s">
        <v>1637</v>
      </c>
      <c r="Q101" s="215"/>
      <c r="R101" s="216"/>
      <c r="S101" s="217">
        <f t="shared" si="155"/>
        <v>30.6</v>
      </c>
      <c r="T101" s="218" t="s">
        <v>44</v>
      </c>
      <c r="U101" s="4" t="str">
        <f>+Instructions!$B$3</f>
        <v>A</v>
      </c>
      <c r="V101" s="39"/>
      <c r="W101" s="43">
        <f>+Instructions!$C$22</f>
        <v>0</v>
      </c>
      <c r="X101" s="14">
        <f t="shared" si="156"/>
        <v>30.6</v>
      </c>
      <c r="Y101" s="39"/>
      <c r="Z101" s="5" t="s">
        <v>432</v>
      </c>
      <c r="AA101" s="27">
        <v>30.6</v>
      </c>
      <c r="AB101" s="47">
        <f t="shared" si="157"/>
        <v>0</v>
      </c>
      <c r="AC101" s="14">
        <f t="shared" si="158"/>
        <v>30.6</v>
      </c>
      <c r="AD101" s="10">
        <f t="shared" si="159"/>
        <v>0</v>
      </c>
      <c r="AE101" s="101"/>
      <c r="AF101" s="109">
        <v>3</v>
      </c>
      <c r="AG101" s="40">
        <f t="shared" si="160"/>
        <v>30.6</v>
      </c>
      <c r="AH101" s="39"/>
      <c r="AJ101" s="14">
        <f t="shared" si="161"/>
        <v>30.6</v>
      </c>
      <c r="AK101" s="14">
        <f t="shared" si="162"/>
        <v>0</v>
      </c>
      <c r="AL101" s="14">
        <f t="shared" si="163"/>
        <v>0</v>
      </c>
      <c r="AM101" s="14" t="str">
        <f t="shared" si="164"/>
        <v/>
      </c>
      <c r="AO101" s="22" t="s">
        <v>57</v>
      </c>
    </row>
    <row r="102" spans="2:41" s="2" customFormat="1" ht="9.9499999999999993" customHeight="1" x14ac:dyDescent="0.2">
      <c r="B102" s="93" t="s">
        <v>6</v>
      </c>
      <c r="D102" s="160"/>
      <c r="E102" s="155" t="s">
        <v>90</v>
      </c>
      <c r="F102" s="155"/>
      <c r="G102" s="21" t="s">
        <v>91</v>
      </c>
      <c r="H102" s="21"/>
      <c r="I102" s="21"/>
      <c r="J102" s="176" t="s">
        <v>401</v>
      </c>
      <c r="L102" s="21" t="s">
        <v>932</v>
      </c>
      <c r="M102" s="21"/>
      <c r="N102" s="21"/>
      <c r="P102" s="155"/>
      <c r="Q102" s="161"/>
      <c r="R102" s="20"/>
      <c r="S102" s="27">
        <f t="shared" si="155"/>
        <v>44.15</v>
      </c>
      <c r="T102" s="25" t="s">
        <v>44</v>
      </c>
      <c r="U102" s="4" t="str">
        <f>+Instructions!$B$3</f>
        <v>A</v>
      </c>
      <c r="V102" s="39"/>
      <c r="W102" s="43">
        <f>+Instructions!$C$22</f>
        <v>0</v>
      </c>
      <c r="X102" s="14">
        <f t="shared" si="156"/>
        <v>44.15</v>
      </c>
      <c r="Y102" s="39"/>
      <c r="Z102" s="5" t="s">
        <v>432</v>
      </c>
      <c r="AA102" s="27">
        <v>44.15</v>
      </c>
      <c r="AB102" s="47">
        <f t="shared" si="157"/>
        <v>0</v>
      </c>
      <c r="AC102" s="14">
        <f t="shared" si="158"/>
        <v>44.15</v>
      </c>
      <c r="AD102" s="10">
        <f t="shared" si="159"/>
        <v>0</v>
      </c>
      <c r="AE102" s="101"/>
      <c r="AF102" s="109">
        <v>3</v>
      </c>
      <c r="AG102" s="40">
        <f t="shared" si="160"/>
        <v>44.15</v>
      </c>
      <c r="AH102" s="39"/>
      <c r="AJ102" s="14">
        <f t="shared" si="161"/>
        <v>44.15</v>
      </c>
      <c r="AK102" s="14">
        <f t="shared" si="162"/>
        <v>0</v>
      </c>
      <c r="AL102" s="14">
        <f t="shared" si="163"/>
        <v>0</v>
      </c>
      <c r="AM102" s="14" t="str">
        <f t="shared" si="164"/>
        <v/>
      </c>
      <c r="AO102" s="22" t="s">
        <v>57</v>
      </c>
    </row>
    <row r="103" spans="2:41" s="2" customFormat="1" ht="9.9499999999999993" customHeight="1" x14ac:dyDescent="0.2">
      <c r="B103" s="93" t="s">
        <v>6</v>
      </c>
      <c r="D103" s="160"/>
      <c r="E103" s="155" t="s">
        <v>92</v>
      </c>
      <c r="F103" s="155"/>
      <c r="G103" s="21" t="s">
        <v>93</v>
      </c>
      <c r="H103" s="21"/>
      <c r="I103" s="21"/>
      <c r="J103" s="176" t="s">
        <v>402</v>
      </c>
      <c r="L103" s="21" t="s">
        <v>932</v>
      </c>
      <c r="M103" s="21"/>
      <c r="N103" s="21"/>
      <c r="P103" s="155"/>
      <c r="Q103" s="161"/>
      <c r="R103" s="20"/>
      <c r="S103" s="27">
        <f t="shared" si="155"/>
        <v>28.5</v>
      </c>
      <c r="T103" s="25" t="s">
        <v>44</v>
      </c>
      <c r="U103" s="4" t="str">
        <f>+Instructions!$B$3</f>
        <v>A</v>
      </c>
      <c r="V103" s="39"/>
      <c r="W103" s="43">
        <f>+Instructions!$C$22</f>
        <v>0</v>
      </c>
      <c r="X103" s="14">
        <f t="shared" si="156"/>
        <v>28.5</v>
      </c>
      <c r="Y103" s="39"/>
      <c r="Z103" s="5" t="s">
        <v>432</v>
      </c>
      <c r="AA103" s="27">
        <v>28.5</v>
      </c>
      <c r="AB103" s="47">
        <f t="shared" si="157"/>
        <v>0</v>
      </c>
      <c r="AC103" s="14">
        <f t="shared" si="158"/>
        <v>28.5</v>
      </c>
      <c r="AD103" s="10">
        <f t="shared" si="159"/>
        <v>0</v>
      </c>
      <c r="AE103" s="101"/>
      <c r="AF103" s="109">
        <v>3</v>
      </c>
      <c r="AG103" s="40">
        <f t="shared" si="160"/>
        <v>28.5</v>
      </c>
      <c r="AH103" s="39"/>
      <c r="AJ103" s="14">
        <f t="shared" si="161"/>
        <v>28.5</v>
      </c>
      <c r="AK103" s="14">
        <f t="shared" si="162"/>
        <v>0</v>
      </c>
      <c r="AL103" s="14">
        <f t="shared" si="163"/>
        <v>0</v>
      </c>
      <c r="AM103" s="14" t="str">
        <f t="shared" si="164"/>
        <v/>
      </c>
      <c r="AO103" s="22" t="s">
        <v>57</v>
      </c>
    </row>
    <row r="104" spans="2:41" s="2" customFormat="1" ht="9.9499999999999993" customHeight="1" x14ac:dyDescent="0.2">
      <c r="B104" s="93" t="s">
        <v>6</v>
      </c>
      <c r="D104" s="160"/>
      <c r="E104" s="155" t="s">
        <v>90</v>
      </c>
      <c r="F104" s="155"/>
      <c r="G104" s="21" t="s">
        <v>91</v>
      </c>
      <c r="H104" s="21"/>
      <c r="I104" s="21"/>
      <c r="J104" s="176" t="s">
        <v>403</v>
      </c>
      <c r="L104" s="21" t="s">
        <v>925</v>
      </c>
      <c r="M104" s="21"/>
      <c r="N104" s="21"/>
      <c r="P104" s="155"/>
      <c r="Q104" s="161"/>
      <c r="R104" s="20"/>
      <c r="S104" s="27">
        <f t="shared" si="155"/>
        <v>46.6</v>
      </c>
      <c r="T104" s="25" t="s">
        <v>44</v>
      </c>
      <c r="U104" s="4" t="str">
        <f>+Instructions!$B$3</f>
        <v>A</v>
      </c>
      <c r="V104" s="39"/>
      <c r="W104" s="43">
        <f>+Instructions!$C$22</f>
        <v>0</v>
      </c>
      <c r="X104" s="14">
        <f t="shared" si="156"/>
        <v>46.6</v>
      </c>
      <c r="Y104" s="39"/>
      <c r="Z104" s="5" t="s">
        <v>432</v>
      </c>
      <c r="AA104" s="27">
        <v>46.6</v>
      </c>
      <c r="AB104" s="47">
        <f t="shared" si="157"/>
        <v>0</v>
      </c>
      <c r="AC104" s="14">
        <f t="shared" si="158"/>
        <v>46.6</v>
      </c>
      <c r="AD104" s="10">
        <f t="shared" si="159"/>
        <v>0</v>
      </c>
      <c r="AE104" s="101"/>
      <c r="AF104" s="109">
        <v>3</v>
      </c>
      <c r="AG104" s="40">
        <f t="shared" si="160"/>
        <v>46.6</v>
      </c>
      <c r="AH104" s="39"/>
      <c r="AJ104" s="14">
        <f t="shared" si="161"/>
        <v>46.6</v>
      </c>
      <c r="AK104" s="14">
        <f t="shared" si="162"/>
        <v>0</v>
      </c>
      <c r="AL104" s="14">
        <f t="shared" si="163"/>
        <v>0</v>
      </c>
      <c r="AM104" s="14" t="str">
        <f t="shared" si="164"/>
        <v/>
      </c>
      <c r="AO104" s="22" t="s">
        <v>57</v>
      </c>
    </row>
    <row r="105" spans="2:41" s="2" customFormat="1" ht="9.9499999999999993" customHeight="1" x14ac:dyDescent="0.2">
      <c r="B105" s="93" t="s">
        <v>6</v>
      </c>
      <c r="D105" s="160"/>
      <c r="E105" s="155" t="s">
        <v>92</v>
      </c>
      <c r="F105" s="155"/>
      <c r="G105" s="21" t="s">
        <v>93</v>
      </c>
      <c r="H105" s="21"/>
      <c r="I105" s="21"/>
      <c r="J105" s="176" t="s">
        <v>404</v>
      </c>
      <c r="L105" s="21" t="s">
        <v>925</v>
      </c>
      <c r="M105" s="21"/>
      <c r="N105" s="21"/>
      <c r="P105" s="155"/>
      <c r="Q105" s="161"/>
      <c r="R105" s="20"/>
      <c r="S105" s="27">
        <f t="shared" si="155"/>
        <v>40.200000000000003</v>
      </c>
      <c r="T105" s="25" t="s">
        <v>44</v>
      </c>
      <c r="U105" s="4" t="str">
        <f>+Instructions!$B$3</f>
        <v>A</v>
      </c>
      <c r="V105" s="39"/>
      <c r="W105" s="43">
        <f>+Instructions!$C$22</f>
        <v>0</v>
      </c>
      <c r="X105" s="14">
        <f t="shared" si="156"/>
        <v>40.200000000000003</v>
      </c>
      <c r="Y105" s="39"/>
      <c r="Z105" s="5" t="s">
        <v>432</v>
      </c>
      <c r="AA105" s="27">
        <v>40.200000000000003</v>
      </c>
      <c r="AB105" s="47">
        <f t="shared" si="157"/>
        <v>0</v>
      </c>
      <c r="AC105" s="14">
        <f t="shared" si="158"/>
        <v>40.200000000000003</v>
      </c>
      <c r="AD105" s="10">
        <f t="shared" si="159"/>
        <v>0</v>
      </c>
      <c r="AE105" s="101"/>
      <c r="AF105" s="109">
        <v>3</v>
      </c>
      <c r="AG105" s="40">
        <f t="shared" si="160"/>
        <v>40.200000000000003</v>
      </c>
      <c r="AH105" s="39"/>
      <c r="AJ105" s="14">
        <f t="shared" si="161"/>
        <v>40.200000000000003</v>
      </c>
      <c r="AK105" s="14">
        <f t="shared" si="162"/>
        <v>0</v>
      </c>
      <c r="AL105" s="14">
        <f t="shared" si="163"/>
        <v>0</v>
      </c>
      <c r="AM105" s="14" t="str">
        <f t="shared" si="164"/>
        <v/>
      </c>
      <c r="AO105" s="22" t="s">
        <v>57</v>
      </c>
    </row>
    <row r="106" spans="2:41" s="2" customFormat="1" ht="9.9499999999999993" customHeight="1" x14ac:dyDescent="0.2">
      <c r="B106" s="93" t="s">
        <v>6</v>
      </c>
      <c r="D106" s="160"/>
      <c r="E106" s="155" t="s">
        <v>610</v>
      </c>
      <c r="F106" s="155"/>
      <c r="G106" s="21" t="s">
        <v>91</v>
      </c>
      <c r="H106" s="21"/>
      <c r="I106" s="21"/>
      <c r="J106" s="21" t="s">
        <v>709</v>
      </c>
      <c r="K106" s="21"/>
      <c r="L106" s="21" t="s">
        <v>926</v>
      </c>
      <c r="M106" s="21"/>
      <c r="N106" s="21"/>
      <c r="P106" s="155"/>
      <c r="Q106" s="161"/>
      <c r="R106" s="20"/>
      <c r="S106" s="27">
        <f t="shared" si="155"/>
        <v>87.55</v>
      </c>
      <c r="T106" s="25" t="s">
        <v>44</v>
      </c>
      <c r="U106" s="4" t="str">
        <f>+Instructions!$B$3</f>
        <v>A</v>
      </c>
      <c r="V106" s="39"/>
      <c r="W106" s="43">
        <f>+Instructions!$C$22</f>
        <v>0</v>
      </c>
      <c r="X106" s="14">
        <f t="shared" si="156"/>
        <v>87.55</v>
      </c>
      <c r="Y106" s="39"/>
      <c r="Z106" s="5" t="s">
        <v>432</v>
      </c>
      <c r="AA106" s="27">
        <v>87.55</v>
      </c>
      <c r="AB106" s="47">
        <f t="shared" si="157"/>
        <v>0</v>
      </c>
      <c r="AC106" s="14">
        <f t="shared" si="158"/>
        <v>87.55</v>
      </c>
      <c r="AD106" s="10">
        <f t="shared" si="159"/>
        <v>0</v>
      </c>
      <c r="AE106" s="101"/>
      <c r="AF106" s="109">
        <v>3</v>
      </c>
      <c r="AG106" s="40">
        <f t="shared" si="160"/>
        <v>87.55</v>
      </c>
      <c r="AH106" s="39"/>
      <c r="AJ106" s="14">
        <f t="shared" si="161"/>
        <v>87.55</v>
      </c>
      <c r="AK106" s="14">
        <f t="shared" si="162"/>
        <v>0</v>
      </c>
      <c r="AL106" s="14">
        <f t="shared" si="163"/>
        <v>0</v>
      </c>
      <c r="AM106" s="14" t="str">
        <f t="shared" si="164"/>
        <v/>
      </c>
      <c r="AO106" s="22" t="s">
        <v>57</v>
      </c>
    </row>
    <row r="107" spans="2:41" s="2" customFormat="1" ht="9.9499999999999993" customHeight="1" x14ac:dyDescent="0.2">
      <c r="B107" s="93" t="s">
        <v>6</v>
      </c>
      <c r="D107" s="160"/>
      <c r="E107" s="155" t="s">
        <v>208</v>
      </c>
      <c r="F107" s="155"/>
      <c r="G107" s="21" t="s">
        <v>91</v>
      </c>
      <c r="H107" s="21"/>
      <c r="I107" s="21"/>
      <c r="J107" s="21" t="s">
        <v>1343</v>
      </c>
      <c r="K107" s="21"/>
      <c r="L107" s="21" t="s">
        <v>1344</v>
      </c>
      <c r="M107" s="21"/>
      <c r="N107" s="21"/>
      <c r="P107" s="155"/>
      <c r="Q107" s="161"/>
      <c r="R107" s="20"/>
      <c r="S107" s="27">
        <f t="shared" si="155"/>
        <v>84.9</v>
      </c>
      <c r="T107" s="25" t="s">
        <v>44</v>
      </c>
      <c r="U107" s="4" t="str">
        <f>+Instructions!$B$3</f>
        <v>A</v>
      </c>
      <c r="V107" s="39"/>
      <c r="W107" s="43">
        <f>+Instructions!$C$22</f>
        <v>0</v>
      </c>
      <c r="X107" s="14">
        <f t="shared" si="156"/>
        <v>84.9</v>
      </c>
      <c r="Y107" s="39"/>
      <c r="Z107" s="5" t="s">
        <v>432</v>
      </c>
      <c r="AA107" s="27">
        <v>84.9</v>
      </c>
      <c r="AB107" s="47">
        <f t="shared" si="157"/>
        <v>0</v>
      </c>
      <c r="AC107" s="14">
        <f t="shared" si="158"/>
        <v>84.9</v>
      </c>
      <c r="AD107" s="10">
        <f t="shared" si="159"/>
        <v>0</v>
      </c>
      <c r="AE107" s="101"/>
      <c r="AF107" s="109">
        <v>3</v>
      </c>
      <c r="AG107" s="40">
        <f t="shared" si="160"/>
        <v>84.9</v>
      </c>
      <c r="AH107" s="39"/>
      <c r="AJ107" s="14">
        <f t="shared" si="161"/>
        <v>84.9</v>
      </c>
      <c r="AK107" s="14">
        <f t="shared" si="162"/>
        <v>0</v>
      </c>
      <c r="AL107" s="14">
        <f t="shared" si="163"/>
        <v>0</v>
      </c>
      <c r="AM107" s="14" t="str">
        <f t="shared" si="164"/>
        <v/>
      </c>
      <c r="AO107" s="22" t="s">
        <v>57</v>
      </c>
    </row>
    <row r="108" spans="2:41" s="2" customFormat="1" ht="9.9499999999999993" customHeight="1" x14ac:dyDescent="0.2">
      <c r="B108" s="93" t="s">
        <v>6</v>
      </c>
      <c r="D108" s="160"/>
      <c r="E108" s="155" t="s">
        <v>90</v>
      </c>
      <c r="F108" s="155"/>
      <c r="G108" s="21" t="s">
        <v>91</v>
      </c>
      <c r="H108" s="21"/>
      <c r="I108" s="21"/>
      <c r="J108" s="176" t="s">
        <v>405</v>
      </c>
      <c r="L108" s="21" t="s">
        <v>929</v>
      </c>
      <c r="M108" s="21"/>
      <c r="N108" s="21"/>
      <c r="P108" s="155"/>
      <c r="Q108" s="161"/>
      <c r="R108" s="20" t="s">
        <v>112</v>
      </c>
      <c r="S108" s="27">
        <f t="shared" si="155"/>
        <v>38.25</v>
      </c>
      <c r="T108" s="25" t="s">
        <v>44</v>
      </c>
      <c r="U108" s="4" t="str">
        <f>+Instructions!$B$3</f>
        <v>A</v>
      </c>
      <c r="V108" s="39"/>
      <c r="W108" s="43">
        <f>+Instructions!$C$22</f>
        <v>0</v>
      </c>
      <c r="X108" s="14">
        <f t="shared" si="156"/>
        <v>38.25</v>
      </c>
      <c r="Y108" s="39"/>
      <c r="Z108" s="5" t="s">
        <v>432</v>
      </c>
      <c r="AA108" s="27">
        <v>38.25</v>
      </c>
      <c r="AB108" s="47">
        <f t="shared" si="157"/>
        <v>0</v>
      </c>
      <c r="AC108" s="14">
        <f t="shared" si="158"/>
        <v>38.25</v>
      </c>
      <c r="AD108" s="10">
        <f t="shared" si="159"/>
        <v>0</v>
      </c>
      <c r="AE108" s="101"/>
      <c r="AF108" s="109">
        <v>3</v>
      </c>
      <c r="AG108" s="40">
        <f t="shared" si="160"/>
        <v>38.25</v>
      </c>
      <c r="AH108" s="39"/>
      <c r="AJ108" s="14">
        <f t="shared" si="161"/>
        <v>38.25</v>
      </c>
      <c r="AK108" s="14">
        <f t="shared" si="162"/>
        <v>0</v>
      </c>
      <c r="AL108" s="14">
        <f t="shared" si="163"/>
        <v>0</v>
      </c>
      <c r="AM108" s="14" t="str">
        <f t="shared" si="164"/>
        <v/>
      </c>
      <c r="AO108" s="22" t="s">
        <v>57</v>
      </c>
    </row>
    <row r="109" spans="2:41" s="2" customFormat="1" ht="9.9499999999999993" customHeight="1" x14ac:dyDescent="0.2">
      <c r="B109" s="93" t="s">
        <v>6</v>
      </c>
      <c r="D109" s="160"/>
      <c r="E109" s="155" t="s">
        <v>92</v>
      </c>
      <c r="F109" s="155"/>
      <c r="G109" s="21" t="s">
        <v>93</v>
      </c>
      <c r="H109" s="21"/>
      <c r="I109" s="21"/>
      <c r="J109" s="176" t="s">
        <v>406</v>
      </c>
      <c r="L109" s="21" t="s">
        <v>929</v>
      </c>
      <c r="M109" s="21"/>
      <c r="N109" s="21"/>
      <c r="P109" s="155"/>
      <c r="Q109" s="161"/>
      <c r="R109" s="20" t="s">
        <v>112</v>
      </c>
      <c r="S109" s="27">
        <f t="shared" si="155"/>
        <v>30</v>
      </c>
      <c r="T109" s="25" t="s">
        <v>44</v>
      </c>
      <c r="U109" s="4" t="str">
        <f>+Instructions!$B$3</f>
        <v>A</v>
      </c>
      <c r="V109" s="39"/>
      <c r="W109" s="43">
        <f>+Instructions!$C$22</f>
        <v>0</v>
      </c>
      <c r="X109" s="14">
        <f t="shared" si="156"/>
        <v>30</v>
      </c>
      <c r="Y109" s="39"/>
      <c r="Z109" s="5" t="s">
        <v>432</v>
      </c>
      <c r="AA109" s="27">
        <v>30</v>
      </c>
      <c r="AB109" s="47">
        <f t="shared" si="157"/>
        <v>0</v>
      </c>
      <c r="AC109" s="14">
        <f t="shared" si="158"/>
        <v>30</v>
      </c>
      <c r="AD109" s="10">
        <f t="shared" si="159"/>
        <v>0</v>
      </c>
      <c r="AE109" s="101"/>
      <c r="AF109" s="109">
        <v>3</v>
      </c>
      <c r="AG109" s="40">
        <f t="shared" si="160"/>
        <v>30</v>
      </c>
      <c r="AH109" s="39"/>
      <c r="AJ109" s="14">
        <f t="shared" si="161"/>
        <v>30</v>
      </c>
      <c r="AK109" s="14">
        <f t="shared" si="162"/>
        <v>0</v>
      </c>
      <c r="AL109" s="14">
        <f t="shared" si="163"/>
        <v>0</v>
      </c>
      <c r="AM109" s="14" t="str">
        <f t="shared" si="164"/>
        <v/>
      </c>
      <c r="AO109" s="22" t="s">
        <v>57</v>
      </c>
    </row>
    <row r="110" spans="2:41" s="2" customFormat="1" ht="9.9499999999999993" customHeight="1" x14ac:dyDescent="0.2">
      <c r="B110" s="93" t="s">
        <v>6</v>
      </c>
      <c r="D110" s="160"/>
      <c r="E110" s="155" t="s">
        <v>90</v>
      </c>
      <c r="F110" s="155"/>
      <c r="G110" s="21" t="s">
        <v>91</v>
      </c>
      <c r="H110" s="21"/>
      <c r="I110" s="21"/>
      <c r="J110" s="176" t="s">
        <v>407</v>
      </c>
      <c r="L110" s="21" t="s">
        <v>930</v>
      </c>
      <c r="M110" s="21"/>
      <c r="N110" s="21"/>
      <c r="P110" s="155"/>
      <c r="Q110" s="161"/>
      <c r="R110" s="20"/>
      <c r="S110" s="27">
        <f t="shared" si="155"/>
        <v>35.450000000000003</v>
      </c>
      <c r="T110" s="25" t="s">
        <v>44</v>
      </c>
      <c r="U110" s="4" t="str">
        <f>+Instructions!$B$3</f>
        <v>A</v>
      </c>
      <c r="V110" s="39"/>
      <c r="W110" s="43">
        <f>+Instructions!$C$22</f>
        <v>0</v>
      </c>
      <c r="X110" s="14">
        <f t="shared" si="156"/>
        <v>35.450000000000003</v>
      </c>
      <c r="Y110" s="39"/>
      <c r="Z110" s="5" t="s">
        <v>432</v>
      </c>
      <c r="AA110" s="27">
        <v>35.450000000000003</v>
      </c>
      <c r="AB110" s="47">
        <f t="shared" si="157"/>
        <v>0</v>
      </c>
      <c r="AC110" s="14">
        <f t="shared" si="158"/>
        <v>35.450000000000003</v>
      </c>
      <c r="AD110" s="10">
        <f t="shared" si="159"/>
        <v>0</v>
      </c>
      <c r="AE110" s="101"/>
      <c r="AF110" s="109">
        <v>3</v>
      </c>
      <c r="AG110" s="40">
        <f t="shared" si="160"/>
        <v>35.450000000000003</v>
      </c>
      <c r="AH110" s="39"/>
      <c r="AJ110" s="14">
        <f t="shared" si="161"/>
        <v>35.450000000000003</v>
      </c>
      <c r="AK110" s="14">
        <f t="shared" si="162"/>
        <v>0</v>
      </c>
      <c r="AL110" s="14">
        <f t="shared" si="163"/>
        <v>0</v>
      </c>
      <c r="AM110" s="14" t="str">
        <f t="shared" si="164"/>
        <v/>
      </c>
      <c r="AO110" s="22" t="s">
        <v>57</v>
      </c>
    </row>
    <row r="111" spans="2:41" s="2" customFormat="1" ht="9.9499999999999993" customHeight="1" x14ac:dyDescent="0.2">
      <c r="B111" s="93" t="s">
        <v>6</v>
      </c>
      <c r="D111" s="160"/>
      <c r="E111" s="155" t="s">
        <v>92</v>
      </c>
      <c r="F111" s="155"/>
      <c r="G111" s="21" t="s">
        <v>93</v>
      </c>
      <c r="H111" s="21"/>
      <c r="I111" s="21"/>
      <c r="J111" s="176" t="s">
        <v>408</v>
      </c>
      <c r="L111" s="21" t="s">
        <v>930</v>
      </c>
      <c r="M111" s="21"/>
      <c r="N111" s="21"/>
      <c r="P111" s="155"/>
      <c r="Q111" s="161"/>
      <c r="R111" s="20"/>
      <c r="S111" s="27">
        <f t="shared" ref="S111:S117" si="165">IF(Suggested="Yes",AA111,AG111)</f>
        <v>29.5</v>
      </c>
      <c r="T111" s="25" t="s">
        <v>44</v>
      </c>
      <c r="U111" s="4" t="str">
        <f>+Instructions!$B$3</f>
        <v>A</v>
      </c>
      <c r="V111" s="39"/>
      <c r="W111" s="43">
        <f>+Instructions!$C$22</f>
        <v>0</v>
      </c>
      <c r="X111" s="14">
        <f t="shared" ref="X111:X117" si="166">ROUND($AA111*(1-W111)+0.004999,2)</f>
        <v>29.5</v>
      </c>
      <c r="Y111" s="39"/>
      <c r="Z111" s="5" t="s">
        <v>432</v>
      </c>
      <c r="AA111" s="27">
        <v>29.5</v>
      </c>
      <c r="AB111" s="47">
        <f t="shared" ref="AB111:AC117" si="167">+W111</f>
        <v>0</v>
      </c>
      <c r="AC111" s="14">
        <f t="shared" si="167"/>
        <v>29.5</v>
      </c>
      <c r="AD111" s="10">
        <f t="shared" ref="AD111:AD117" si="168">(AG111-AC111)/AG111</f>
        <v>0</v>
      </c>
      <c r="AE111" s="101"/>
      <c r="AF111" s="109">
        <v>3</v>
      </c>
      <c r="AG111" s="40">
        <f t="shared" ref="AG111:AG117" si="169">SUM(AJ111:AL111)+AE111</f>
        <v>29.5</v>
      </c>
      <c r="AH111" s="39"/>
      <c r="AJ111" s="14">
        <f t="shared" ref="AJ111:AJ117" si="170">ROUND(AC111/(1-VLOOKUP(AF111,Group,2,FALSE)),2)</f>
        <v>29.5</v>
      </c>
      <c r="AK111" s="14">
        <f t="shared" ref="AK111:AK117" si="171">IF(VLOOKUP(AF111,Group,5,FALSE)="YES",VLOOKUP(ROUND(ROUND(AJ111,1)-AJ111,2),Round,2,FALSE)+VLOOKUP(AF111,Group,6,FALSE),0)</f>
        <v>0</v>
      </c>
      <c r="AL111" s="14">
        <f t="shared" ref="AL111:AL117" si="172">IF(VLOOKUP(AF111,Group,7,FALSE)="",0,ROUND(AJ111-0.04999,1)-AJ111+AM111)</f>
        <v>0</v>
      </c>
      <c r="AM111" s="14" t="str">
        <f t="shared" ref="AM111:AM117" si="173">IF(VLOOKUP(AF111,Group,7,FALSE)="","",VLOOKUP(AF111,Group,7,FALSE))</f>
        <v/>
      </c>
      <c r="AO111" s="22" t="s">
        <v>57</v>
      </c>
    </row>
    <row r="112" spans="2:41" s="2" customFormat="1" ht="9.9499999999999993" customHeight="1" x14ac:dyDescent="0.2">
      <c r="B112" s="93" t="s">
        <v>6</v>
      </c>
      <c r="D112" s="160"/>
      <c r="E112" s="155" t="s">
        <v>90</v>
      </c>
      <c r="F112" s="155"/>
      <c r="G112" s="21" t="s">
        <v>91</v>
      </c>
      <c r="H112" s="21"/>
      <c r="I112" s="21"/>
      <c r="J112" s="176" t="s">
        <v>409</v>
      </c>
      <c r="L112" s="21" t="s">
        <v>931</v>
      </c>
      <c r="M112" s="21"/>
      <c r="N112" s="21"/>
      <c r="P112" s="155"/>
      <c r="Q112" s="161"/>
      <c r="R112" s="20"/>
      <c r="S112" s="27">
        <f t="shared" si="165"/>
        <v>47</v>
      </c>
      <c r="T112" s="25" t="s">
        <v>44</v>
      </c>
      <c r="U112" s="4" t="str">
        <f>+Instructions!$B$3</f>
        <v>A</v>
      </c>
      <c r="V112" s="39"/>
      <c r="W112" s="43">
        <f>+Instructions!$C$22</f>
        <v>0</v>
      </c>
      <c r="X112" s="14">
        <f t="shared" si="166"/>
        <v>47</v>
      </c>
      <c r="Y112" s="39"/>
      <c r="Z112" s="5" t="s">
        <v>432</v>
      </c>
      <c r="AA112" s="27">
        <v>47</v>
      </c>
      <c r="AB112" s="47">
        <f t="shared" si="167"/>
        <v>0</v>
      </c>
      <c r="AC112" s="14">
        <f t="shared" si="167"/>
        <v>47</v>
      </c>
      <c r="AD112" s="10">
        <f t="shared" si="168"/>
        <v>0</v>
      </c>
      <c r="AE112" s="101"/>
      <c r="AF112" s="109">
        <v>3</v>
      </c>
      <c r="AG112" s="40">
        <f t="shared" si="169"/>
        <v>47</v>
      </c>
      <c r="AH112" s="39"/>
      <c r="AJ112" s="14">
        <f t="shared" si="170"/>
        <v>47</v>
      </c>
      <c r="AK112" s="14">
        <f t="shared" si="171"/>
        <v>0</v>
      </c>
      <c r="AL112" s="14">
        <f t="shared" si="172"/>
        <v>0</v>
      </c>
      <c r="AM112" s="14" t="str">
        <f t="shared" si="173"/>
        <v/>
      </c>
      <c r="AO112" s="22" t="s">
        <v>57</v>
      </c>
    </row>
    <row r="113" spans="2:41" s="2" customFormat="1" ht="9.9499999999999993" customHeight="1" x14ac:dyDescent="0.2">
      <c r="B113" s="93" t="s">
        <v>6</v>
      </c>
      <c r="D113" s="160"/>
      <c r="E113" s="155" t="s">
        <v>92</v>
      </c>
      <c r="F113" s="155"/>
      <c r="G113" s="21" t="s">
        <v>93</v>
      </c>
      <c r="H113" s="21"/>
      <c r="I113" s="21"/>
      <c r="J113" s="176" t="s">
        <v>410</v>
      </c>
      <c r="L113" s="21" t="s">
        <v>931</v>
      </c>
      <c r="M113" s="21"/>
      <c r="N113" s="21"/>
      <c r="P113" s="155"/>
      <c r="Q113" s="161"/>
      <c r="R113" s="20"/>
      <c r="S113" s="27">
        <f t="shared" si="165"/>
        <v>32.299999999999997</v>
      </c>
      <c r="T113" s="25" t="s">
        <v>44</v>
      </c>
      <c r="U113" s="4" t="str">
        <f>+Instructions!$B$3</f>
        <v>A</v>
      </c>
      <c r="V113" s="39"/>
      <c r="W113" s="43">
        <f>+Instructions!$C$22</f>
        <v>0</v>
      </c>
      <c r="X113" s="14">
        <f t="shared" si="166"/>
        <v>32.299999999999997</v>
      </c>
      <c r="Y113" s="39"/>
      <c r="Z113" s="5" t="s">
        <v>432</v>
      </c>
      <c r="AA113" s="27">
        <v>32.299999999999997</v>
      </c>
      <c r="AB113" s="47">
        <f t="shared" si="167"/>
        <v>0</v>
      </c>
      <c r="AC113" s="14">
        <f t="shared" si="167"/>
        <v>32.299999999999997</v>
      </c>
      <c r="AD113" s="10">
        <f t="shared" si="168"/>
        <v>0</v>
      </c>
      <c r="AE113" s="101"/>
      <c r="AF113" s="109">
        <v>3</v>
      </c>
      <c r="AG113" s="40">
        <f t="shared" si="169"/>
        <v>32.299999999999997</v>
      </c>
      <c r="AH113" s="39"/>
      <c r="AJ113" s="14">
        <f t="shared" si="170"/>
        <v>32.299999999999997</v>
      </c>
      <c r="AK113" s="14">
        <f t="shared" si="171"/>
        <v>0</v>
      </c>
      <c r="AL113" s="14">
        <f t="shared" si="172"/>
        <v>0</v>
      </c>
      <c r="AM113" s="14" t="str">
        <f t="shared" si="173"/>
        <v/>
      </c>
      <c r="AO113" s="22" t="s">
        <v>57</v>
      </c>
    </row>
    <row r="114" spans="2:41" s="2" customFormat="1" ht="9.9499999999999993" customHeight="1" x14ac:dyDescent="0.2">
      <c r="B114" s="93" t="s">
        <v>6</v>
      </c>
      <c r="D114" s="160"/>
      <c r="E114" s="155" t="s">
        <v>90</v>
      </c>
      <c r="F114" s="155"/>
      <c r="G114" s="21" t="s">
        <v>91</v>
      </c>
      <c r="H114" s="21"/>
      <c r="I114" s="21"/>
      <c r="J114" s="176" t="s">
        <v>411</v>
      </c>
      <c r="L114" s="21" t="s">
        <v>933</v>
      </c>
      <c r="M114" s="21"/>
      <c r="N114" s="21"/>
      <c r="P114" s="155"/>
      <c r="Q114" s="161"/>
      <c r="R114" s="20"/>
      <c r="S114" s="27">
        <f t="shared" si="165"/>
        <v>45.4</v>
      </c>
      <c r="T114" s="25" t="s">
        <v>44</v>
      </c>
      <c r="U114" s="4" t="str">
        <f>+Instructions!$B$3</f>
        <v>A</v>
      </c>
      <c r="V114" s="39"/>
      <c r="W114" s="43">
        <f>+Instructions!$C$22</f>
        <v>0</v>
      </c>
      <c r="X114" s="14">
        <f t="shared" si="166"/>
        <v>45.4</v>
      </c>
      <c r="Y114" s="39"/>
      <c r="Z114" s="5" t="s">
        <v>432</v>
      </c>
      <c r="AA114" s="27">
        <v>45.4</v>
      </c>
      <c r="AB114" s="47">
        <f t="shared" si="167"/>
        <v>0</v>
      </c>
      <c r="AC114" s="14">
        <f t="shared" si="167"/>
        <v>45.4</v>
      </c>
      <c r="AD114" s="10">
        <f t="shared" si="168"/>
        <v>0</v>
      </c>
      <c r="AE114" s="101"/>
      <c r="AF114" s="109">
        <v>3</v>
      </c>
      <c r="AG114" s="40">
        <f t="shared" si="169"/>
        <v>45.4</v>
      </c>
      <c r="AH114" s="39"/>
      <c r="AJ114" s="14">
        <f t="shared" si="170"/>
        <v>45.4</v>
      </c>
      <c r="AK114" s="14">
        <f t="shared" si="171"/>
        <v>0</v>
      </c>
      <c r="AL114" s="14">
        <f t="shared" si="172"/>
        <v>0</v>
      </c>
      <c r="AM114" s="14" t="str">
        <f t="shared" si="173"/>
        <v/>
      </c>
      <c r="AO114" s="22" t="s">
        <v>57</v>
      </c>
    </row>
    <row r="115" spans="2:41" s="2" customFormat="1" ht="9.9499999999999993" customHeight="1" x14ac:dyDescent="0.2">
      <c r="B115" s="93" t="s">
        <v>6</v>
      </c>
      <c r="D115" s="160"/>
      <c r="E115" s="155" t="s">
        <v>92</v>
      </c>
      <c r="F115" s="155"/>
      <c r="G115" s="21" t="s">
        <v>93</v>
      </c>
      <c r="H115" s="21"/>
      <c r="I115" s="21"/>
      <c r="J115" s="176" t="s">
        <v>412</v>
      </c>
      <c r="L115" s="21" t="s">
        <v>933</v>
      </c>
      <c r="M115" s="21"/>
      <c r="N115" s="21"/>
      <c r="P115" s="155"/>
      <c r="Q115" s="161"/>
      <c r="R115" s="20"/>
      <c r="S115" s="27">
        <f t="shared" si="165"/>
        <v>34.950000000000003</v>
      </c>
      <c r="T115" s="25" t="s">
        <v>44</v>
      </c>
      <c r="U115" s="4" t="str">
        <f>+Instructions!$B$3</f>
        <v>A</v>
      </c>
      <c r="V115" s="39"/>
      <c r="W115" s="43">
        <f>+Instructions!$C$22</f>
        <v>0</v>
      </c>
      <c r="X115" s="14">
        <f t="shared" si="166"/>
        <v>34.950000000000003</v>
      </c>
      <c r="Y115" s="39"/>
      <c r="Z115" s="5" t="s">
        <v>432</v>
      </c>
      <c r="AA115" s="27">
        <v>34.950000000000003</v>
      </c>
      <c r="AB115" s="47">
        <f t="shared" si="167"/>
        <v>0</v>
      </c>
      <c r="AC115" s="14">
        <f t="shared" si="167"/>
        <v>34.950000000000003</v>
      </c>
      <c r="AD115" s="10">
        <f t="shared" si="168"/>
        <v>0</v>
      </c>
      <c r="AE115" s="101"/>
      <c r="AF115" s="109">
        <v>3</v>
      </c>
      <c r="AG115" s="40">
        <f t="shared" si="169"/>
        <v>34.950000000000003</v>
      </c>
      <c r="AH115" s="39"/>
      <c r="AJ115" s="14">
        <f t="shared" si="170"/>
        <v>34.950000000000003</v>
      </c>
      <c r="AK115" s="14">
        <f t="shared" si="171"/>
        <v>0</v>
      </c>
      <c r="AL115" s="14">
        <f t="shared" si="172"/>
        <v>0</v>
      </c>
      <c r="AM115" s="14" t="str">
        <f t="shared" si="173"/>
        <v/>
      </c>
      <c r="AO115" s="22" t="s">
        <v>57</v>
      </c>
    </row>
    <row r="116" spans="2:41" s="2" customFormat="1" ht="9.9499999999999993" customHeight="1" x14ac:dyDescent="0.2">
      <c r="B116" s="93" t="s">
        <v>6</v>
      </c>
      <c r="D116" s="160"/>
      <c r="E116" s="213" t="s">
        <v>94</v>
      </c>
      <c r="F116" s="213"/>
      <c r="G116" s="201" t="s">
        <v>91</v>
      </c>
      <c r="H116" s="201"/>
      <c r="I116" s="201"/>
      <c r="J116" s="209" t="s">
        <v>413</v>
      </c>
      <c r="K116" s="210"/>
      <c r="L116" s="201" t="s">
        <v>934</v>
      </c>
      <c r="M116" s="201"/>
      <c r="N116" s="201"/>
      <c r="O116" s="220" t="s">
        <v>1637</v>
      </c>
      <c r="P116" s="213"/>
      <c r="Q116" s="215"/>
      <c r="R116" s="216" t="s">
        <v>114</v>
      </c>
      <c r="S116" s="217">
        <f t="shared" si="165"/>
        <v>41.35</v>
      </c>
      <c r="T116" s="218" t="s">
        <v>44</v>
      </c>
      <c r="U116" s="4" t="str">
        <f>+Instructions!$B$3</f>
        <v>A</v>
      </c>
      <c r="V116" s="39"/>
      <c r="W116" s="43">
        <f>+Instructions!$C$22</f>
        <v>0</v>
      </c>
      <c r="X116" s="14">
        <f t="shared" si="166"/>
        <v>41.35</v>
      </c>
      <c r="Y116" s="39"/>
      <c r="Z116" s="5" t="s">
        <v>432</v>
      </c>
      <c r="AA116" s="27">
        <v>41.35</v>
      </c>
      <c r="AB116" s="47">
        <f t="shared" si="167"/>
        <v>0</v>
      </c>
      <c r="AC116" s="14">
        <f t="shared" si="167"/>
        <v>41.35</v>
      </c>
      <c r="AD116" s="10">
        <f t="shared" si="168"/>
        <v>0</v>
      </c>
      <c r="AE116" s="101"/>
      <c r="AF116" s="109">
        <v>3</v>
      </c>
      <c r="AG116" s="40">
        <f t="shared" si="169"/>
        <v>41.35</v>
      </c>
      <c r="AH116" s="39"/>
      <c r="AJ116" s="14">
        <f t="shared" si="170"/>
        <v>41.35</v>
      </c>
      <c r="AK116" s="14">
        <f t="shared" si="171"/>
        <v>0</v>
      </c>
      <c r="AL116" s="14">
        <f t="shared" si="172"/>
        <v>0</v>
      </c>
      <c r="AM116" s="14" t="str">
        <f t="shared" si="173"/>
        <v/>
      </c>
      <c r="AO116" s="22" t="s">
        <v>57</v>
      </c>
    </row>
    <row r="117" spans="2:41" s="2" customFormat="1" ht="9.9499999999999993" customHeight="1" x14ac:dyDescent="0.2">
      <c r="B117" s="93" t="s">
        <v>6</v>
      </c>
      <c r="D117" s="160"/>
      <c r="E117" s="155" t="s">
        <v>90</v>
      </c>
      <c r="F117" s="155"/>
      <c r="G117" s="21" t="s">
        <v>91</v>
      </c>
      <c r="H117" s="21"/>
      <c r="I117" s="21"/>
      <c r="J117" s="176" t="s">
        <v>414</v>
      </c>
      <c r="L117" s="21" t="s">
        <v>936</v>
      </c>
      <c r="M117" s="21"/>
      <c r="N117" s="21"/>
      <c r="P117" s="155"/>
      <c r="Q117" s="161"/>
      <c r="R117" s="20"/>
      <c r="S117" s="27">
        <f t="shared" si="165"/>
        <v>68.5</v>
      </c>
      <c r="T117" s="25" t="s">
        <v>44</v>
      </c>
      <c r="U117" s="4" t="str">
        <f>+Instructions!$B$3</f>
        <v>A</v>
      </c>
      <c r="V117" s="39"/>
      <c r="W117" s="43">
        <f>+Instructions!$C$22</f>
        <v>0</v>
      </c>
      <c r="X117" s="14">
        <f t="shared" si="166"/>
        <v>68.5</v>
      </c>
      <c r="Y117" s="39"/>
      <c r="Z117" s="5" t="s">
        <v>432</v>
      </c>
      <c r="AA117" s="27">
        <v>68.5</v>
      </c>
      <c r="AB117" s="47">
        <f t="shared" si="167"/>
        <v>0</v>
      </c>
      <c r="AC117" s="14">
        <f t="shared" si="167"/>
        <v>68.5</v>
      </c>
      <c r="AD117" s="10">
        <f t="shared" si="168"/>
        <v>0</v>
      </c>
      <c r="AE117" s="101"/>
      <c r="AF117" s="109">
        <v>3</v>
      </c>
      <c r="AG117" s="40">
        <f t="shared" si="169"/>
        <v>68.5</v>
      </c>
      <c r="AH117" s="39"/>
      <c r="AJ117" s="14">
        <f t="shared" si="170"/>
        <v>68.5</v>
      </c>
      <c r="AK117" s="14">
        <f t="shared" si="171"/>
        <v>0</v>
      </c>
      <c r="AL117" s="14">
        <f t="shared" si="172"/>
        <v>0</v>
      </c>
      <c r="AM117" s="14" t="str">
        <f t="shared" si="173"/>
        <v/>
      </c>
      <c r="AO117" s="22" t="s">
        <v>57</v>
      </c>
    </row>
    <row r="118" spans="2:41" s="2" customFormat="1" ht="9.9499999999999993" customHeight="1" x14ac:dyDescent="0.2">
      <c r="B118" s="93" t="s">
        <v>6</v>
      </c>
      <c r="D118" s="160"/>
      <c r="E118" s="155" t="s">
        <v>92</v>
      </c>
      <c r="F118" s="155"/>
      <c r="G118" s="21" t="s">
        <v>93</v>
      </c>
      <c r="H118" s="21"/>
      <c r="I118" s="21"/>
      <c r="J118" s="176" t="s">
        <v>415</v>
      </c>
      <c r="L118" s="21" t="s">
        <v>936</v>
      </c>
      <c r="M118" s="21"/>
      <c r="N118" s="21"/>
      <c r="P118" s="155"/>
      <c r="Q118" s="161"/>
      <c r="R118" s="20"/>
      <c r="S118" s="27">
        <f t="shared" ref="S118:S148" si="174">IF(Suggested="Yes",AA118,AG118)</f>
        <v>43.4</v>
      </c>
      <c r="T118" s="25" t="s">
        <v>44</v>
      </c>
      <c r="U118" s="4" t="str">
        <f>+Instructions!$B$3</f>
        <v>A</v>
      </c>
      <c r="V118" s="39"/>
      <c r="W118" s="43">
        <f>+Instructions!$C$22</f>
        <v>0</v>
      </c>
      <c r="X118" s="14">
        <f t="shared" ref="X118:X147" si="175">ROUND($AA118*(1-W118)+0.004999,2)</f>
        <v>43.4</v>
      </c>
      <c r="Y118" s="39"/>
      <c r="Z118" s="5" t="s">
        <v>432</v>
      </c>
      <c r="AA118" s="27">
        <v>43.4</v>
      </c>
      <c r="AB118" s="47">
        <f t="shared" ref="AB118:AB148" si="176">+W118</f>
        <v>0</v>
      </c>
      <c r="AC118" s="14">
        <f t="shared" ref="AC118:AC148" si="177">+X118</f>
        <v>43.4</v>
      </c>
      <c r="AD118" s="10">
        <f t="shared" ref="AD118:AD147" si="178">(AG118-AC118)/AG118</f>
        <v>0</v>
      </c>
      <c r="AE118" s="101"/>
      <c r="AF118" s="109">
        <v>3</v>
      </c>
      <c r="AG118" s="40">
        <f t="shared" ref="AG118:AG148" si="179">SUM(AJ118:AL118)+AE118</f>
        <v>43.4</v>
      </c>
      <c r="AH118" s="39"/>
      <c r="AJ118" s="14">
        <f t="shared" ref="AJ118:AJ148" si="180">ROUND(AC118/(1-VLOOKUP(AF118,Group,2,FALSE)),2)</f>
        <v>43.4</v>
      </c>
      <c r="AK118" s="14">
        <f t="shared" ref="AK118:AK147" si="181">IF(VLOOKUP(AF118,Group,5,FALSE)="YES",VLOOKUP(ROUND(ROUND(AJ118,1)-AJ118,2),Round,2,FALSE)+VLOOKUP(AF118,Group,6,FALSE),0)</f>
        <v>0</v>
      </c>
      <c r="AL118" s="14">
        <f t="shared" ref="AL118:AL147" si="182">IF(VLOOKUP(AF118,Group,7,FALSE)="",0,ROUND(AJ118-0.04999,1)-AJ118+AM118)</f>
        <v>0</v>
      </c>
      <c r="AM118" s="14" t="str">
        <f t="shared" ref="AM118:AM148" si="183">IF(VLOOKUP(AF118,Group,7,FALSE)="","",VLOOKUP(AF118,Group,7,FALSE))</f>
        <v/>
      </c>
      <c r="AO118" s="22" t="s">
        <v>57</v>
      </c>
    </row>
    <row r="119" spans="2:41" s="2" customFormat="1" ht="9.9499999999999993" customHeight="1" x14ac:dyDescent="0.2">
      <c r="B119" s="93" t="s">
        <v>6</v>
      </c>
      <c r="D119" s="160"/>
      <c r="E119" s="155" t="s">
        <v>90</v>
      </c>
      <c r="F119" s="155"/>
      <c r="G119" s="21" t="s">
        <v>91</v>
      </c>
      <c r="H119" s="21"/>
      <c r="I119" s="21"/>
      <c r="J119" s="176" t="s">
        <v>1161</v>
      </c>
      <c r="K119" s="21"/>
      <c r="L119" s="21" t="s">
        <v>936</v>
      </c>
      <c r="M119" s="21"/>
      <c r="N119" s="21"/>
      <c r="P119" s="155"/>
      <c r="Q119" s="161"/>
      <c r="R119" s="20"/>
      <c r="S119" s="27">
        <f t="shared" si="174"/>
        <v>68.349999999999994</v>
      </c>
      <c r="T119" s="25" t="s">
        <v>44</v>
      </c>
      <c r="U119" s="4" t="str">
        <f>+Instructions!$B$3</f>
        <v>A</v>
      </c>
      <c r="V119" s="39"/>
      <c r="W119" s="43">
        <f>+Instructions!$C$22</f>
        <v>0</v>
      </c>
      <c r="X119" s="14">
        <f t="shared" si="175"/>
        <v>68.349999999999994</v>
      </c>
      <c r="Y119" s="39"/>
      <c r="Z119" s="5" t="s">
        <v>432</v>
      </c>
      <c r="AA119" s="27">
        <v>68.349999999999994</v>
      </c>
      <c r="AB119" s="47">
        <f t="shared" si="176"/>
        <v>0</v>
      </c>
      <c r="AC119" s="14">
        <f t="shared" si="177"/>
        <v>68.349999999999994</v>
      </c>
      <c r="AD119" s="10">
        <f t="shared" si="178"/>
        <v>0</v>
      </c>
      <c r="AE119" s="101"/>
      <c r="AF119" s="109">
        <v>3</v>
      </c>
      <c r="AG119" s="40">
        <f t="shared" si="179"/>
        <v>68.349999999999994</v>
      </c>
      <c r="AH119" s="39"/>
      <c r="AJ119" s="14">
        <f t="shared" si="180"/>
        <v>68.349999999999994</v>
      </c>
      <c r="AK119" s="14">
        <f t="shared" si="181"/>
        <v>0</v>
      </c>
      <c r="AL119" s="14">
        <f t="shared" si="182"/>
        <v>0</v>
      </c>
      <c r="AM119" s="14" t="str">
        <f t="shared" si="183"/>
        <v/>
      </c>
      <c r="AO119" s="22" t="s">
        <v>57</v>
      </c>
    </row>
    <row r="120" spans="2:41" s="2" customFormat="1" ht="9.9499999999999993" customHeight="1" x14ac:dyDescent="0.2">
      <c r="B120" s="93" t="s">
        <v>6</v>
      </c>
      <c r="D120" s="160"/>
      <c r="E120" s="155" t="s">
        <v>90</v>
      </c>
      <c r="F120" s="155"/>
      <c r="G120" s="21" t="s">
        <v>91</v>
      </c>
      <c r="H120" s="21"/>
      <c r="I120" s="21"/>
      <c r="J120" s="176" t="s">
        <v>416</v>
      </c>
      <c r="L120" s="21" t="s">
        <v>943</v>
      </c>
      <c r="M120" s="21"/>
      <c r="N120" s="21"/>
      <c r="P120" s="155"/>
      <c r="Q120" s="161"/>
      <c r="R120" s="20" t="s">
        <v>112</v>
      </c>
      <c r="S120" s="27">
        <f t="shared" si="174"/>
        <v>39.700000000000003</v>
      </c>
      <c r="T120" s="25" t="s">
        <v>44</v>
      </c>
      <c r="U120" s="4" t="str">
        <f>+Instructions!$B$3</f>
        <v>A</v>
      </c>
      <c r="V120" s="39"/>
      <c r="W120" s="43">
        <f>+Instructions!$C$22</f>
        <v>0</v>
      </c>
      <c r="X120" s="14">
        <f t="shared" si="175"/>
        <v>39.700000000000003</v>
      </c>
      <c r="Y120" s="39"/>
      <c r="Z120" s="5" t="s">
        <v>432</v>
      </c>
      <c r="AA120" s="27">
        <v>39.700000000000003</v>
      </c>
      <c r="AB120" s="47">
        <f t="shared" si="176"/>
        <v>0</v>
      </c>
      <c r="AC120" s="14">
        <f t="shared" si="177"/>
        <v>39.700000000000003</v>
      </c>
      <c r="AD120" s="10">
        <f t="shared" si="178"/>
        <v>0</v>
      </c>
      <c r="AE120" s="101"/>
      <c r="AF120" s="109">
        <v>3</v>
      </c>
      <c r="AG120" s="40">
        <f t="shared" si="179"/>
        <v>39.700000000000003</v>
      </c>
      <c r="AH120" s="39"/>
      <c r="AJ120" s="14">
        <f t="shared" si="180"/>
        <v>39.700000000000003</v>
      </c>
      <c r="AK120" s="14">
        <f t="shared" si="181"/>
        <v>0</v>
      </c>
      <c r="AL120" s="14">
        <f t="shared" si="182"/>
        <v>0</v>
      </c>
      <c r="AM120" s="14" t="str">
        <f t="shared" si="183"/>
        <v/>
      </c>
      <c r="AO120" s="22" t="s">
        <v>57</v>
      </c>
    </row>
    <row r="121" spans="2:41" s="2" customFormat="1" ht="9.9499999999999993" customHeight="1" x14ac:dyDescent="0.2">
      <c r="B121" s="93" t="s">
        <v>6</v>
      </c>
      <c r="D121" s="160"/>
      <c r="E121" s="155" t="s">
        <v>92</v>
      </c>
      <c r="F121" s="155"/>
      <c r="G121" s="21" t="s">
        <v>93</v>
      </c>
      <c r="H121" s="21"/>
      <c r="I121" s="21"/>
      <c r="J121" s="176" t="s">
        <v>417</v>
      </c>
      <c r="L121" s="21" t="s">
        <v>943</v>
      </c>
      <c r="M121" s="21"/>
      <c r="N121" s="21"/>
      <c r="P121" s="155"/>
      <c r="Q121" s="161"/>
      <c r="R121" s="20" t="s">
        <v>112</v>
      </c>
      <c r="S121" s="27">
        <f t="shared" si="174"/>
        <v>30</v>
      </c>
      <c r="T121" s="25" t="s">
        <v>44</v>
      </c>
      <c r="U121" s="4" t="str">
        <f>+Instructions!$B$3</f>
        <v>A</v>
      </c>
      <c r="V121" s="39"/>
      <c r="W121" s="43">
        <f>+Instructions!$C$22</f>
        <v>0</v>
      </c>
      <c r="X121" s="14">
        <f t="shared" si="175"/>
        <v>30</v>
      </c>
      <c r="Y121" s="39"/>
      <c r="Z121" s="5" t="s">
        <v>432</v>
      </c>
      <c r="AA121" s="27">
        <v>30</v>
      </c>
      <c r="AB121" s="47">
        <f t="shared" si="176"/>
        <v>0</v>
      </c>
      <c r="AC121" s="14">
        <f t="shared" si="177"/>
        <v>30</v>
      </c>
      <c r="AD121" s="10">
        <f t="shared" si="178"/>
        <v>0</v>
      </c>
      <c r="AE121" s="101"/>
      <c r="AF121" s="109">
        <v>3</v>
      </c>
      <c r="AG121" s="40">
        <f t="shared" si="179"/>
        <v>30</v>
      </c>
      <c r="AH121" s="39"/>
      <c r="AJ121" s="14">
        <f t="shared" si="180"/>
        <v>30</v>
      </c>
      <c r="AK121" s="14">
        <f t="shared" si="181"/>
        <v>0</v>
      </c>
      <c r="AL121" s="14">
        <f t="shared" si="182"/>
        <v>0</v>
      </c>
      <c r="AM121" s="14" t="str">
        <f t="shared" si="183"/>
        <v/>
      </c>
      <c r="AO121" s="22" t="s">
        <v>57</v>
      </c>
    </row>
    <row r="122" spans="2:41" s="2" customFormat="1" ht="9.9499999999999993" customHeight="1" x14ac:dyDescent="0.2">
      <c r="B122" s="93" t="s">
        <v>6</v>
      </c>
      <c r="D122" s="160"/>
      <c r="E122" s="155" t="s">
        <v>90</v>
      </c>
      <c r="F122" s="155"/>
      <c r="G122" s="21" t="s">
        <v>91</v>
      </c>
      <c r="H122" s="21"/>
      <c r="I122" s="21"/>
      <c r="J122" s="176" t="s">
        <v>418</v>
      </c>
      <c r="L122" s="21" t="s">
        <v>1097</v>
      </c>
      <c r="M122" s="21"/>
      <c r="N122" s="21"/>
      <c r="P122" s="155"/>
      <c r="Q122" s="161"/>
      <c r="R122" s="20" t="s">
        <v>113</v>
      </c>
      <c r="S122" s="27">
        <f t="shared" si="174"/>
        <v>76.349999999999994</v>
      </c>
      <c r="T122" s="25" t="s">
        <v>44</v>
      </c>
      <c r="U122" s="4" t="str">
        <f>+Instructions!$B$3</f>
        <v>A</v>
      </c>
      <c r="V122" s="39"/>
      <c r="W122" s="43">
        <f>+Instructions!$C$22</f>
        <v>0</v>
      </c>
      <c r="X122" s="14">
        <f t="shared" si="175"/>
        <v>76.349999999999994</v>
      </c>
      <c r="Y122" s="39"/>
      <c r="Z122" s="5" t="s">
        <v>432</v>
      </c>
      <c r="AA122" s="27">
        <v>76.349999999999994</v>
      </c>
      <c r="AB122" s="47">
        <f t="shared" si="176"/>
        <v>0</v>
      </c>
      <c r="AC122" s="14">
        <f t="shared" si="177"/>
        <v>76.349999999999994</v>
      </c>
      <c r="AD122" s="10">
        <f t="shared" si="178"/>
        <v>0</v>
      </c>
      <c r="AE122" s="101"/>
      <c r="AF122" s="109">
        <v>3</v>
      </c>
      <c r="AG122" s="40">
        <f t="shared" si="179"/>
        <v>76.349999999999994</v>
      </c>
      <c r="AH122" s="39"/>
      <c r="AJ122" s="14">
        <f t="shared" si="180"/>
        <v>76.349999999999994</v>
      </c>
      <c r="AK122" s="14">
        <f t="shared" si="181"/>
        <v>0</v>
      </c>
      <c r="AL122" s="14">
        <f t="shared" si="182"/>
        <v>0</v>
      </c>
      <c r="AM122" s="14" t="str">
        <f t="shared" si="183"/>
        <v/>
      </c>
      <c r="AO122" s="22" t="s">
        <v>57</v>
      </c>
    </row>
    <row r="123" spans="2:41" s="2" customFormat="1" ht="9.9499999999999993" customHeight="1" x14ac:dyDescent="0.2">
      <c r="B123" s="93" t="s">
        <v>6</v>
      </c>
      <c r="D123" s="160"/>
      <c r="E123" s="155" t="s">
        <v>92</v>
      </c>
      <c r="F123" s="155"/>
      <c r="G123" s="21" t="s">
        <v>93</v>
      </c>
      <c r="H123" s="21"/>
      <c r="I123" s="21"/>
      <c r="J123" s="176" t="s">
        <v>419</v>
      </c>
      <c r="L123" s="21" t="s">
        <v>1097</v>
      </c>
      <c r="M123" s="21"/>
      <c r="N123" s="21"/>
      <c r="P123" s="155"/>
      <c r="Q123" s="161"/>
      <c r="R123" s="20" t="s">
        <v>113</v>
      </c>
      <c r="S123" s="27">
        <f t="shared" si="174"/>
        <v>39.299999999999997</v>
      </c>
      <c r="T123" s="25" t="s">
        <v>44</v>
      </c>
      <c r="U123" s="4" t="str">
        <f>+Instructions!$B$3</f>
        <v>A</v>
      </c>
      <c r="V123" s="39"/>
      <c r="W123" s="43">
        <f>+Instructions!$C$22</f>
        <v>0</v>
      </c>
      <c r="X123" s="14">
        <f t="shared" si="175"/>
        <v>39.299999999999997</v>
      </c>
      <c r="Y123" s="39"/>
      <c r="Z123" s="5" t="s">
        <v>432</v>
      </c>
      <c r="AA123" s="27">
        <v>39.299999999999997</v>
      </c>
      <c r="AB123" s="47">
        <f t="shared" si="176"/>
        <v>0</v>
      </c>
      <c r="AC123" s="14">
        <f t="shared" si="177"/>
        <v>39.299999999999997</v>
      </c>
      <c r="AD123" s="10">
        <f t="shared" si="178"/>
        <v>0</v>
      </c>
      <c r="AE123" s="101"/>
      <c r="AF123" s="109">
        <v>3</v>
      </c>
      <c r="AG123" s="40">
        <f t="shared" si="179"/>
        <v>39.299999999999997</v>
      </c>
      <c r="AH123" s="39"/>
      <c r="AJ123" s="14">
        <f t="shared" si="180"/>
        <v>39.299999999999997</v>
      </c>
      <c r="AK123" s="14">
        <f t="shared" si="181"/>
        <v>0</v>
      </c>
      <c r="AL123" s="14">
        <f t="shared" si="182"/>
        <v>0</v>
      </c>
      <c r="AM123" s="14" t="str">
        <f t="shared" si="183"/>
        <v/>
      </c>
      <c r="AO123" s="22" t="s">
        <v>57</v>
      </c>
    </row>
    <row r="124" spans="2:41" s="2" customFormat="1" ht="9.9499999999999993" customHeight="1" x14ac:dyDescent="0.2">
      <c r="B124" s="93" t="s">
        <v>6</v>
      </c>
      <c r="D124" s="160"/>
      <c r="E124" s="155" t="s">
        <v>90</v>
      </c>
      <c r="F124" s="155"/>
      <c r="G124" s="21" t="s">
        <v>91</v>
      </c>
      <c r="H124" s="21"/>
      <c r="I124" s="21"/>
      <c r="J124" s="176" t="s">
        <v>420</v>
      </c>
      <c r="L124" s="21" t="s">
        <v>1011</v>
      </c>
      <c r="M124" s="21"/>
      <c r="N124" s="21"/>
      <c r="P124" s="155"/>
      <c r="Q124" s="161"/>
      <c r="R124" s="20" t="s">
        <v>112</v>
      </c>
      <c r="S124" s="27">
        <f t="shared" si="174"/>
        <v>39.700000000000003</v>
      </c>
      <c r="T124" s="25" t="s">
        <v>44</v>
      </c>
      <c r="U124" s="4" t="str">
        <f>+Instructions!$B$3</f>
        <v>A</v>
      </c>
      <c r="V124" s="39"/>
      <c r="W124" s="43">
        <f>+Instructions!$C$22</f>
        <v>0</v>
      </c>
      <c r="X124" s="14">
        <f t="shared" si="175"/>
        <v>39.700000000000003</v>
      </c>
      <c r="Y124" s="39"/>
      <c r="Z124" s="5" t="s">
        <v>432</v>
      </c>
      <c r="AA124" s="27">
        <v>39.700000000000003</v>
      </c>
      <c r="AB124" s="47">
        <f t="shared" si="176"/>
        <v>0</v>
      </c>
      <c r="AC124" s="14">
        <f t="shared" si="177"/>
        <v>39.700000000000003</v>
      </c>
      <c r="AD124" s="10">
        <f t="shared" si="178"/>
        <v>0</v>
      </c>
      <c r="AE124" s="101"/>
      <c r="AF124" s="109">
        <v>3</v>
      </c>
      <c r="AG124" s="40">
        <f t="shared" si="179"/>
        <v>39.700000000000003</v>
      </c>
      <c r="AH124" s="39"/>
      <c r="AJ124" s="14">
        <f t="shared" si="180"/>
        <v>39.700000000000003</v>
      </c>
      <c r="AK124" s="14">
        <f t="shared" si="181"/>
        <v>0</v>
      </c>
      <c r="AL124" s="14">
        <f t="shared" si="182"/>
        <v>0</v>
      </c>
      <c r="AM124" s="14" t="str">
        <f t="shared" si="183"/>
        <v/>
      </c>
      <c r="AO124" s="22" t="s">
        <v>57</v>
      </c>
    </row>
    <row r="125" spans="2:41" s="2" customFormat="1" ht="9.9499999999999993" customHeight="1" x14ac:dyDescent="0.2">
      <c r="B125" s="93" t="s">
        <v>6</v>
      </c>
      <c r="D125" s="160"/>
      <c r="E125" s="213" t="s">
        <v>92</v>
      </c>
      <c r="F125" s="213"/>
      <c r="G125" s="201" t="s">
        <v>93</v>
      </c>
      <c r="H125" s="201"/>
      <c r="I125" s="201"/>
      <c r="J125" s="209" t="s">
        <v>421</v>
      </c>
      <c r="K125" s="210"/>
      <c r="L125" s="201" t="s">
        <v>1011</v>
      </c>
      <c r="M125" s="201"/>
      <c r="N125" s="201"/>
      <c r="O125" s="210"/>
      <c r="P125" s="219" t="s">
        <v>1639</v>
      </c>
      <c r="Q125" s="215"/>
      <c r="R125" s="216" t="s">
        <v>112</v>
      </c>
      <c r="S125" s="217">
        <f t="shared" si="174"/>
        <v>30</v>
      </c>
      <c r="T125" s="218" t="s">
        <v>44</v>
      </c>
      <c r="U125" s="4" t="str">
        <f>+Instructions!$B$3</f>
        <v>A</v>
      </c>
      <c r="V125" s="39"/>
      <c r="W125" s="43">
        <f>+Instructions!$C$22</f>
        <v>0</v>
      </c>
      <c r="X125" s="14">
        <f t="shared" si="175"/>
        <v>30</v>
      </c>
      <c r="Y125" s="39"/>
      <c r="Z125" s="5" t="s">
        <v>432</v>
      </c>
      <c r="AA125" s="27">
        <v>30</v>
      </c>
      <c r="AB125" s="47">
        <f t="shared" si="176"/>
        <v>0</v>
      </c>
      <c r="AC125" s="14">
        <f t="shared" si="177"/>
        <v>30</v>
      </c>
      <c r="AD125" s="10">
        <f t="shared" si="178"/>
        <v>0</v>
      </c>
      <c r="AE125" s="101"/>
      <c r="AF125" s="109">
        <v>3</v>
      </c>
      <c r="AG125" s="40">
        <f t="shared" si="179"/>
        <v>30</v>
      </c>
      <c r="AH125" s="39"/>
      <c r="AJ125" s="14">
        <f t="shared" si="180"/>
        <v>30</v>
      </c>
      <c r="AK125" s="14">
        <f t="shared" si="181"/>
        <v>0</v>
      </c>
      <c r="AL125" s="14">
        <f t="shared" si="182"/>
        <v>0</v>
      </c>
      <c r="AM125" s="14" t="str">
        <f t="shared" si="183"/>
        <v/>
      </c>
      <c r="AO125" s="22" t="s">
        <v>57</v>
      </c>
    </row>
    <row r="126" spans="2:41" s="2" customFormat="1" ht="9.9499999999999993" customHeight="1" x14ac:dyDescent="0.2">
      <c r="B126" s="93" t="s">
        <v>6</v>
      </c>
      <c r="D126" s="160"/>
      <c r="E126" s="213" t="s">
        <v>610</v>
      </c>
      <c r="F126" s="213"/>
      <c r="G126" s="201" t="s">
        <v>91</v>
      </c>
      <c r="H126" s="201"/>
      <c r="I126" s="201"/>
      <c r="J126" s="201" t="s">
        <v>710</v>
      </c>
      <c r="K126" s="201"/>
      <c r="L126" s="201" t="s">
        <v>944</v>
      </c>
      <c r="M126" s="201"/>
      <c r="N126" s="201"/>
      <c r="O126" s="210"/>
      <c r="P126" s="220" t="s">
        <v>1626</v>
      </c>
      <c r="Q126" s="215"/>
      <c r="S126" s="217">
        <f>IF(Suggested="Yes",AA126,AG126)</f>
        <v>52.45</v>
      </c>
      <c r="T126" s="218" t="s">
        <v>44</v>
      </c>
      <c r="U126" s="4" t="str">
        <f>+Instructions!$B$3</f>
        <v>A</v>
      </c>
      <c r="V126" s="39"/>
      <c r="W126" s="43">
        <f>+Instructions!$C$22</f>
        <v>0</v>
      </c>
      <c r="X126" s="14">
        <f>ROUND($AA126*(1-W126)+0.004999,2)</f>
        <v>52.45</v>
      </c>
      <c r="Y126" s="39"/>
      <c r="Z126" s="5" t="s">
        <v>432</v>
      </c>
      <c r="AA126" s="27">
        <v>52.45</v>
      </c>
      <c r="AB126" s="47">
        <f>+W126</f>
        <v>0</v>
      </c>
      <c r="AC126" s="14">
        <f>+X126</f>
        <v>52.45</v>
      </c>
      <c r="AD126" s="10">
        <f>(AG126-AC126)/AG126</f>
        <v>0</v>
      </c>
      <c r="AE126" s="101"/>
      <c r="AF126" s="109">
        <v>3</v>
      </c>
      <c r="AG126" s="40">
        <f>SUM(AJ126:AL126)+AE126</f>
        <v>52.45</v>
      </c>
      <c r="AH126" s="39"/>
      <c r="AJ126" s="14">
        <f>ROUND(AC126/(1-VLOOKUP(AF126,Group,2,FALSE)),2)</f>
        <v>52.45</v>
      </c>
      <c r="AK126" s="14">
        <f>IF(VLOOKUP(AF126,Group,5,FALSE)="YES",VLOOKUP(ROUND(ROUND(AJ126,1)-AJ126,2),Round,2,FALSE)+VLOOKUP(AF126,Group,6,FALSE),0)</f>
        <v>0</v>
      </c>
      <c r="AL126" s="14">
        <f>IF(VLOOKUP(AF126,Group,7,FALSE)="",0,ROUND(AJ126-0.04999,1)-AJ126+AM126)</f>
        <v>0</v>
      </c>
      <c r="AM126" s="14" t="str">
        <f>IF(VLOOKUP(AF126,Group,7,FALSE)="","",VLOOKUP(AF126,Group,7,FALSE))</f>
        <v/>
      </c>
      <c r="AO126" s="22" t="s">
        <v>57</v>
      </c>
    </row>
    <row r="127" spans="2:41" s="2" customFormat="1" ht="9.9499999999999993" customHeight="1" x14ac:dyDescent="0.2">
      <c r="B127" s="93" t="s">
        <v>6</v>
      </c>
      <c r="D127" s="160"/>
      <c r="E127" s="213" t="s">
        <v>90</v>
      </c>
      <c r="F127" s="213"/>
      <c r="G127" s="201" t="s">
        <v>91</v>
      </c>
      <c r="H127" s="201"/>
      <c r="I127" s="201"/>
      <c r="J127" s="201" t="s">
        <v>859</v>
      </c>
      <c r="K127" s="201"/>
      <c r="L127" s="201" t="s">
        <v>861</v>
      </c>
      <c r="M127" s="201"/>
      <c r="N127" s="201"/>
      <c r="O127" s="210"/>
      <c r="P127" s="225" t="s">
        <v>1639</v>
      </c>
      <c r="Q127" s="215"/>
      <c r="R127" s="216" t="s">
        <v>1401</v>
      </c>
      <c r="S127" s="217">
        <f t="shared" si="174"/>
        <v>108.2</v>
      </c>
      <c r="T127" s="218" t="s">
        <v>44</v>
      </c>
      <c r="U127" s="4" t="str">
        <f>+Instructions!$B$3</f>
        <v>A</v>
      </c>
      <c r="V127" s="39"/>
      <c r="W127" s="43">
        <f>+Instructions!$C$22</f>
        <v>0</v>
      </c>
      <c r="X127" s="14">
        <f t="shared" si="175"/>
        <v>108.2</v>
      </c>
      <c r="Y127" s="39"/>
      <c r="Z127" s="5" t="s">
        <v>432</v>
      </c>
      <c r="AA127" s="27">
        <v>108.2</v>
      </c>
      <c r="AB127" s="47">
        <f t="shared" si="176"/>
        <v>0</v>
      </c>
      <c r="AC127" s="14">
        <f t="shared" si="177"/>
        <v>108.2</v>
      </c>
      <c r="AD127" s="10">
        <f t="shared" si="178"/>
        <v>0</v>
      </c>
      <c r="AE127" s="101"/>
      <c r="AF127" s="109">
        <v>3</v>
      </c>
      <c r="AG127" s="40">
        <f t="shared" si="179"/>
        <v>108.2</v>
      </c>
      <c r="AH127" s="39"/>
      <c r="AJ127" s="14">
        <f t="shared" si="180"/>
        <v>108.2</v>
      </c>
      <c r="AK127" s="14">
        <f t="shared" si="181"/>
        <v>0</v>
      </c>
      <c r="AL127" s="14">
        <f t="shared" si="182"/>
        <v>0</v>
      </c>
      <c r="AM127" s="14" t="str">
        <f t="shared" si="183"/>
        <v/>
      </c>
      <c r="AO127" s="22" t="s">
        <v>57</v>
      </c>
    </row>
    <row r="128" spans="2:41" s="2" customFormat="1" ht="9.9499999999999993" customHeight="1" x14ac:dyDescent="0.2">
      <c r="B128" s="93" t="s">
        <v>6</v>
      </c>
      <c r="D128" s="160"/>
      <c r="E128" s="213" t="s">
        <v>90</v>
      </c>
      <c r="F128" s="213"/>
      <c r="G128" s="201" t="s">
        <v>91</v>
      </c>
      <c r="H128" s="201"/>
      <c r="I128" s="201"/>
      <c r="J128" s="201" t="s">
        <v>860</v>
      </c>
      <c r="K128" s="201"/>
      <c r="L128" s="201" t="s">
        <v>862</v>
      </c>
      <c r="M128" s="201"/>
      <c r="N128" s="201"/>
      <c r="O128" s="210"/>
      <c r="P128" s="220" t="s">
        <v>1626</v>
      </c>
      <c r="Q128" s="161"/>
      <c r="R128" s="216" t="s">
        <v>1401</v>
      </c>
      <c r="S128" s="217">
        <f>IF(Suggested="Yes",AA128,AG128)</f>
        <v>106.2</v>
      </c>
      <c r="T128" s="218" t="s">
        <v>44</v>
      </c>
      <c r="U128" s="4" t="str">
        <f>+Instructions!$B$3</f>
        <v>A</v>
      </c>
      <c r="V128" s="39"/>
      <c r="W128" s="43">
        <f>+Instructions!$C$22</f>
        <v>0</v>
      </c>
      <c r="X128" s="14">
        <f>ROUND($AA128*(1-W128)+0.004999,2)</f>
        <v>106.2</v>
      </c>
      <c r="Y128" s="39"/>
      <c r="Z128" s="5" t="s">
        <v>432</v>
      </c>
      <c r="AA128" s="27">
        <v>106.2</v>
      </c>
      <c r="AB128" s="47">
        <f t="shared" si="176"/>
        <v>0</v>
      </c>
      <c r="AC128" s="14">
        <f t="shared" si="177"/>
        <v>106.2</v>
      </c>
      <c r="AD128" s="10">
        <f>(AG128-AC128)/AG128</f>
        <v>0</v>
      </c>
      <c r="AE128" s="101"/>
      <c r="AF128" s="109">
        <v>3</v>
      </c>
      <c r="AG128" s="40">
        <f>SUM(AJ128:AL128)+AE128</f>
        <v>106.2</v>
      </c>
      <c r="AH128" s="39"/>
      <c r="AJ128" s="14">
        <f>ROUND(AC128/(1-VLOOKUP(AF128,Group,2,FALSE)),2)</f>
        <v>106.2</v>
      </c>
      <c r="AK128" s="14">
        <f>IF(VLOOKUP(AF128,Group,5,FALSE)="YES",VLOOKUP(ROUND(ROUND(AJ128,1)-AJ128,2),Round,2,FALSE)+VLOOKUP(AF128,Group,6,FALSE),0)</f>
        <v>0</v>
      </c>
      <c r="AL128" s="14">
        <f>IF(VLOOKUP(AF128,Group,7,FALSE)="",0,ROUND(AJ128-0.04999,1)-AJ128+AM128)</f>
        <v>0</v>
      </c>
      <c r="AM128" s="14" t="str">
        <f>IF(VLOOKUP(AF128,Group,7,FALSE)="","",VLOOKUP(AF128,Group,7,FALSE))</f>
        <v/>
      </c>
      <c r="AO128" s="22" t="s">
        <v>57</v>
      </c>
    </row>
    <row r="129" spans="2:41" s="2" customFormat="1" ht="9.9499999999999993" customHeight="1" x14ac:dyDescent="0.2">
      <c r="B129" s="93" t="s">
        <v>6</v>
      </c>
      <c r="D129" s="160"/>
      <c r="E129" s="155" t="s">
        <v>90</v>
      </c>
      <c r="F129" s="155"/>
      <c r="G129" s="21" t="s">
        <v>91</v>
      </c>
      <c r="H129" s="21"/>
      <c r="I129" s="21"/>
      <c r="J129" s="176" t="s">
        <v>422</v>
      </c>
      <c r="L129" s="21" t="s">
        <v>945</v>
      </c>
      <c r="M129" s="21"/>
      <c r="N129" s="21"/>
      <c r="P129" s="155"/>
      <c r="Q129" s="161"/>
      <c r="R129" s="20"/>
      <c r="S129" s="27">
        <f t="shared" si="174"/>
        <v>47</v>
      </c>
      <c r="T129" s="25" t="s">
        <v>44</v>
      </c>
      <c r="U129" s="4" t="str">
        <f>+Instructions!$B$3</f>
        <v>A</v>
      </c>
      <c r="V129" s="39"/>
      <c r="W129" s="43">
        <f>+Instructions!$C$22</f>
        <v>0</v>
      </c>
      <c r="X129" s="14">
        <f t="shared" si="175"/>
        <v>47</v>
      </c>
      <c r="Y129" s="39"/>
      <c r="Z129" s="5" t="s">
        <v>432</v>
      </c>
      <c r="AA129" s="27">
        <v>47</v>
      </c>
      <c r="AB129" s="47">
        <f t="shared" si="176"/>
        <v>0</v>
      </c>
      <c r="AC129" s="14">
        <f t="shared" si="177"/>
        <v>47</v>
      </c>
      <c r="AD129" s="10">
        <f t="shared" si="178"/>
        <v>0</v>
      </c>
      <c r="AE129" s="101"/>
      <c r="AF129" s="109">
        <v>3</v>
      </c>
      <c r="AG129" s="40">
        <f t="shared" si="179"/>
        <v>47</v>
      </c>
      <c r="AH129" s="39"/>
      <c r="AJ129" s="14">
        <f t="shared" si="180"/>
        <v>47</v>
      </c>
      <c r="AK129" s="14">
        <f t="shared" si="181"/>
        <v>0</v>
      </c>
      <c r="AL129" s="14">
        <f t="shared" si="182"/>
        <v>0</v>
      </c>
      <c r="AM129" s="14" t="str">
        <f t="shared" si="183"/>
        <v/>
      </c>
      <c r="AO129" s="22" t="s">
        <v>57</v>
      </c>
    </row>
    <row r="130" spans="2:41" s="2" customFormat="1" ht="9.9499999999999993" customHeight="1" x14ac:dyDescent="0.2">
      <c r="B130" s="93" t="s">
        <v>6</v>
      </c>
      <c r="D130" s="160"/>
      <c r="E130" s="213" t="s">
        <v>92</v>
      </c>
      <c r="F130" s="213"/>
      <c r="G130" s="201" t="s">
        <v>93</v>
      </c>
      <c r="H130" s="201"/>
      <c r="I130" s="201"/>
      <c r="J130" s="209" t="s">
        <v>423</v>
      </c>
      <c r="K130" s="210"/>
      <c r="L130" s="201" t="s">
        <v>945</v>
      </c>
      <c r="M130" s="201"/>
      <c r="N130" s="201"/>
      <c r="O130" s="210"/>
      <c r="P130" s="219" t="s">
        <v>1639</v>
      </c>
      <c r="Q130" s="215"/>
      <c r="R130" s="216"/>
      <c r="S130" s="217">
        <f t="shared" si="174"/>
        <v>30</v>
      </c>
      <c r="T130" s="218" t="s">
        <v>44</v>
      </c>
      <c r="U130" s="4" t="str">
        <f>+Instructions!$B$3</f>
        <v>A</v>
      </c>
      <c r="V130" s="39"/>
      <c r="W130" s="43">
        <f>+Instructions!$C$22</f>
        <v>0</v>
      </c>
      <c r="X130" s="14">
        <f t="shared" si="175"/>
        <v>30</v>
      </c>
      <c r="Y130" s="39"/>
      <c r="Z130" s="5" t="s">
        <v>432</v>
      </c>
      <c r="AA130" s="27">
        <v>30</v>
      </c>
      <c r="AB130" s="47">
        <f t="shared" si="176"/>
        <v>0</v>
      </c>
      <c r="AC130" s="14">
        <f t="shared" si="177"/>
        <v>30</v>
      </c>
      <c r="AD130" s="10">
        <f t="shared" si="178"/>
        <v>0</v>
      </c>
      <c r="AE130" s="101"/>
      <c r="AF130" s="109">
        <v>3</v>
      </c>
      <c r="AG130" s="40">
        <f t="shared" si="179"/>
        <v>30</v>
      </c>
      <c r="AH130" s="39"/>
      <c r="AJ130" s="14">
        <f t="shared" si="180"/>
        <v>30</v>
      </c>
      <c r="AK130" s="14">
        <f t="shared" si="181"/>
        <v>0</v>
      </c>
      <c r="AL130" s="14">
        <f t="shared" si="182"/>
        <v>0</v>
      </c>
      <c r="AM130" s="14" t="str">
        <f t="shared" si="183"/>
        <v/>
      </c>
      <c r="AO130" s="22" t="s">
        <v>57</v>
      </c>
    </row>
    <row r="131" spans="2:41" s="2" customFormat="1" ht="9.9499999999999993" customHeight="1" x14ac:dyDescent="0.2">
      <c r="B131" s="93" t="s">
        <v>6</v>
      </c>
      <c r="D131" s="160"/>
      <c r="E131" s="155" t="s">
        <v>90</v>
      </c>
      <c r="F131" s="155"/>
      <c r="G131" s="21" t="s">
        <v>91</v>
      </c>
      <c r="H131" s="21"/>
      <c r="I131" s="21"/>
      <c r="J131" s="176" t="s">
        <v>424</v>
      </c>
      <c r="L131" s="21" t="s">
        <v>946</v>
      </c>
      <c r="M131" s="21"/>
      <c r="N131" s="21"/>
      <c r="P131" s="155"/>
      <c r="Q131" s="161"/>
      <c r="R131" s="20" t="s">
        <v>112</v>
      </c>
      <c r="S131" s="27">
        <f t="shared" si="174"/>
        <v>39.450000000000003</v>
      </c>
      <c r="T131" s="25" t="s">
        <v>44</v>
      </c>
      <c r="U131" s="4" t="str">
        <f>+Instructions!$B$3</f>
        <v>A</v>
      </c>
      <c r="V131" s="39"/>
      <c r="W131" s="43">
        <f>+Instructions!$C$22</f>
        <v>0</v>
      </c>
      <c r="X131" s="14">
        <f t="shared" si="175"/>
        <v>39.450000000000003</v>
      </c>
      <c r="Y131" s="39"/>
      <c r="Z131" s="5" t="s">
        <v>432</v>
      </c>
      <c r="AA131" s="27">
        <v>39.450000000000003</v>
      </c>
      <c r="AB131" s="47">
        <f t="shared" si="176"/>
        <v>0</v>
      </c>
      <c r="AC131" s="14">
        <f t="shared" si="177"/>
        <v>39.450000000000003</v>
      </c>
      <c r="AD131" s="10">
        <f t="shared" si="178"/>
        <v>0</v>
      </c>
      <c r="AE131" s="101"/>
      <c r="AF131" s="109">
        <v>3</v>
      </c>
      <c r="AG131" s="40">
        <f t="shared" si="179"/>
        <v>39.450000000000003</v>
      </c>
      <c r="AH131" s="39"/>
      <c r="AJ131" s="14">
        <f t="shared" si="180"/>
        <v>39.450000000000003</v>
      </c>
      <c r="AK131" s="14">
        <f t="shared" si="181"/>
        <v>0</v>
      </c>
      <c r="AL131" s="14">
        <f t="shared" si="182"/>
        <v>0</v>
      </c>
      <c r="AM131" s="14" t="str">
        <f t="shared" si="183"/>
        <v/>
      </c>
      <c r="AO131" s="22" t="s">
        <v>57</v>
      </c>
    </row>
    <row r="132" spans="2:41" s="2" customFormat="1" ht="9.9499999999999993" customHeight="1" x14ac:dyDescent="0.2">
      <c r="B132" s="93" t="s">
        <v>6</v>
      </c>
      <c r="D132" s="160"/>
      <c r="E132" s="155" t="s">
        <v>92</v>
      </c>
      <c r="F132" s="155"/>
      <c r="G132" s="21" t="s">
        <v>93</v>
      </c>
      <c r="H132" s="21"/>
      <c r="I132" s="21"/>
      <c r="J132" s="176" t="s">
        <v>425</v>
      </c>
      <c r="L132" s="21" t="s">
        <v>946</v>
      </c>
      <c r="M132" s="21"/>
      <c r="N132" s="21"/>
      <c r="P132" s="155"/>
      <c r="Q132" s="161"/>
      <c r="R132" s="20" t="s">
        <v>112</v>
      </c>
      <c r="S132" s="27">
        <f t="shared" si="174"/>
        <v>30.05</v>
      </c>
      <c r="T132" s="25" t="s">
        <v>44</v>
      </c>
      <c r="U132" s="4" t="str">
        <f>+Instructions!$B$3</f>
        <v>A</v>
      </c>
      <c r="V132" s="39"/>
      <c r="W132" s="43">
        <f>+Instructions!$C$22</f>
        <v>0</v>
      </c>
      <c r="X132" s="14">
        <f t="shared" si="175"/>
        <v>30.05</v>
      </c>
      <c r="Y132" s="39"/>
      <c r="Z132" s="5" t="s">
        <v>432</v>
      </c>
      <c r="AA132" s="27">
        <v>30.05</v>
      </c>
      <c r="AB132" s="47">
        <f t="shared" si="176"/>
        <v>0</v>
      </c>
      <c r="AC132" s="14">
        <f t="shared" si="177"/>
        <v>30.05</v>
      </c>
      <c r="AD132" s="10">
        <f t="shared" si="178"/>
        <v>0</v>
      </c>
      <c r="AE132" s="101"/>
      <c r="AF132" s="109">
        <v>3</v>
      </c>
      <c r="AG132" s="40">
        <f t="shared" si="179"/>
        <v>30.05</v>
      </c>
      <c r="AH132" s="39"/>
      <c r="AJ132" s="14">
        <f t="shared" si="180"/>
        <v>30.05</v>
      </c>
      <c r="AK132" s="14">
        <f t="shared" si="181"/>
        <v>0</v>
      </c>
      <c r="AL132" s="14">
        <f t="shared" si="182"/>
        <v>0</v>
      </c>
      <c r="AM132" s="14" t="str">
        <f t="shared" si="183"/>
        <v/>
      </c>
      <c r="AO132" s="22" t="s">
        <v>57</v>
      </c>
    </row>
    <row r="133" spans="2:41" s="2" customFormat="1" ht="9.9499999999999993" customHeight="1" x14ac:dyDescent="0.2">
      <c r="B133" s="93" t="s">
        <v>6</v>
      </c>
      <c r="D133" s="160"/>
      <c r="E133" s="213" t="s">
        <v>90</v>
      </c>
      <c r="F133" s="213"/>
      <c r="G133" s="201" t="s">
        <v>91</v>
      </c>
      <c r="H133" s="201"/>
      <c r="I133" s="201"/>
      <c r="J133" s="209" t="s">
        <v>426</v>
      </c>
      <c r="K133" s="210"/>
      <c r="L133" s="201" t="s">
        <v>947</v>
      </c>
      <c r="M133" s="201"/>
      <c r="N133" s="201"/>
      <c r="O133" s="210"/>
      <c r="P133" s="219" t="s">
        <v>1625</v>
      </c>
      <c r="Q133" s="215"/>
      <c r="R133" s="216"/>
      <c r="S133" s="217">
        <f t="shared" si="174"/>
        <v>37.549999999999997</v>
      </c>
      <c r="T133" s="218" t="s">
        <v>44</v>
      </c>
      <c r="U133" s="4" t="str">
        <f>+Instructions!$B$3</f>
        <v>A</v>
      </c>
      <c r="V133" s="39"/>
      <c r="W133" s="43">
        <f>+Instructions!$C$22</f>
        <v>0</v>
      </c>
      <c r="X133" s="14">
        <f t="shared" si="175"/>
        <v>37.549999999999997</v>
      </c>
      <c r="Y133" s="39"/>
      <c r="Z133" s="5" t="s">
        <v>432</v>
      </c>
      <c r="AA133" s="27">
        <v>37.549999999999997</v>
      </c>
      <c r="AB133" s="47">
        <f t="shared" si="176"/>
        <v>0</v>
      </c>
      <c r="AC133" s="14">
        <f t="shared" si="177"/>
        <v>37.549999999999997</v>
      </c>
      <c r="AD133" s="10">
        <f t="shared" si="178"/>
        <v>0</v>
      </c>
      <c r="AE133" s="101"/>
      <c r="AF133" s="109">
        <v>3</v>
      </c>
      <c r="AG133" s="40">
        <f t="shared" si="179"/>
        <v>37.549999999999997</v>
      </c>
      <c r="AH133" s="39"/>
      <c r="AJ133" s="14">
        <f t="shared" si="180"/>
        <v>37.549999999999997</v>
      </c>
      <c r="AK133" s="14">
        <f t="shared" si="181"/>
        <v>0</v>
      </c>
      <c r="AL133" s="14">
        <f t="shared" si="182"/>
        <v>0</v>
      </c>
      <c r="AM133" s="14" t="str">
        <f t="shared" si="183"/>
        <v/>
      </c>
      <c r="AO133" s="22" t="s">
        <v>57</v>
      </c>
    </row>
    <row r="134" spans="2:41" s="2" customFormat="1" ht="9.9499999999999993" customHeight="1" x14ac:dyDescent="0.2">
      <c r="B134" s="93" t="s">
        <v>6</v>
      </c>
      <c r="D134" s="160"/>
      <c r="E134" s="213" t="s">
        <v>92</v>
      </c>
      <c r="F134" s="213"/>
      <c r="G134" s="201" t="s">
        <v>93</v>
      </c>
      <c r="H134" s="201"/>
      <c r="I134" s="201"/>
      <c r="J134" s="209" t="s">
        <v>427</v>
      </c>
      <c r="K134" s="210"/>
      <c r="L134" s="201" t="s">
        <v>947</v>
      </c>
      <c r="M134" s="201"/>
      <c r="N134" s="201"/>
      <c r="O134" s="210"/>
      <c r="P134" s="219" t="s">
        <v>1637</v>
      </c>
      <c r="Q134" s="215"/>
      <c r="R134" s="216"/>
      <c r="S134" s="217">
        <f t="shared" si="174"/>
        <v>29.55</v>
      </c>
      <c r="T134" s="218" t="s">
        <v>44</v>
      </c>
      <c r="U134" s="4" t="str">
        <f>+Instructions!$B$3</f>
        <v>A</v>
      </c>
      <c r="V134" s="39"/>
      <c r="W134" s="43">
        <f>+Instructions!$C$22</f>
        <v>0</v>
      </c>
      <c r="X134" s="14">
        <f t="shared" si="175"/>
        <v>29.55</v>
      </c>
      <c r="Y134" s="39"/>
      <c r="Z134" s="5" t="s">
        <v>432</v>
      </c>
      <c r="AA134" s="27">
        <v>29.55</v>
      </c>
      <c r="AB134" s="47">
        <f t="shared" si="176"/>
        <v>0</v>
      </c>
      <c r="AC134" s="14">
        <f t="shared" si="177"/>
        <v>29.55</v>
      </c>
      <c r="AD134" s="10">
        <f t="shared" si="178"/>
        <v>0</v>
      </c>
      <c r="AE134" s="101"/>
      <c r="AF134" s="109">
        <v>3</v>
      </c>
      <c r="AG134" s="40">
        <f t="shared" si="179"/>
        <v>29.55</v>
      </c>
      <c r="AH134" s="39"/>
      <c r="AJ134" s="14">
        <f t="shared" si="180"/>
        <v>29.55</v>
      </c>
      <c r="AK134" s="14">
        <f t="shared" si="181"/>
        <v>0</v>
      </c>
      <c r="AL134" s="14">
        <f t="shared" si="182"/>
        <v>0</v>
      </c>
      <c r="AM134" s="14" t="str">
        <f t="shared" si="183"/>
        <v/>
      </c>
      <c r="AO134" s="22" t="s">
        <v>57</v>
      </c>
    </row>
    <row r="135" spans="2:41" s="2" customFormat="1" ht="9.9499999999999993" customHeight="1" x14ac:dyDescent="0.2">
      <c r="B135" s="93" t="s">
        <v>6</v>
      </c>
      <c r="D135" s="160"/>
      <c r="E135" s="155" t="s">
        <v>90</v>
      </c>
      <c r="F135" s="155"/>
      <c r="G135" s="21" t="s">
        <v>91</v>
      </c>
      <c r="H135" s="21"/>
      <c r="I135" s="21"/>
      <c r="J135" s="176" t="s">
        <v>428</v>
      </c>
      <c r="L135" s="21" t="s">
        <v>948</v>
      </c>
      <c r="M135" s="21"/>
      <c r="N135" s="21"/>
      <c r="P135" s="155"/>
      <c r="Q135" s="161"/>
      <c r="R135" s="20"/>
      <c r="S135" s="27">
        <f t="shared" si="174"/>
        <v>67.25</v>
      </c>
      <c r="T135" s="25" t="s">
        <v>44</v>
      </c>
      <c r="U135" s="4" t="str">
        <f>+Instructions!$B$3</f>
        <v>A</v>
      </c>
      <c r="V135" s="39"/>
      <c r="W135" s="43">
        <f>+Instructions!$C$22</f>
        <v>0</v>
      </c>
      <c r="X135" s="14">
        <f t="shared" si="175"/>
        <v>67.25</v>
      </c>
      <c r="Y135" s="39"/>
      <c r="Z135" s="5" t="s">
        <v>432</v>
      </c>
      <c r="AA135" s="27">
        <v>67.25</v>
      </c>
      <c r="AB135" s="47">
        <f t="shared" si="176"/>
        <v>0</v>
      </c>
      <c r="AC135" s="14">
        <f t="shared" si="177"/>
        <v>67.25</v>
      </c>
      <c r="AD135" s="10">
        <f t="shared" si="178"/>
        <v>0</v>
      </c>
      <c r="AE135" s="101"/>
      <c r="AF135" s="109">
        <v>3</v>
      </c>
      <c r="AG135" s="40">
        <f t="shared" si="179"/>
        <v>67.25</v>
      </c>
      <c r="AH135" s="39"/>
      <c r="AJ135" s="14">
        <f t="shared" si="180"/>
        <v>67.25</v>
      </c>
      <c r="AK135" s="14">
        <f t="shared" si="181"/>
        <v>0</v>
      </c>
      <c r="AL135" s="14">
        <f t="shared" si="182"/>
        <v>0</v>
      </c>
      <c r="AM135" s="14" t="str">
        <f t="shared" si="183"/>
        <v/>
      </c>
      <c r="AO135" s="22" t="s">
        <v>57</v>
      </c>
    </row>
    <row r="136" spans="2:41" s="2" customFormat="1" ht="9.9499999999999993" customHeight="1" x14ac:dyDescent="0.2">
      <c r="B136" s="93" t="s">
        <v>6</v>
      </c>
      <c r="D136" s="160"/>
      <c r="E136" s="213" t="s">
        <v>92</v>
      </c>
      <c r="F136" s="213"/>
      <c r="G136" s="201" t="s">
        <v>93</v>
      </c>
      <c r="H136" s="201"/>
      <c r="I136" s="201"/>
      <c r="J136" s="209" t="s">
        <v>429</v>
      </c>
      <c r="K136" s="210"/>
      <c r="L136" s="201" t="s">
        <v>948</v>
      </c>
      <c r="M136" s="201"/>
      <c r="N136" s="201"/>
      <c r="O136" s="210"/>
      <c r="P136" s="219" t="s">
        <v>1637</v>
      </c>
      <c r="Q136" s="215"/>
      <c r="R136" s="216"/>
      <c r="S136" s="217">
        <f t="shared" si="174"/>
        <v>43.4</v>
      </c>
      <c r="T136" s="218" t="s">
        <v>44</v>
      </c>
      <c r="U136" s="4" t="str">
        <f>+Instructions!$B$3</f>
        <v>A</v>
      </c>
      <c r="V136" s="39"/>
      <c r="W136" s="43">
        <f>+Instructions!$C$22</f>
        <v>0</v>
      </c>
      <c r="X136" s="14">
        <f t="shared" si="175"/>
        <v>43.4</v>
      </c>
      <c r="Y136" s="39"/>
      <c r="Z136" s="5" t="s">
        <v>432</v>
      </c>
      <c r="AA136" s="27">
        <v>43.4</v>
      </c>
      <c r="AB136" s="47">
        <f t="shared" si="176"/>
        <v>0</v>
      </c>
      <c r="AC136" s="14">
        <f t="shared" si="177"/>
        <v>43.4</v>
      </c>
      <c r="AD136" s="10">
        <f t="shared" si="178"/>
        <v>0</v>
      </c>
      <c r="AE136" s="101"/>
      <c r="AF136" s="109">
        <v>3</v>
      </c>
      <c r="AG136" s="40">
        <f t="shared" si="179"/>
        <v>43.4</v>
      </c>
      <c r="AH136" s="39"/>
      <c r="AJ136" s="14">
        <f t="shared" si="180"/>
        <v>43.4</v>
      </c>
      <c r="AK136" s="14">
        <f t="shared" si="181"/>
        <v>0</v>
      </c>
      <c r="AL136" s="14">
        <f t="shared" si="182"/>
        <v>0</v>
      </c>
      <c r="AM136" s="14" t="str">
        <f t="shared" si="183"/>
        <v/>
      </c>
      <c r="AO136" s="22" t="s">
        <v>57</v>
      </c>
    </row>
    <row r="137" spans="2:41" s="2" customFormat="1" ht="9.9499999999999993" customHeight="1" x14ac:dyDescent="0.2">
      <c r="B137" s="93" t="s">
        <v>6</v>
      </c>
      <c r="D137" s="160"/>
      <c r="E137" s="213" t="s">
        <v>90</v>
      </c>
      <c r="F137" s="213"/>
      <c r="G137" s="201" t="s">
        <v>91</v>
      </c>
      <c r="H137" s="201"/>
      <c r="I137" s="201"/>
      <c r="J137" s="209" t="s">
        <v>430</v>
      </c>
      <c r="K137" s="210"/>
      <c r="L137" s="201" t="s">
        <v>1012</v>
      </c>
      <c r="M137" s="201"/>
      <c r="N137" s="201"/>
      <c r="O137" s="210"/>
      <c r="P137" s="219" t="s">
        <v>1626</v>
      </c>
      <c r="Q137" s="215"/>
      <c r="R137" s="216" t="s">
        <v>112</v>
      </c>
      <c r="S137" s="217">
        <f t="shared" si="174"/>
        <v>37.700000000000003</v>
      </c>
      <c r="T137" s="218" t="s">
        <v>44</v>
      </c>
      <c r="U137" s="4" t="str">
        <f>+Instructions!$B$3</f>
        <v>A</v>
      </c>
      <c r="V137" s="39"/>
      <c r="W137" s="43">
        <f>+Instructions!$C$22</f>
        <v>0</v>
      </c>
      <c r="X137" s="14">
        <f t="shared" si="175"/>
        <v>37.700000000000003</v>
      </c>
      <c r="Y137" s="39"/>
      <c r="Z137" s="5" t="s">
        <v>432</v>
      </c>
      <c r="AA137" s="27">
        <v>37.700000000000003</v>
      </c>
      <c r="AB137" s="47">
        <f t="shared" si="176"/>
        <v>0</v>
      </c>
      <c r="AC137" s="14">
        <f t="shared" si="177"/>
        <v>37.700000000000003</v>
      </c>
      <c r="AD137" s="10">
        <f t="shared" si="178"/>
        <v>0</v>
      </c>
      <c r="AE137" s="101"/>
      <c r="AF137" s="109">
        <v>3</v>
      </c>
      <c r="AG137" s="40">
        <f t="shared" si="179"/>
        <v>37.700000000000003</v>
      </c>
      <c r="AH137" s="39"/>
      <c r="AJ137" s="14">
        <f t="shared" si="180"/>
        <v>37.700000000000003</v>
      </c>
      <c r="AK137" s="14">
        <f t="shared" si="181"/>
        <v>0</v>
      </c>
      <c r="AL137" s="14">
        <f t="shared" si="182"/>
        <v>0</v>
      </c>
      <c r="AM137" s="14" t="str">
        <f t="shared" si="183"/>
        <v/>
      </c>
      <c r="AO137" s="22" t="s">
        <v>57</v>
      </c>
    </row>
    <row r="138" spans="2:41" s="2" customFormat="1" ht="9.9499999999999993" customHeight="1" x14ac:dyDescent="0.2">
      <c r="B138" s="93" t="s">
        <v>6</v>
      </c>
      <c r="D138" s="160"/>
      <c r="E138" s="155" t="s">
        <v>90</v>
      </c>
      <c r="F138" s="155"/>
      <c r="G138" s="21" t="s">
        <v>91</v>
      </c>
      <c r="H138" s="21"/>
      <c r="I138" s="21"/>
      <c r="J138" s="176" t="s">
        <v>431</v>
      </c>
      <c r="L138" s="21" t="s">
        <v>949</v>
      </c>
      <c r="M138" s="21"/>
      <c r="N138" s="21"/>
      <c r="P138" s="155"/>
      <c r="Q138" s="161"/>
      <c r="R138" s="20"/>
      <c r="S138" s="27">
        <f t="shared" si="174"/>
        <v>39.85</v>
      </c>
      <c r="T138" s="25" t="s">
        <v>44</v>
      </c>
      <c r="U138" s="4" t="str">
        <f>+Instructions!$B$3</f>
        <v>A</v>
      </c>
      <c r="V138" s="39"/>
      <c r="W138" s="43">
        <f>+Instructions!$C$22</f>
        <v>0</v>
      </c>
      <c r="X138" s="14">
        <f t="shared" si="175"/>
        <v>39.85</v>
      </c>
      <c r="Y138" s="39"/>
      <c r="Z138" s="5" t="s">
        <v>432</v>
      </c>
      <c r="AA138" s="27">
        <v>39.85</v>
      </c>
      <c r="AB138" s="47">
        <f t="shared" si="176"/>
        <v>0</v>
      </c>
      <c r="AC138" s="14">
        <f t="shared" si="177"/>
        <v>39.85</v>
      </c>
      <c r="AD138" s="10">
        <f t="shared" si="178"/>
        <v>0</v>
      </c>
      <c r="AE138" s="101"/>
      <c r="AF138" s="109">
        <v>3</v>
      </c>
      <c r="AG138" s="40">
        <f t="shared" si="179"/>
        <v>39.85</v>
      </c>
      <c r="AH138" s="39"/>
      <c r="AJ138" s="14">
        <f t="shared" si="180"/>
        <v>39.85</v>
      </c>
      <c r="AK138" s="14">
        <f t="shared" si="181"/>
        <v>0</v>
      </c>
      <c r="AL138" s="14">
        <f t="shared" si="182"/>
        <v>0</v>
      </c>
      <c r="AM138" s="14" t="str">
        <f t="shared" si="183"/>
        <v/>
      </c>
      <c r="AO138" s="22" t="s">
        <v>57</v>
      </c>
    </row>
    <row r="139" spans="2:41" s="2" customFormat="1" ht="9.9499999999999993" customHeight="1" x14ac:dyDescent="0.2">
      <c r="B139" s="93" t="s">
        <v>6</v>
      </c>
      <c r="D139" s="160"/>
      <c r="E139" s="155" t="s">
        <v>92</v>
      </c>
      <c r="F139" s="155"/>
      <c r="G139" s="21" t="s">
        <v>93</v>
      </c>
      <c r="H139" s="21"/>
      <c r="I139" s="21"/>
      <c r="J139" s="176" t="s">
        <v>433</v>
      </c>
      <c r="L139" s="21" t="s">
        <v>1012</v>
      </c>
      <c r="M139" s="21"/>
      <c r="N139" s="21"/>
      <c r="P139" s="155"/>
      <c r="Q139" s="161"/>
      <c r="R139" s="20" t="s">
        <v>112</v>
      </c>
      <c r="S139" s="27">
        <f t="shared" si="174"/>
        <v>30</v>
      </c>
      <c r="T139" s="25" t="s">
        <v>44</v>
      </c>
      <c r="U139" s="4" t="str">
        <f>+Instructions!$B$3</f>
        <v>A</v>
      </c>
      <c r="V139" s="39"/>
      <c r="W139" s="43">
        <f>+Instructions!$C$22</f>
        <v>0</v>
      </c>
      <c r="X139" s="14">
        <f t="shared" si="175"/>
        <v>30</v>
      </c>
      <c r="Y139" s="39"/>
      <c r="Z139" s="5" t="s">
        <v>432</v>
      </c>
      <c r="AA139" s="27">
        <v>30</v>
      </c>
      <c r="AB139" s="47">
        <f t="shared" si="176"/>
        <v>0</v>
      </c>
      <c r="AC139" s="14">
        <f t="shared" si="177"/>
        <v>30</v>
      </c>
      <c r="AD139" s="10">
        <f t="shared" si="178"/>
        <v>0</v>
      </c>
      <c r="AE139" s="101"/>
      <c r="AF139" s="109">
        <v>3</v>
      </c>
      <c r="AG139" s="40">
        <f t="shared" si="179"/>
        <v>30</v>
      </c>
      <c r="AH139" s="39"/>
      <c r="AJ139" s="14">
        <f t="shared" si="180"/>
        <v>30</v>
      </c>
      <c r="AK139" s="14">
        <f t="shared" si="181"/>
        <v>0</v>
      </c>
      <c r="AL139" s="14">
        <f t="shared" si="182"/>
        <v>0</v>
      </c>
      <c r="AM139" s="14" t="str">
        <f t="shared" si="183"/>
        <v/>
      </c>
      <c r="AO139" s="22" t="s">
        <v>57</v>
      </c>
    </row>
    <row r="140" spans="2:41" s="2" customFormat="1" ht="9.9499999999999993" customHeight="1" x14ac:dyDescent="0.2">
      <c r="B140" s="93" t="s">
        <v>6</v>
      </c>
      <c r="D140" s="160"/>
      <c r="E140" s="155" t="s">
        <v>92</v>
      </c>
      <c r="F140" s="155"/>
      <c r="G140" s="21" t="s">
        <v>93</v>
      </c>
      <c r="H140" s="21"/>
      <c r="I140" s="21"/>
      <c r="J140" s="176" t="s">
        <v>434</v>
      </c>
      <c r="L140" s="21" t="s">
        <v>949</v>
      </c>
      <c r="M140" s="21"/>
      <c r="N140" s="21"/>
      <c r="P140" s="155"/>
      <c r="Q140" s="161"/>
      <c r="R140" s="20"/>
      <c r="S140" s="27">
        <f t="shared" si="174"/>
        <v>27.4</v>
      </c>
      <c r="T140" s="25" t="s">
        <v>44</v>
      </c>
      <c r="U140" s="4" t="str">
        <f>+Instructions!$B$3</f>
        <v>A</v>
      </c>
      <c r="V140" s="39"/>
      <c r="W140" s="43">
        <f>+Instructions!$C$22</f>
        <v>0</v>
      </c>
      <c r="X140" s="14">
        <f t="shared" si="175"/>
        <v>27.4</v>
      </c>
      <c r="Y140" s="39"/>
      <c r="Z140" s="5" t="s">
        <v>432</v>
      </c>
      <c r="AA140" s="27">
        <v>27.4</v>
      </c>
      <c r="AB140" s="47">
        <f t="shared" si="176"/>
        <v>0</v>
      </c>
      <c r="AC140" s="14">
        <f t="shared" si="177"/>
        <v>27.4</v>
      </c>
      <c r="AD140" s="10">
        <f t="shared" si="178"/>
        <v>0</v>
      </c>
      <c r="AE140" s="101"/>
      <c r="AF140" s="109">
        <v>3</v>
      </c>
      <c r="AG140" s="40">
        <f t="shared" si="179"/>
        <v>27.4</v>
      </c>
      <c r="AH140" s="39"/>
      <c r="AJ140" s="14">
        <f t="shared" si="180"/>
        <v>27.4</v>
      </c>
      <c r="AK140" s="14">
        <f t="shared" si="181"/>
        <v>0</v>
      </c>
      <c r="AL140" s="14">
        <f t="shared" si="182"/>
        <v>0</v>
      </c>
      <c r="AM140" s="14" t="str">
        <f t="shared" si="183"/>
        <v/>
      </c>
      <c r="AO140" s="22" t="s">
        <v>57</v>
      </c>
    </row>
    <row r="141" spans="2:41" s="2" customFormat="1" ht="9.9499999999999993" customHeight="1" x14ac:dyDescent="0.2">
      <c r="B141" s="93" t="s">
        <v>6</v>
      </c>
      <c r="C141" s="2" t="s">
        <v>84</v>
      </c>
      <c r="D141" s="160"/>
      <c r="E141" s="155" t="s">
        <v>90</v>
      </c>
      <c r="F141" s="155"/>
      <c r="G141" s="21" t="s">
        <v>91</v>
      </c>
      <c r="H141" s="21"/>
      <c r="I141" s="21"/>
      <c r="J141" s="176" t="s">
        <v>435</v>
      </c>
      <c r="L141" s="21" t="s">
        <v>1013</v>
      </c>
      <c r="M141" s="21"/>
      <c r="N141" s="21"/>
      <c r="P141" s="155"/>
      <c r="Q141" s="161"/>
      <c r="R141" s="20"/>
      <c r="S141" s="27">
        <f t="shared" si="174"/>
        <v>46.25</v>
      </c>
      <c r="T141" s="25" t="s">
        <v>44</v>
      </c>
      <c r="U141" s="4" t="str">
        <f>+Instructions!$B$3</f>
        <v>A</v>
      </c>
      <c r="V141" s="39"/>
      <c r="W141" s="43">
        <f>+Instructions!$C$22</f>
        <v>0</v>
      </c>
      <c r="X141" s="14">
        <f t="shared" si="175"/>
        <v>46.25</v>
      </c>
      <c r="Y141" s="39"/>
      <c r="Z141" s="5" t="s">
        <v>432</v>
      </c>
      <c r="AA141" s="27">
        <v>46.25</v>
      </c>
      <c r="AB141" s="47">
        <f t="shared" si="176"/>
        <v>0</v>
      </c>
      <c r="AC141" s="14">
        <f t="shared" si="177"/>
        <v>46.25</v>
      </c>
      <c r="AD141" s="10">
        <f t="shared" si="178"/>
        <v>0</v>
      </c>
      <c r="AE141" s="101"/>
      <c r="AF141" s="109">
        <v>3</v>
      </c>
      <c r="AG141" s="40">
        <f t="shared" si="179"/>
        <v>46.25</v>
      </c>
      <c r="AH141" s="39"/>
      <c r="AJ141" s="14">
        <f t="shared" si="180"/>
        <v>46.25</v>
      </c>
      <c r="AK141" s="14">
        <f t="shared" si="181"/>
        <v>0</v>
      </c>
      <c r="AL141" s="14">
        <f t="shared" si="182"/>
        <v>0</v>
      </c>
      <c r="AM141" s="14" t="str">
        <f t="shared" si="183"/>
        <v/>
      </c>
      <c r="AO141" s="22" t="s">
        <v>57</v>
      </c>
    </row>
    <row r="142" spans="2:41" s="2" customFormat="1" ht="9.9499999999999993" customHeight="1" x14ac:dyDescent="0.2">
      <c r="B142" s="93" t="s">
        <v>6</v>
      </c>
      <c r="D142" s="160"/>
      <c r="E142" s="155" t="s">
        <v>92</v>
      </c>
      <c r="F142" s="155"/>
      <c r="G142" s="21" t="s">
        <v>93</v>
      </c>
      <c r="H142" s="21"/>
      <c r="I142" s="21"/>
      <c r="J142" s="176" t="s">
        <v>436</v>
      </c>
      <c r="L142" s="21" t="s">
        <v>1013</v>
      </c>
      <c r="M142" s="21"/>
      <c r="N142" s="21"/>
      <c r="P142" s="155"/>
      <c r="Q142" s="161"/>
      <c r="R142" s="20"/>
      <c r="S142" s="27">
        <f t="shared" si="174"/>
        <v>32.299999999999997</v>
      </c>
      <c r="T142" s="25" t="s">
        <v>44</v>
      </c>
      <c r="U142" s="4" t="str">
        <f>+Instructions!$B$3</f>
        <v>A</v>
      </c>
      <c r="V142" s="39"/>
      <c r="W142" s="43">
        <f>+Instructions!$C$22</f>
        <v>0</v>
      </c>
      <c r="X142" s="14">
        <f t="shared" si="175"/>
        <v>32.299999999999997</v>
      </c>
      <c r="Y142" s="39"/>
      <c r="Z142" s="5" t="s">
        <v>432</v>
      </c>
      <c r="AA142" s="27">
        <v>32.299999999999997</v>
      </c>
      <c r="AB142" s="47">
        <f t="shared" si="176"/>
        <v>0</v>
      </c>
      <c r="AC142" s="14">
        <f t="shared" si="177"/>
        <v>32.299999999999997</v>
      </c>
      <c r="AD142" s="10">
        <f t="shared" si="178"/>
        <v>0</v>
      </c>
      <c r="AE142" s="101"/>
      <c r="AF142" s="109">
        <v>3</v>
      </c>
      <c r="AG142" s="40">
        <f t="shared" si="179"/>
        <v>32.299999999999997</v>
      </c>
      <c r="AH142" s="39"/>
      <c r="AJ142" s="14">
        <f t="shared" si="180"/>
        <v>32.299999999999997</v>
      </c>
      <c r="AK142" s="14">
        <f t="shared" si="181"/>
        <v>0</v>
      </c>
      <c r="AL142" s="14">
        <f t="shared" si="182"/>
        <v>0</v>
      </c>
      <c r="AM142" s="14" t="str">
        <f t="shared" si="183"/>
        <v/>
      </c>
      <c r="AO142" s="22" t="s">
        <v>57</v>
      </c>
    </row>
    <row r="143" spans="2:41" s="2" customFormat="1" ht="9.9499999999999993" customHeight="1" x14ac:dyDescent="0.2">
      <c r="B143" s="93" t="s">
        <v>6</v>
      </c>
      <c r="D143" s="160"/>
      <c r="E143" s="155" t="s">
        <v>90</v>
      </c>
      <c r="F143" s="155"/>
      <c r="G143" s="21" t="s">
        <v>91</v>
      </c>
      <c r="H143" s="21"/>
      <c r="I143" s="21"/>
      <c r="J143" s="176" t="s">
        <v>437</v>
      </c>
      <c r="L143" s="21" t="s">
        <v>1014</v>
      </c>
      <c r="M143" s="21"/>
      <c r="N143" s="21"/>
      <c r="P143" s="155"/>
      <c r="Q143" s="161"/>
      <c r="R143" s="20"/>
      <c r="S143" s="27">
        <f t="shared" si="174"/>
        <v>47.1</v>
      </c>
      <c r="T143" s="25" t="s">
        <v>44</v>
      </c>
      <c r="U143" s="4" t="str">
        <f>+Instructions!$B$3</f>
        <v>A</v>
      </c>
      <c r="V143" s="39"/>
      <c r="W143" s="43">
        <f>+Instructions!$C$22</f>
        <v>0</v>
      </c>
      <c r="X143" s="14">
        <f t="shared" si="175"/>
        <v>47.1</v>
      </c>
      <c r="Y143" s="39"/>
      <c r="Z143" s="5" t="s">
        <v>432</v>
      </c>
      <c r="AA143" s="27">
        <v>47.1</v>
      </c>
      <c r="AB143" s="47">
        <f t="shared" si="176"/>
        <v>0</v>
      </c>
      <c r="AC143" s="14">
        <f t="shared" si="177"/>
        <v>47.1</v>
      </c>
      <c r="AD143" s="10">
        <f t="shared" si="178"/>
        <v>0</v>
      </c>
      <c r="AE143" s="101"/>
      <c r="AF143" s="109">
        <v>3</v>
      </c>
      <c r="AG143" s="40">
        <f t="shared" si="179"/>
        <v>47.1</v>
      </c>
      <c r="AH143" s="39"/>
      <c r="AJ143" s="14">
        <f t="shared" si="180"/>
        <v>47.1</v>
      </c>
      <c r="AK143" s="14">
        <f t="shared" si="181"/>
        <v>0</v>
      </c>
      <c r="AL143" s="14">
        <f t="shared" si="182"/>
        <v>0</v>
      </c>
      <c r="AM143" s="14" t="str">
        <f t="shared" si="183"/>
        <v/>
      </c>
      <c r="AO143" s="22" t="s">
        <v>57</v>
      </c>
    </row>
    <row r="144" spans="2:41" s="2" customFormat="1" ht="9.9499999999999993" customHeight="1" x14ac:dyDescent="0.2">
      <c r="B144" s="93" t="s">
        <v>6</v>
      </c>
      <c r="D144" s="160"/>
      <c r="E144" s="213" t="s">
        <v>92</v>
      </c>
      <c r="F144" s="213"/>
      <c r="G144" s="201" t="s">
        <v>93</v>
      </c>
      <c r="H144" s="201"/>
      <c r="I144" s="201"/>
      <c r="J144" s="209" t="s">
        <v>438</v>
      </c>
      <c r="K144" s="210"/>
      <c r="L144" s="201" t="s">
        <v>1014</v>
      </c>
      <c r="M144" s="201"/>
      <c r="N144" s="201"/>
      <c r="O144" s="210"/>
      <c r="P144" s="219" t="s">
        <v>1639</v>
      </c>
      <c r="Q144" s="215"/>
      <c r="R144" s="216"/>
      <c r="S144" s="217">
        <f t="shared" si="174"/>
        <v>30.05</v>
      </c>
      <c r="T144" s="218" t="s">
        <v>44</v>
      </c>
      <c r="U144" s="4" t="str">
        <f>+Instructions!$B$3</f>
        <v>A</v>
      </c>
      <c r="V144" s="39"/>
      <c r="W144" s="43">
        <f>+Instructions!$C$22</f>
        <v>0</v>
      </c>
      <c r="X144" s="14">
        <f t="shared" si="175"/>
        <v>30.05</v>
      </c>
      <c r="Y144" s="39"/>
      <c r="Z144" s="5" t="s">
        <v>432</v>
      </c>
      <c r="AA144" s="27">
        <v>30.05</v>
      </c>
      <c r="AB144" s="47">
        <f t="shared" si="176"/>
        <v>0</v>
      </c>
      <c r="AC144" s="14">
        <f t="shared" si="177"/>
        <v>30.05</v>
      </c>
      <c r="AD144" s="10">
        <f t="shared" si="178"/>
        <v>0</v>
      </c>
      <c r="AE144" s="101"/>
      <c r="AF144" s="109">
        <v>3</v>
      </c>
      <c r="AG144" s="40">
        <f t="shared" si="179"/>
        <v>30.05</v>
      </c>
      <c r="AH144" s="39"/>
      <c r="AJ144" s="14">
        <f t="shared" si="180"/>
        <v>30.05</v>
      </c>
      <c r="AK144" s="14">
        <f t="shared" si="181"/>
        <v>0</v>
      </c>
      <c r="AL144" s="14">
        <f t="shared" si="182"/>
        <v>0</v>
      </c>
      <c r="AM144" s="14" t="str">
        <f t="shared" si="183"/>
        <v/>
      </c>
      <c r="AO144" s="22" t="s">
        <v>57</v>
      </c>
    </row>
    <row r="145" spans="2:41" s="2" customFormat="1" ht="9.9499999999999993" customHeight="1" x14ac:dyDescent="0.2">
      <c r="B145" s="93" t="s">
        <v>6</v>
      </c>
      <c r="D145" s="160"/>
      <c r="E145" s="155" t="s">
        <v>90</v>
      </c>
      <c r="F145" s="155"/>
      <c r="G145" s="21" t="s">
        <v>91</v>
      </c>
      <c r="H145" s="21"/>
      <c r="I145" s="21"/>
      <c r="J145" s="176" t="s">
        <v>439</v>
      </c>
      <c r="L145" s="21" t="s">
        <v>1015</v>
      </c>
      <c r="M145" s="21"/>
      <c r="N145" s="21"/>
      <c r="P145" s="155"/>
      <c r="Q145" s="161"/>
      <c r="R145" s="20"/>
      <c r="S145" s="27">
        <f t="shared" si="174"/>
        <v>47.1</v>
      </c>
      <c r="T145" s="25" t="s">
        <v>44</v>
      </c>
      <c r="U145" s="4" t="str">
        <f>+Instructions!$B$3</f>
        <v>A</v>
      </c>
      <c r="V145" s="39"/>
      <c r="W145" s="43">
        <f>+Instructions!$C$22</f>
        <v>0</v>
      </c>
      <c r="X145" s="14">
        <f t="shared" si="175"/>
        <v>47.1</v>
      </c>
      <c r="Y145" s="39"/>
      <c r="Z145" s="5" t="s">
        <v>432</v>
      </c>
      <c r="AA145" s="27">
        <v>47.1</v>
      </c>
      <c r="AB145" s="47">
        <f t="shared" si="176"/>
        <v>0</v>
      </c>
      <c r="AC145" s="14">
        <f t="shared" si="177"/>
        <v>47.1</v>
      </c>
      <c r="AD145" s="10">
        <f t="shared" si="178"/>
        <v>0</v>
      </c>
      <c r="AE145" s="101"/>
      <c r="AF145" s="109">
        <v>3</v>
      </c>
      <c r="AG145" s="40">
        <f t="shared" si="179"/>
        <v>47.1</v>
      </c>
      <c r="AH145" s="39"/>
      <c r="AJ145" s="14">
        <f t="shared" si="180"/>
        <v>47.1</v>
      </c>
      <c r="AK145" s="14">
        <f t="shared" si="181"/>
        <v>0</v>
      </c>
      <c r="AL145" s="14">
        <f t="shared" si="182"/>
        <v>0</v>
      </c>
      <c r="AM145" s="14" t="str">
        <f t="shared" si="183"/>
        <v/>
      </c>
      <c r="AO145" s="22" t="s">
        <v>57</v>
      </c>
    </row>
    <row r="146" spans="2:41" s="2" customFormat="1" ht="9.9499999999999993" customHeight="1" x14ac:dyDescent="0.2">
      <c r="B146" s="93" t="s">
        <v>6</v>
      </c>
      <c r="D146" s="160"/>
      <c r="E146" s="213" t="s">
        <v>92</v>
      </c>
      <c r="F146" s="213"/>
      <c r="G146" s="201" t="s">
        <v>93</v>
      </c>
      <c r="H146" s="201"/>
      <c r="I146" s="201"/>
      <c r="J146" s="209" t="s">
        <v>440</v>
      </c>
      <c r="K146" s="210"/>
      <c r="L146" s="201" t="s">
        <v>1015</v>
      </c>
      <c r="M146" s="201"/>
      <c r="N146" s="201"/>
      <c r="O146" s="210"/>
      <c r="P146" s="219" t="s">
        <v>1639</v>
      </c>
      <c r="Q146" s="215"/>
      <c r="R146" s="216"/>
      <c r="S146" s="217">
        <f t="shared" si="174"/>
        <v>30</v>
      </c>
      <c r="T146" s="218" t="s">
        <v>44</v>
      </c>
      <c r="U146" s="4" t="str">
        <f>+Instructions!$B$3</f>
        <v>A</v>
      </c>
      <c r="V146" s="39"/>
      <c r="W146" s="43">
        <f>+Instructions!$C$22</f>
        <v>0</v>
      </c>
      <c r="X146" s="14">
        <f t="shared" si="175"/>
        <v>30</v>
      </c>
      <c r="Y146" s="39"/>
      <c r="Z146" s="5" t="s">
        <v>432</v>
      </c>
      <c r="AA146" s="27">
        <v>30</v>
      </c>
      <c r="AB146" s="47">
        <f t="shared" si="176"/>
        <v>0</v>
      </c>
      <c r="AC146" s="14">
        <f t="shared" si="177"/>
        <v>30</v>
      </c>
      <c r="AD146" s="10">
        <f t="shared" si="178"/>
        <v>0</v>
      </c>
      <c r="AE146" s="101"/>
      <c r="AF146" s="109">
        <v>3</v>
      </c>
      <c r="AG146" s="40">
        <f t="shared" si="179"/>
        <v>30</v>
      </c>
      <c r="AH146" s="39"/>
      <c r="AJ146" s="14">
        <f t="shared" si="180"/>
        <v>30</v>
      </c>
      <c r="AK146" s="14">
        <f t="shared" si="181"/>
        <v>0</v>
      </c>
      <c r="AL146" s="14">
        <f t="shared" si="182"/>
        <v>0</v>
      </c>
      <c r="AM146" s="14" t="str">
        <f t="shared" si="183"/>
        <v/>
      </c>
      <c r="AO146" s="22" t="s">
        <v>57</v>
      </c>
    </row>
    <row r="147" spans="2:41" s="2" customFormat="1" ht="9.9499999999999993" customHeight="1" x14ac:dyDescent="0.2">
      <c r="B147" s="93" t="s">
        <v>6</v>
      </c>
      <c r="D147" s="160"/>
      <c r="E147" s="155" t="s">
        <v>90</v>
      </c>
      <c r="F147" s="155"/>
      <c r="G147" s="21" t="s">
        <v>91</v>
      </c>
      <c r="H147" s="21"/>
      <c r="I147" s="21"/>
      <c r="J147" s="176" t="s">
        <v>441</v>
      </c>
      <c r="L147" s="21" t="s">
        <v>1016</v>
      </c>
      <c r="M147" s="21"/>
      <c r="N147" s="21"/>
      <c r="P147" s="155"/>
      <c r="Q147" s="161"/>
      <c r="R147" s="20" t="s">
        <v>112</v>
      </c>
      <c r="S147" s="27">
        <f t="shared" si="174"/>
        <v>37.6</v>
      </c>
      <c r="T147" s="25" t="s">
        <v>44</v>
      </c>
      <c r="U147" s="4" t="str">
        <f>+Instructions!$B$3</f>
        <v>A</v>
      </c>
      <c r="V147" s="39"/>
      <c r="W147" s="43">
        <f>+Instructions!$C$22</f>
        <v>0</v>
      </c>
      <c r="X147" s="14">
        <f t="shared" si="175"/>
        <v>37.6</v>
      </c>
      <c r="Y147" s="39"/>
      <c r="Z147" s="5" t="s">
        <v>432</v>
      </c>
      <c r="AA147" s="27">
        <v>37.6</v>
      </c>
      <c r="AB147" s="47">
        <f t="shared" si="176"/>
        <v>0</v>
      </c>
      <c r="AC147" s="14">
        <f t="shared" si="177"/>
        <v>37.6</v>
      </c>
      <c r="AD147" s="10">
        <f t="shared" si="178"/>
        <v>0</v>
      </c>
      <c r="AE147" s="101"/>
      <c r="AF147" s="109">
        <v>3</v>
      </c>
      <c r="AG147" s="40">
        <f t="shared" si="179"/>
        <v>37.6</v>
      </c>
      <c r="AH147" s="39"/>
      <c r="AJ147" s="14">
        <f t="shared" si="180"/>
        <v>37.6</v>
      </c>
      <c r="AK147" s="14">
        <f t="shared" si="181"/>
        <v>0</v>
      </c>
      <c r="AL147" s="14">
        <f t="shared" si="182"/>
        <v>0</v>
      </c>
      <c r="AM147" s="14" t="str">
        <f t="shared" si="183"/>
        <v/>
      </c>
      <c r="AO147" s="22" t="s">
        <v>57</v>
      </c>
    </row>
    <row r="148" spans="2:41" s="2" customFormat="1" ht="9.9499999999999993" customHeight="1" x14ac:dyDescent="0.2">
      <c r="B148" s="93" t="s">
        <v>6</v>
      </c>
      <c r="D148" s="160"/>
      <c r="E148" s="155" t="s">
        <v>92</v>
      </c>
      <c r="F148" s="155"/>
      <c r="G148" s="21" t="s">
        <v>93</v>
      </c>
      <c r="H148" s="21"/>
      <c r="I148" s="21"/>
      <c r="J148" s="176" t="s">
        <v>442</v>
      </c>
      <c r="L148" s="21" t="s">
        <v>1016</v>
      </c>
      <c r="M148" s="21"/>
      <c r="N148" s="21"/>
      <c r="P148" s="155"/>
      <c r="Q148" s="161"/>
      <c r="R148" s="20" t="s">
        <v>112</v>
      </c>
      <c r="S148" s="27">
        <f t="shared" si="174"/>
        <v>30</v>
      </c>
      <c r="T148" s="25" t="s">
        <v>44</v>
      </c>
      <c r="U148" s="4" t="str">
        <f>+Instructions!$B$3</f>
        <v>A</v>
      </c>
      <c r="V148" s="39"/>
      <c r="W148" s="43">
        <f>+Instructions!$C$22</f>
        <v>0</v>
      </c>
      <c r="X148" s="14">
        <f>ROUND($AA148*(1-W148)+0.004999,2)</f>
        <v>30</v>
      </c>
      <c r="Y148" s="39"/>
      <c r="Z148" s="5" t="s">
        <v>432</v>
      </c>
      <c r="AA148" s="27">
        <v>30</v>
      </c>
      <c r="AB148" s="47">
        <f t="shared" si="176"/>
        <v>0</v>
      </c>
      <c r="AC148" s="14">
        <f t="shared" si="177"/>
        <v>30</v>
      </c>
      <c r="AD148" s="10">
        <f>(AG148-AC148)/AG148</f>
        <v>0</v>
      </c>
      <c r="AE148" s="101"/>
      <c r="AF148" s="109">
        <v>3</v>
      </c>
      <c r="AG148" s="40">
        <f t="shared" si="179"/>
        <v>30</v>
      </c>
      <c r="AH148" s="39"/>
      <c r="AJ148" s="14">
        <f t="shared" si="180"/>
        <v>30</v>
      </c>
      <c r="AK148" s="14">
        <f>IF(VLOOKUP(AF148,Group,5,FALSE)="YES",VLOOKUP(ROUND(ROUND(AJ148,1)-AJ148,2),Round,2,FALSE)+VLOOKUP(AF148,Group,6,FALSE),0)</f>
        <v>0</v>
      </c>
      <c r="AL148" s="14">
        <f>IF(VLOOKUP(AF148,Group,7,FALSE)="",0,ROUND(AJ148-0.04999,1)-AJ148+AM148)</f>
        <v>0</v>
      </c>
      <c r="AM148" s="14" t="str">
        <f t="shared" si="183"/>
        <v/>
      </c>
      <c r="AO148" s="22" t="s">
        <v>57</v>
      </c>
    </row>
    <row r="149" spans="2:41" s="2" customFormat="1" ht="9.9499999999999993" customHeight="1" x14ac:dyDescent="0.2">
      <c r="B149" s="93" t="s">
        <v>6</v>
      </c>
      <c r="D149" s="160"/>
      <c r="E149" s="213" t="s">
        <v>90</v>
      </c>
      <c r="F149" s="213"/>
      <c r="G149" s="201" t="s">
        <v>91</v>
      </c>
      <c r="H149" s="201"/>
      <c r="I149" s="201"/>
      <c r="J149" s="209" t="s">
        <v>443</v>
      </c>
      <c r="K149" s="210"/>
      <c r="L149" s="201" t="s">
        <v>1017</v>
      </c>
      <c r="M149" s="201"/>
      <c r="N149" s="201"/>
      <c r="O149" s="210"/>
      <c r="P149" s="219" t="s">
        <v>1626</v>
      </c>
      <c r="Q149" s="215"/>
      <c r="R149" s="216" t="s">
        <v>112</v>
      </c>
      <c r="S149" s="217">
        <f t="shared" ref="S149:S188" si="184">IF(Suggested="Yes",AA149,AG149)</f>
        <v>39.799999999999997</v>
      </c>
      <c r="T149" s="218" t="s">
        <v>44</v>
      </c>
      <c r="U149" s="4" t="str">
        <f>+Instructions!$B$3</f>
        <v>A</v>
      </c>
      <c r="V149" s="39"/>
      <c r="W149" s="43">
        <f>+Instructions!$C$22</f>
        <v>0</v>
      </c>
      <c r="X149" s="14">
        <f t="shared" ref="X149:X188" si="185">ROUND($AA149*(1-W149)+0.004999,2)</f>
        <v>39.799999999999997</v>
      </c>
      <c r="Y149" s="39"/>
      <c r="Z149" s="5" t="s">
        <v>432</v>
      </c>
      <c r="AA149" s="27">
        <v>39.799999999999997</v>
      </c>
      <c r="AB149" s="47">
        <f t="shared" ref="AB149:AB188" si="186">+W149</f>
        <v>0</v>
      </c>
      <c r="AC149" s="14">
        <f t="shared" ref="AC149:AC188" si="187">+X149</f>
        <v>39.799999999999997</v>
      </c>
      <c r="AD149" s="10">
        <f t="shared" ref="AD149:AD188" si="188">(AG149-AC149)/AG149</f>
        <v>0</v>
      </c>
      <c r="AE149" s="101"/>
      <c r="AF149" s="109">
        <v>3</v>
      </c>
      <c r="AG149" s="40">
        <f t="shared" ref="AG149:AG188" si="189">SUM(AJ149:AL149)+AE149</f>
        <v>39.799999999999997</v>
      </c>
      <c r="AH149" s="39"/>
      <c r="AJ149" s="14">
        <f t="shared" ref="AJ149:AJ188" si="190">ROUND(AC149/(1-VLOOKUP(AF149,Group,2,FALSE)),2)</f>
        <v>39.799999999999997</v>
      </c>
      <c r="AK149" s="14">
        <f t="shared" ref="AK149:AK188" si="191">IF(VLOOKUP(AF149,Group,5,FALSE)="YES",VLOOKUP(ROUND(ROUND(AJ149,1)-AJ149,2),Round,2,FALSE)+VLOOKUP(AF149,Group,6,FALSE),0)</f>
        <v>0</v>
      </c>
      <c r="AL149" s="14">
        <f t="shared" ref="AL149:AL188" si="192">IF(VLOOKUP(AF149,Group,7,FALSE)="",0,ROUND(AJ149-0.04999,1)-AJ149+AM149)</f>
        <v>0</v>
      </c>
      <c r="AM149" s="14" t="str">
        <f t="shared" ref="AM149:AM188" si="193">IF(VLOOKUP(AF149,Group,7,FALSE)="","",VLOOKUP(AF149,Group,7,FALSE))</f>
        <v/>
      </c>
      <c r="AO149" s="22" t="s">
        <v>57</v>
      </c>
    </row>
    <row r="150" spans="2:41" s="2" customFormat="1" ht="9.9499999999999993" customHeight="1" x14ac:dyDescent="0.2">
      <c r="B150" s="93" t="s">
        <v>6</v>
      </c>
      <c r="D150" s="160"/>
      <c r="E150" s="155" t="s">
        <v>92</v>
      </c>
      <c r="F150" s="155"/>
      <c r="G150" s="21" t="s">
        <v>93</v>
      </c>
      <c r="H150" s="21"/>
      <c r="I150" s="21"/>
      <c r="J150" s="176" t="s">
        <v>444</v>
      </c>
      <c r="L150" s="21" t="s">
        <v>1017</v>
      </c>
      <c r="M150" s="21"/>
      <c r="N150" s="21"/>
      <c r="P150" s="155"/>
      <c r="Q150" s="161"/>
      <c r="R150" s="20" t="s">
        <v>112</v>
      </c>
      <c r="S150" s="27">
        <f t="shared" si="184"/>
        <v>32.299999999999997</v>
      </c>
      <c r="T150" s="25" t="s">
        <v>44</v>
      </c>
      <c r="U150" s="4" t="str">
        <f>+Instructions!$B$3</f>
        <v>A</v>
      </c>
      <c r="V150" s="39"/>
      <c r="W150" s="43">
        <f>+Instructions!$C$22</f>
        <v>0</v>
      </c>
      <c r="X150" s="14">
        <f t="shared" si="185"/>
        <v>32.299999999999997</v>
      </c>
      <c r="Y150" s="39"/>
      <c r="Z150" s="5" t="s">
        <v>432</v>
      </c>
      <c r="AA150" s="27">
        <v>32.299999999999997</v>
      </c>
      <c r="AB150" s="47">
        <f t="shared" si="186"/>
        <v>0</v>
      </c>
      <c r="AC150" s="14">
        <f t="shared" si="187"/>
        <v>32.299999999999997</v>
      </c>
      <c r="AD150" s="10">
        <f t="shared" si="188"/>
        <v>0</v>
      </c>
      <c r="AE150" s="101"/>
      <c r="AF150" s="109">
        <v>3</v>
      </c>
      <c r="AG150" s="40">
        <f t="shared" si="189"/>
        <v>32.299999999999997</v>
      </c>
      <c r="AH150" s="39"/>
      <c r="AJ150" s="14">
        <f t="shared" si="190"/>
        <v>32.299999999999997</v>
      </c>
      <c r="AK150" s="14">
        <f t="shared" si="191"/>
        <v>0</v>
      </c>
      <c r="AL150" s="14">
        <f t="shared" si="192"/>
        <v>0</v>
      </c>
      <c r="AM150" s="14" t="str">
        <f t="shared" si="193"/>
        <v/>
      </c>
      <c r="AO150" s="22" t="s">
        <v>57</v>
      </c>
    </row>
    <row r="151" spans="2:41" s="2" customFormat="1" ht="9.9499999999999993" customHeight="1" x14ac:dyDescent="0.2">
      <c r="B151" s="93" t="s">
        <v>6</v>
      </c>
      <c r="D151" s="160"/>
      <c r="E151" s="213" t="s">
        <v>90</v>
      </c>
      <c r="F151" s="213"/>
      <c r="G151" s="201" t="s">
        <v>91</v>
      </c>
      <c r="H151" s="201"/>
      <c r="I151" s="201"/>
      <c r="J151" s="209" t="s">
        <v>445</v>
      </c>
      <c r="K151" s="210"/>
      <c r="L151" s="201" t="s">
        <v>1018</v>
      </c>
      <c r="M151" s="201"/>
      <c r="N151" s="201"/>
      <c r="O151" s="210"/>
      <c r="P151" s="219" t="s">
        <v>1639</v>
      </c>
      <c r="Q151" s="215"/>
      <c r="R151" s="216" t="s">
        <v>112</v>
      </c>
      <c r="S151" s="217">
        <f t="shared" si="184"/>
        <v>39.799999999999997</v>
      </c>
      <c r="T151" s="218" t="s">
        <v>44</v>
      </c>
      <c r="U151" s="4" t="str">
        <f>+Instructions!$B$3</f>
        <v>A</v>
      </c>
      <c r="V151" s="39"/>
      <c r="W151" s="43">
        <f>+Instructions!$C$22</f>
        <v>0</v>
      </c>
      <c r="X151" s="14">
        <f t="shared" si="185"/>
        <v>39.799999999999997</v>
      </c>
      <c r="Y151" s="39"/>
      <c r="Z151" s="5" t="s">
        <v>432</v>
      </c>
      <c r="AA151" s="27">
        <v>39.799999999999997</v>
      </c>
      <c r="AB151" s="47">
        <f t="shared" si="186"/>
        <v>0</v>
      </c>
      <c r="AC151" s="14">
        <f t="shared" si="187"/>
        <v>39.799999999999997</v>
      </c>
      <c r="AD151" s="10">
        <f t="shared" si="188"/>
        <v>0</v>
      </c>
      <c r="AE151" s="101"/>
      <c r="AF151" s="109">
        <v>3</v>
      </c>
      <c r="AG151" s="40">
        <f t="shared" si="189"/>
        <v>39.799999999999997</v>
      </c>
      <c r="AH151" s="39"/>
      <c r="AJ151" s="14">
        <f t="shared" si="190"/>
        <v>39.799999999999997</v>
      </c>
      <c r="AK151" s="14">
        <f t="shared" si="191"/>
        <v>0</v>
      </c>
      <c r="AL151" s="14">
        <f t="shared" si="192"/>
        <v>0</v>
      </c>
      <c r="AM151" s="14" t="str">
        <f t="shared" si="193"/>
        <v/>
      </c>
      <c r="AO151" s="22" t="s">
        <v>57</v>
      </c>
    </row>
    <row r="152" spans="2:41" s="2" customFormat="1" ht="9.9499999999999993" customHeight="1" x14ac:dyDescent="0.2">
      <c r="B152" s="93" t="s">
        <v>6</v>
      </c>
      <c r="D152" s="160"/>
      <c r="E152" s="155" t="s">
        <v>92</v>
      </c>
      <c r="F152" s="155"/>
      <c r="G152" s="21" t="s">
        <v>93</v>
      </c>
      <c r="H152" s="21"/>
      <c r="I152" s="21"/>
      <c r="J152" s="176" t="s">
        <v>446</v>
      </c>
      <c r="L152" s="21" t="s">
        <v>1018</v>
      </c>
      <c r="M152" s="21"/>
      <c r="N152" s="21"/>
      <c r="P152" s="155"/>
      <c r="Q152" s="161"/>
      <c r="R152" s="20" t="s">
        <v>112</v>
      </c>
      <c r="S152" s="27">
        <f t="shared" si="184"/>
        <v>30</v>
      </c>
      <c r="T152" s="25" t="s">
        <v>44</v>
      </c>
      <c r="U152" s="4" t="str">
        <f>+Instructions!$B$3</f>
        <v>A</v>
      </c>
      <c r="V152" s="39"/>
      <c r="W152" s="43">
        <f>+Instructions!$C$22</f>
        <v>0</v>
      </c>
      <c r="X152" s="14">
        <f t="shared" si="185"/>
        <v>30</v>
      </c>
      <c r="Y152" s="39"/>
      <c r="Z152" s="5" t="s">
        <v>432</v>
      </c>
      <c r="AA152" s="27">
        <v>30</v>
      </c>
      <c r="AB152" s="47">
        <f t="shared" si="186"/>
        <v>0</v>
      </c>
      <c r="AC152" s="14">
        <f t="shared" si="187"/>
        <v>30</v>
      </c>
      <c r="AD152" s="10">
        <f t="shared" si="188"/>
        <v>0</v>
      </c>
      <c r="AE152" s="101"/>
      <c r="AF152" s="109">
        <v>3</v>
      </c>
      <c r="AG152" s="40">
        <f t="shared" si="189"/>
        <v>30</v>
      </c>
      <c r="AH152" s="39"/>
      <c r="AJ152" s="14">
        <f t="shared" si="190"/>
        <v>30</v>
      </c>
      <c r="AK152" s="14">
        <f t="shared" si="191"/>
        <v>0</v>
      </c>
      <c r="AL152" s="14">
        <f t="shared" si="192"/>
        <v>0</v>
      </c>
      <c r="AM152" s="14" t="str">
        <f t="shared" si="193"/>
        <v/>
      </c>
      <c r="AO152" s="22" t="s">
        <v>57</v>
      </c>
    </row>
    <row r="153" spans="2:41" s="2" customFormat="1" ht="9.9499999999999993" customHeight="1" x14ac:dyDescent="0.2">
      <c r="B153" s="93" t="s">
        <v>6</v>
      </c>
      <c r="D153" s="160"/>
      <c r="E153" s="155" t="s">
        <v>90</v>
      </c>
      <c r="F153" s="155"/>
      <c r="G153" s="21" t="s">
        <v>91</v>
      </c>
      <c r="H153" s="21"/>
      <c r="I153" s="21"/>
      <c r="J153" s="176" t="s">
        <v>447</v>
      </c>
      <c r="L153" s="21" t="s">
        <v>1019</v>
      </c>
      <c r="M153" s="21"/>
      <c r="N153" s="21"/>
      <c r="P153" s="155"/>
      <c r="Q153" s="161"/>
      <c r="R153" s="20" t="s">
        <v>112</v>
      </c>
      <c r="S153" s="27">
        <f t="shared" si="184"/>
        <v>39.799999999999997</v>
      </c>
      <c r="T153" s="25" t="s">
        <v>44</v>
      </c>
      <c r="U153" s="4" t="str">
        <f>+Instructions!$B$3</f>
        <v>A</v>
      </c>
      <c r="V153" s="39"/>
      <c r="W153" s="43">
        <f>+Instructions!$C$22</f>
        <v>0</v>
      </c>
      <c r="X153" s="14">
        <f t="shared" si="185"/>
        <v>39.799999999999997</v>
      </c>
      <c r="Y153" s="39"/>
      <c r="Z153" s="5" t="s">
        <v>432</v>
      </c>
      <c r="AA153" s="27">
        <v>39.799999999999997</v>
      </c>
      <c r="AB153" s="47">
        <f t="shared" si="186"/>
        <v>0</v>
      </c>
      <c r="AC153" s="14">
        <f t="shared" si="187"/>
        <v>39.799999999999997</v>
      </c>
      <c r="AD153" s="10">
        <f t="shared" si="188"/>
        <v>0</v>
      </c>
      <c r="AE153" s="101"/>
      <c r="AF153" s="109">
        <v>3</v>
      </c>
      <c r="AG153" s="40">
        <f t="shared" si="189"/>
        <v>39.799999999999997</v>
      </c>
      <c r="AH153" s="39"/>
      <c r="AJ153" s="14">
        <f t="shared" si="190"/>
        <v>39.799999999999997</v>
      </c>
      <c r="AK153" s="14">
        <f t="shared" si="191"/>
        <v>0</v>
      </c>
      <c r="AL153" s="14">
        <f t="shared" si="192"/>
        <v>0</v>
      </c>
      <c r="AM153" s="14" t="str">
        <f t="shared" si="193"/>
        <v/>
      </c>
      <c r="AO153" s="22" t="s">
        <v>57</v>
      </c>
    </row>
    <row r="154" spans="2:41" s="2" customFormat="1" ht="9.9499999999999993" customHeight="1" x14ac:dyDescent="0.2">
      <c r="B154" s="93" t="s">
        <v>6</v>
      </c>
      <c r="D154" s="160"/>
      <c r="E154" s="155" t="s">
        <v>92</v>
      </c>
      <c r="F154" s="155"/>
      <c r="G154" s="21" t="s">
        <v>93</v>
      </c>
      <c r="H154" s="21"/>
      <c r="I154" s="21"/>
      <c r="J154" s="176" t="s">
        <v>448</v>
      </c>
      <c r="L154" s="21" t="s">
        <v>1019</v>
      </c>
      <c r="M154" s="21"/>
      <c r="N154" s="21"/>
      <c r="P154" s="155"/>
      <c r="Q154" s="161"/>
      <c r="R154" s="20" t="s">
        <v>112</v>
      </c>
      <c r="S154" s="27">
        <f t="shared" si="184"/>
        <v>30.65</v>
      </c>
      <c r="T154" s="25" t="s">
        <v>44</v>
      </c>
      <c r="U154" s="4" t="str">
        <f>+Instructions!$B$3</f>
        <v>A</v>
      </c>
      <c r="V154" s="39"/>
      <c r="W154" s="43">
        <f>+Instructions!$C$22</f>
        <v>0</v>
      </c>
      <c r="X154" s="14">
        <f t="shared" si="185"/>
        <v>30.65</v>
      </c>
      <c r="Y154" s="39"/>
      <c r="Z154" s="5" t="s">
        <v>432</v>
      </c>
      <c r="AA154" s="27">
        <v>30.65</v>
      </c>
      <c r="AB154" s="47">
        <f t="shared" si="186"/>
        <v>0</v>
      </c>
      <c r="AC154" s="14">
        <f t="shared" si="187"/>
        <v>30.65</v>
      </c>
      <c r="AD154" s="10">
        <f t="shared" si="188"/>
        <v>0</v>
      </c>
      <c r="AE154" s="101"/>
      <c r="AF154" s="109">
        <v>3</v>
      </c>
      <c r="AG154" s="40">
        <f t="shared" si="189"/>
        <v>30.65</v>
      </c>
      <c r="AH154" s="39"/>
      <c r="AJ154" s="14">
        <f t="shared" si="190"/>
        <v>30.65</v>
      </c>
      <c r="AK154" s="14">
        <f t="shared" si="191"/>
        <v>0</v>
      </c>
      <c r="AL154" s="14">
        <f t="shared" si="192"/>
        <v>0</v>
      </c>
      <c r="AM154" s="14" t="str">
        <f t="shared" si="193"/>
        <v/>
      </c>
      <c r="AO154" s="22" t="s">
        <v>57</v>
      </c>
    </row>
    <row r="155" spans="2:41" s="2" customFormat="1" ht="3" customHeight="1" x14ac:dyDescent="0.2">
      <c r="C155" s="177"/>
      <c r="J155" s="176" t="s">
        <v>432</v>
      </c>
      <c r="L155" s="2" t="s">
        <v>432</v>
      </c>
      <c r="P155" s="3"/>
      <c r="Q155" s="5"/>
      <c r="R155" s="20"/>
      <c r="S155" s="169"/>
      <c r="T155" s="171"/>
      <c r="U155" s="4"/>
      <c r="V155" s="39"/>
      <c r="W155" s="56"/>
      <c r="X155" s="56"/>
      <c r="Y155" s="39"/>
      <c r="Z155" s="27"/>
      <c r="AA155" s="14"/>
      <c r="AB155" s="12"/>
      <c r="AC155" s="12"/>
      <c r="AD155" s="12"/>
      <c r="AE155" s="12"/>
      <c r="AF155" s="52"/>
      <c r="AG155" s="14"/>
      <c r="AH155" s="39"/>
      <c r="AO155" s="22" t="s">
        <v>57</v>
      </c>
    </row>
    <row r="156" spans="2:41" s="2" customFormat="1" ht="11.1" customHeight="1" x14ac:dyDescent="0.2">
      <c r="C156" s="177" t="s">
        <v>97</v>
      </c>
      <c r="J156" s="176" t="s">
        <v>432</v>
      </c>
      <c r="L156" s="2" t="s">
        <v>432</v>
      </c>
      <c r="P156" s="3"/>
      <c r="Q156" s="5"/>
      <c r="R156" s="20"/>
      <c r="S156" s="169"/>
      <c r="T156" s="171"/>
      <c r="U156" s="4"/>
      <c r="V156" s="39"/>
      <c r="W156" s="56"/>
      <c r="X156" s="56"/>
      <c r="Y156" s="39"/>
      <c r="Z156" s="27"/>
      <c r="AA156" s="14"/>
      <c r="AB156" s="12"/>
      <c r="AC156" s="12"/>
      <c r="AD156" s="12"/>
      <c r="AE156" s="12"/>
      <c r="AF156" s="52"/>
      <c r="AG156" s="14"/>
      <c r="AH156" s="39"/>
      <c r="AO156" s="22" t="s">
        <v>57</v>
      </c>
    </row>
    <row r="157" spans="2:41" s="2" customFormat="1" ht="9.9499999999999993" customHeight="1" x14ac:dyDescent="0.2">
      <c r="C157" s="137" t="s">
        <v>792</v>
      </c>
      <c r="P157" s="155"/>
      <c r="Q157" s="161"/>
      <c r="R157" s="62" t="s">
        <v>673</v>
      </c>
      <c r="S157" s="174" t="s">
        <v>674</v>
      </c>
      <c r="T157" s="175"/>
      <c r="U157" s="4"/>
      <c r="V157" s="39"/>
      <c r="W157" s="43"/>
      <c r="X157" s="12"/>
      <c r="Y157" s="39"/>
      <c r="Z157" s="27"/>
      <c r="AA157" s="27"/>
      <c r="AB157" s="42"/>
      <c r="AC157" s="14"/>
      <c r="AD157" s="12"/>
      <c r="AE157" s="52"/>
      <c r="AF157" s="104"/>
      <c r="AG157" s="27"/>
      <c r="AH157" s="39"/>
      <c r="AJ157" s="14"/>
      <c r="AK157" s="14"/>
      <c r="AL157" s="14"/>
      <c r="AM157" s="14"/>
      <c r="AO157" s="22"/>
    </row>
    <row r="158" spans="2:41" s="2" customFormat="1" ht="3.95" customHeight="1" x14ac:dyDescent="0.2">
      <c r="P158" s="155"/>
      <c r="Q158" s="161"/>
      <c r="R158" s="5"/>
      <c r="S158" s="27"/>
      <c r="T158" s="5"/>
      <c r="U158" s="4"/>
      <c r="V158" s="39"/>
      <c r="W158" s="43"/>
      <c r="X158" s="12"/>
      <c r="Y158" s="39"/>
      <c r="Z158" s="27"/>
      <c r="AA158" s="27"/>
      <c r="AB158" s="42"/>
      <c r="AC158" s="14"/>
      <c r="AD158" s="12"/>
      <c r="AE158" s="52"/>
      <c r="AF158" s="104"/>
      <c r="AG158" s="27"/>
      <c r="AH158" s="39"/>
      <c r="AJ158" s="14"/>
      <c r="AK158" s="14"/>
      <c r="AL158" s="14"/>
      <c r="AM158" s="14"/>
      <c r="AO158" s="22" t="s">
        <v>57</v>
      </c>
    </row>
    <row r="159" spans="2:41" s="2" customFormat="1" ht="9.9499999999999993" customHeight="1" x14ac:dyDescent="0.2">
      <c r="B159" s="93" t="s">
        <v>6</v>
      </c>
      <c r="D159" s="160"/>
      <c r="E159" s="155" t="s">
        <v>90</v>
      </c>
      <c r="F159" s="155"/>
      <c r="G159" s="21" t="s">
        <v>91</v>
      </c>
      <c r="H159" s="21"/>
      <c r="I159" s="21"/>
      <c r="J159" s="176" t="s">
        <v>449</v>
      </c>
      <c r="L159" s="21" t="s">
        <v>1020</v>
      </c>
      <c r="M159" s="21"/>
      <c r="N159" s="21"/>
      <c r="P159" s="155"/>
      <c r="Q159" s="161"/>
      <c r="R159" s="20"/>
      <c r="S159" s="27">
        <f t="shared" si="184"/>
        <v>47.35</v>
      </c>
      <c r="T159" s="25" t="s">
        <v>44</v>
      </c>
      <c r="U159" s="4" t="str">
        <f>+Instructions!$B$3</f>
        <v>A</v>
      </c>
      <c r="V159" s="39"/>
      <c r="W159" s="43">
        <f>+Instructions!$C$22</f>
        <v>0</v>
      </c>
      <c r="X159" s="14">
        <f t="shared" si="185"/>
        <v>47.35</v>
      </c>
      <c r="Y159" s="39"/>
      <c r="Z159" s="5" t="s">
        <v>432</v>
      </c>
      <c r="AA159" s="27">
        <v>47.35</v>
      </c>
      <c r="AB159" s="47">
        <f t="shared" si="186"/>
        <v>0</v>
      </c>
      <c r="AC159" s="14">
        <f t="shared" si="187"/>
        <v>47.35</v>
      </c>
      <c r="AD159" s="10">
        <f t="shared" si="188"/>
        <v>0</v>
      </c>
      <c r="AE159" s="101"/>
      <c r="AF159" s="109">
        <v>3</v>
      </c>
      <c r="AG159" s="40">
        <f t="shared" si="189"/>
        <v>47.35</v>
      </c>
      <c r="AH159" s="39"/>
      <c r="AJ159" s="14">
        <f t="shared" si="190"/>
        <v>47.35</v>
      </c>
      <c r="AK159" s="14">
        <f t="shared" si="191"/>
        <v>0</v>
      </c>
      <c r="AL159" s="14">
        <f t="shared" si="192"/>
        <v>0</v>
      </c>
      <c r="AM159" s="14" t="str">
        <f t="shared" si="193"/>
        <v/>
      </c>
      <c r="AO159" s="22" t="s">
        <v>57</v>
      </c>
    </row>
    <row r="160" spans="2:41" s="2" customFormat="1" ht="9.9499999999999993" customHeight="1" x14ac:dyDescent="0.2">
      <c r="B160" s="93" t="s">
        <v>6</v>
      </c>
      <c r="D160" s="160"/>
      <c r="E160" s="155" t="s">
        <v>92</v>
      </c>
      <c r="F160" s="155"/>
      <c r="G160" s="21" t="s">
        <v>93</v>
      </c>
      <c r="H160" s="21"/>
      <c r="I160" s="21"/>
      <c r="J160" s="176" t="s">
        <v>450</v>
      </c>
      <c r="L160" s="21" t="s">
        <v>1020</v>
      </c>
      <c r="M160" s="21"/>
      <c r="N160" s="21"/>
      <c r="P160" s="155"/>
      <c r="Q160" s="161"/>
      <c r="R160" s="20"/>
      <c r="S160" s="27">
        <f t="shared" si="184"/>
        <v>30</v>
      </c>
      <c r="T160" s="25" t="s">
        <v>44</v>
      </c>
      <c r="U160" s="4" t="str">
        <f>+Instructions!$B$3</f>
        <v>A</v>
      </c>
      <c r="V160" s="39"/>
      <c r="W160" s="43">
        <f>+Instructions!$C$22</f>
        <v>0</v>
      </c>
      <c r="X160" s="14">
        <f t="shared" si="185"/>
        <v>30</v>
      </c>
      <c r="Y160" s="39"/>
      <c r="Z160" s="5" t="s">
        <v>432</v>
      </c>
      <c r="AA160" s="27">
        <v>30</v>
      </c>
      <c r="AB160" s="47">
        <f t="shared" si="186"/>
        <v>0</v>
      </c>
      <c r="AC160" s="14">
        <f t="shared" si="187"/>
        <v>30</v>
      </c>
      <c r="AD160" s="10">
        <f t="shared" si="188"/>
        <v>0</v>
      </c>
      <c r="AE160" s="101"/>
      <c r="AF160" s="109">
        <v>3</v>
      </c>
      <c r="AG160" s="40">
        <f t="shared" si="189"/>
        <v>30</v>
      </c>
      <c r="AH160" s="39"/>
      <c r="AJ160" s="14">
        <f t="shared" si="190"/>
        <v>30</v>
      </c>
      <c r="AK160" s="14">
        <f t="shared" si="191"/>
        <v>0</v>
      </c>
      <c r="AL160" s="14">
        <f t="shared" si="192"/>
        <v>0</v>
      </c>
      <c r="AM160" s="14" t="str">
        <f t="shared" si="193"/>
        <v/>
      </c>
      <c r="AO160" s="22" t="s">
        <v>57</v>
      </c>
    </row>
    <row r="161" spans="2:41" s="2" customFormat="1" ht="9.9499999999999993" customHeight="1" x14ac:dyDescent="0.2">
      <c r="B161" s="93" t="s">
        <v>6</v>
      </c>
      <c r="D161" s="160"/>
      <c r="E161" s="155" t="s">
        <v>90</v>
      </c>
      <c r="F161" s="155"/>
      <c r="G161" s="21" t="s">
        <v>91</v>
      </c>
      <c r="H161" s="21"/>
      <c r="I161" s="21"/>
      <c r="J161" s="176" t="s">
        <v>451</v>
      </c>
      <c r="L161" s="21" t="s">
        <v>1021</v>
      </c>
      <c r="M161" s="21"/>
      <c r="N161" s="21"/>
      <c r="P161" s="155"/>
      <c r="Q161" s="161"/>
      <c r="R161" s="20"/>
      <c r="S161" s="27">
        <f>IF(Suggested="Yes",AA161,AG161)</f>
        <v>48.8</v>
      </c>
      <c r="T161" s="25" t="s">
        <v>44</v>
      </c>
      <c r="U161" s="4" t="str">
        <f>+Instructions!$B$3</f>
        <v>A</v>
      </c>
      <c r="V161" s="39"/>
      <c r="W161" s="43">
        <f>+Instructions!$C$22</f>
        <v>0</v>
      </c>
      <c r="X161" s="14">
        <f>ROUND($AA161*(1-W161)+0.004999,2)</f>
        <v>48.8</v>
      </c>
      <c r="Y161" s="39"/>
      <c r="Z161" s="5" t="s">
        <v>432</v>
      </c>
      <c r="AA161" s="27">
        <v>48.8</v>
      </c>
      <c r="AB161" s="47">
        <f>+W161</f>
        <v>0</v>
      </c>
      <c r="AC161" s="14">
        <f>+X161</f>
        <v>48.8</v>
      </c>
      <c r="AD161" s="10">
        <f>(AG161-AC161)/AG161</f>
        <v>0</v>
      </c>
      <c r="AE161" s="101"/>
      <c r="AF161" s="109">
        <v>3</v>
      </c>
      <c r="AG161" s="40">
        <f>SUM(AJ161:AL161)+AE161</f>
        <v>48.8</v>
      </c>
      <c r="AH161" s="39"/>
      <c r="AJ161" s="14">
        <f>ROUND(AC161/(1-VLOOKUP(AF161,Group,2,FALSE)),2)</f>
        <v>48.8</v>
      </c>
      <c r="AK161" s="14">
        <f>IF(VLOOKUP(AF161,Group,5,FALSE)="YES",VLOOKUP(ROUND(ROUND(AJ161,1)-AJ161,2),Round,2,FALSE)+VLOOKUP(AF161,Group,6,FALSE),0)</f>
        <v>0</v>
      </c>
      <c r="AL161" s="14">
        <f>IF(VLOOKUP(AF161,Group,7,FALSE)="",0,ROUND(AJ161-0.04999,1)-AJ161+AM161)</f>
        <v>0</v>
      </c>
      <c r="AM161" s="14" t="str">
        <f>IF(VLOOKUP(AF161,Group,7,FALSE)="","",VLOOKUP(AF161,Group,7,FALSE))</f>
        <v/>
      </c>
      <c r="AO161" s="22" t="s">
        <v>57</v>
      </c>
    </row>
    <row r="162" spans="2:41" s="2" customFormat="1" ht="9.9499999999999993" customHeight="1" x14ac:dyDescent="0.2">
      <c r="B162" s="93" t="s">
        <v>6</v>
      </c>
      <c r="D162" s="160"/>
      <c r="E162" s="155" t="s">
        <v>90</v>
      </c>
      <c r="F162" s="155"/>
      <c r="G162" s="21" t="s">
        <v>91</v>
      </c>
      <c r="H162" s="21"/>
      <c r="I162" s="21"/>
      <c r="J162" s="176" t="s">
        <v>452</v>
      </c>
      <c r="L162" s="21" t="s">
        <v>950</v>
      </c>
      <c r="M162" s="21"/>
      <c r="N162" s="21"/>
      <c r="P162" s="155"/>
      <c r="Q162" s="161"/>
      <c r="R162" s="20"/>
      <c r="S162" s="27">
        <f t="shared" si="184"/>
        <v>46.65</v>
      </c>
      <c r="T162" s="25" t="s">
        <v>44</v>
      </c>
      <c r="U162" s="4" t="str">
        <f>+Instructions!$B$3</f>
        <v>A</v>
      </c>
      <c r="V162" s="39"/>
      <c r="W162" s="43">
        <f>+Instructions!$C$22</f>
        <v>0</v>
      </c>
      <c r="X162" s="14">
        <f t="shared" si="185"/>
        <v>46.65</v>
      </c>
      <c r="Y162" s="39"/>
      <c r="Z162" s="5" t="s">
        <v>432</v>
      </c>
      <c r="AA162" s="27">
        <v>46.65</v>
      </c>
      <c r="AB162" s="47">
        <f t="shared" si="186"/>
        <v>0</v>
      </c>
      <c r="AC162" s="14">
        <f t="shared" si="187"/>
        <v>46.65</v>
      </c>
      <c r="AD162" s="10">
        <f t="shared" si="188"/>
        <v>0</v>
      </c>
      <c r="AE162" s="101"/>
      <c r="AF162" s="109">
        <v>3</v>
      </c>
      <c r="AG162" s="40">
        <f t="shared" si="189"/>
        <v>46.65</v>
      </c>
      <c r="AH162" s="39"/>
      <c r="AJ162" s="14">
        <f t="shared" si="190"/>
        <v>46.65</v>
      </c>
      <c r="AK162" s="14">
        <f t="shared" si="191"/>
        <v>0</v>
      </c>
      <c r="AL162" s="14">
        <f t="shared" si="192"/>
        <v>0</v>
      </c>
      <c r="AM162" s="14" t="str">
        <f t="shared" si="193"/>
        <v/>
      </c>
      <c r="AO162" s="22" t="s">
        <v>57</v>
      </c>
    </row>
    <row r="163" spans="2:41" s="2" customFormat="1" ht="9.9499999999999993" customHeight="1" x14ac:dyDescent="0.2">
      <c r="B163" s="93" t="s">
        <v>6</v>
      </c>
      <c r="D163" s="160"/>
      <c r="E163" s="155" t="s">
        <v>92</v>
      </c>
      <c r="F163" s="155"/>
      <c r="G163" s="21" t="s">
        <v>93</v>
      </c>
      <c r="H163" s="21"/>
      <c r="I163" s="21"/>
      <c r="J163" s="176" t="s">
        <v>453</v>
      </c>
      <c r="L163" s="21" t="s">
        <v>950</v>
      </c>
      <c r="M163" s="21"/>
      <c r="N163" s="21"/>
      <c r="P163" s="155"/>
      <c r="Q163" s="161"/>
      <c r="R163" s="20"/>
      <c r="S163" s="27">
        <f t="shared" si="184"/>
        <v>30</v>
      </c>
      <c r="T163" s="25" t="s">
        <v>44</v>
      </c>
      <c r="U163" s="4" t="str">
        <f>+Instructions!$B$3</f>
        <v>A</v>
      </c>
      <c r="V163" s="39"/>
      <c r="W163" s="43">
        <f>+Instructions!$C$22</f>
        <v>0</v>
      </c>
      <c r="X163" s="14">
        <f t="shared" si="185"/>
        <v>30</v>
      </c>
      <c r="Y163" s="39"/>
      <c r="Z163" s="5" t="s">
        <v>432</v>
      </c>
      <c r="AA163" s="27">
        <v>30</v>
      </c>
      <c r="AB163" s="47">
        <f t="shared" si="186"/>
        <v>0</v>
      </c>
      <c r="AC163" s="14">
        <f t="shared" si="187"/>
        <v>30</v>
      </c>
      <c r="AD163" s="10">
        <f t="shared" si="188"/>
        <v>0</v>
      </c>
      <c r="AE163" s="101"/>
      <c r="AF163" s="109">
        <v>3</v>
      </c>
      <c r="AG163" s="40">
        <f t="shared" si="189"/>
        <v>30</v>
      </c>
      <c r="AH163" s="39"/>
      <c r="AJ163" s="14">
        <f t="shared" si="190"/>
        <v>30</v>
      </c>
      <c r="AK163" s="14">
        <f t="shared" si="191"/>
        <v>0</v>
      </c>
      <c r="AL163" s="14">
        <f t="shared" si="192"/>
        <v>0</v>
      </c>
      <c r="AM163" s="14" t="str">
        <f t="shared" si="193"/>
        <v/>
      </c>
      <c r="AO163" s="22" t="s">
        <v>57</v>
      </c>
    </row>
    <row r="164" spans="2:41" s="2" customFormat="1" ht="9.9499999999999993" customHeight="1" x14ac:dyDescent="0.2">
      <c r="B164" s="93" t="s">
        <v>6</v>
      </c>
      <c r="D164" s="160"/>
      <c r="E164" s="155" t="s">
        <v>90</v>
      </c>
      <c r="F164" s="155"/>
      <c r="G164" s="21" t="s">
        <v>91</v>
      </c>
      <c r="H164" s="21"/>
      <c r="I164" s="21"/>
      <c r="J164" s="176" t="s">
        <v>454</v>
      </c>
      <c r="L164" s="21" t="s">
        <v>1022</v>
      </c>
      <c r="M164" s="21"/>
      <c r="N164" s="21"/>
      <c r="P164" s="155"/>
      <c r="Q164" s="161"/>
      <c r="R164" s="20" t="s">
        <v>112</v>
      </c>
      <c r="S164" s="27">
        <f t="shared" si="184"/>
        <v>40.65</v>
      </c>
      <c r="T164" s="25" t="s">
        <v>44</v>
      </c>
      <c r="U164" s="4" t="str">
        <f>+Instructions!$B$3</f>
        <v>A</v>
      </c>
      <c r="V164" s="39"/>
      <c r="W164" s="43">
        <f>+Instructions!$C$22</f>
        <v>0</v>
      </c>
      <c r="X164" s="14">
        <f t="shared" si="185"/>
        <v>40.65</v>
      </c>
      <c r="Y164" s="39"/>
      <c r="Z164" s="5" t="s">
        <v>432</v>
      </c>
      <c r="AA164" s="27">
        <v>40.65</v>
      </c>
      <c r="AB164" s="47">
        <f t="shared" si="186"/>
        <v>0</v>
      </c>
      <c r="AC164" s="14">
        <f t="shared" si="187"/>
        <v>40.65</v>
      </c>
      <c r="AD164" s="10">
        <f t="shared" si="188"/>
        <v>0</v>
      </c>
      <c r="AE164" s="101"/>
      <c r="AF164" s="109">
        <v>3</v>
      </c>
      <c r="AG164" s="40">
        <f t="shared" si="189"/>
        <v>40.65</v>
      </c>
      <c r="AH164" s="39"/>
      <c r="AJ164" s="14">
        <f t="shared" si="190"/>
        <v>40.65</v>
      </c>
      <c r="AK164" s="14">
        <f t="shared" si="191"/>
        <v>0</v>
      </c>
      <c r="AL164" s="14">
        <f t="shared" si="192"/>
        <v>0</v>
      </c>
      <c r="AM164" s="14" t="str">
        <f t="shared" si="193"/>
        <v/>
      </c>
      <c r="AO164" s="22" t="s">
        <v>57</v>
      </c>
    </row>
    <row r="165" spans="2:41" s="2" customFormat="1" ht="9.9499999999999993" customHeight="1" x14ac:dyDescent="0.2">
      <c r="B165" s="93" t="s">
        <v>6</v>
      </c>
      <c r="D165" s="160"/>
      <c r="E165" s="155" t="s">
        <v>90</v>
      </c>
      <c r="F165" s="155"/>
      <c r="G165" s="21" t="s">
        <v>91</v>
      </c>
      <c r="H165" s="21"/>
      <c r="I165" s="21"/>
      <c r="J165" s="176" t="s">
        <v>455</v>
      </c>
      <c r="L165" s="21" t="s">
        <v>1023</v>
      </c>
      <c r="M165" s="21"/>
      <c r="N165" s="21"/>
      <c r="P165" s="155"/>
      <c r="Q165" s="161"/>
      <c r="R165" s="20"/>
      <c r="S165" s="27">
        <f t="shared" si="184"/>
        <v>47.35</v>
      </c>
      <c r="T165" s="25" t="s">
        <v>44</v>
      </c>
      <c r="U165" s="4" t="str">
        <f>+Instructions!$B$3</f>
        <v>A</v>
      </c>
      <c r="V165" s="39"/>
      <c r="W165" s="43">
        <f>+Instructions!$C$22</f>
        <v>0</v>
      </c>
      <c r="X165" s="14">
        <f t="shared" si="185"/>
        <v>47.35</v>
      </c>
      <c r="Y165" s="39"/>
      <c r="Z165" s="5" t="s">
        <v>432</v>
      </c>
      <c r="AA165" s="27">
        <v>47.35</v>
      </c>
      <c r="AB165" s="47">
        <f t="shared" si="186"/>
        <v>0</v>
      </c>
      <c r="AC165" s="14">
        <f t="shared" si="187"/>
        <v>47.35</v>
      </c>
      <c r="AD165" s="10">
        <f t="shared" si="188"/>
        <v>0</v>
      </c>
      <c r="AE165" s="101"/>
      <c r="AF165" s="109">
        <v>3</v>
      </c>
      <c r="AG165" s="40">
        <f t="shared" si="189"/>
        <v>47.35</v>
      </c>
      <c r="AH165" s="39"/>
      <c r="AJ165" s="14">
        <f t="shared" si="190"/>
        <v>47.35</v>
      </c>
      <c r="AK165" s="14">
        <f t="shared" si="191"/>
        <v>0</v>
      </c>
      <c r="AL165" s="14">
        <f t="shared" si="192"/>
        <v>0</v>
      </c>
      <c r="AM165" s="14" t="str">
        <f t="shared" si="193"/>
        <v/>
      </c>
      <c r="AO165" s="22" t="s">
        <v>57</v>
      </c>
    </row>
    <row r="166" spans="2:41" s="2" customFormat="1" ht="9.9499999999999993" customHeight="1" x14ac:dyDescent="0.2">
      <c r="B166" s="93" t="s">
        <v>6</v>
      </c>
      <c r="D166" s="160"/>
      <c r="E166" s="155" t="s">
        <v>92</v>
      </c>
      <c r="F166" s="155"/>
      <c r="G166" s="21" t="s">
        <v>93</v>
      </c>
      <c r="H166" s="21"/>
      <c r="I166" s="21"/>
      <c r="J166" s="176" t="s">
        <v>456</v>
      </c>
      <c r="L166" s="21" t="s">
        <v>1022</v>
      </c>
      <c r="M166" s="21"/>
      <c r="N166" s="21"/>
      <c r="P166" s="155"/>
      <c r="Q166" s="161"/>
      <c r="R166" s="20" t="s">
        <v>112</v>
      </c>
      <c r="S166" s="27">
        <f t="shared" si="184"/>
        <v>30</v>
      </c>
      <c r="T166" s="25" t="s">
        <v>44</v>
      </c>
      <c r="U166" s="4" t="str">
        <f>+Instructions!$B$3</f>
        <v>A</v>
      </c>
      <c r="V166" s="39"/>
      <c r="W166" s="43">
        <f>+Instructions!$C$22</f>
        <v>0</v>
      </c>
      <c r="X166" s="14">
        <f t="shared" si="185"/>
        <v>30</v>
      </c>
      <c r="Y166" s="39"/>
      <c r="Z166" s="5" t="s">
        <v>432</v>
      </c>
      <c r="AA166" s="27">
        <v>30</v>
      </c>
      <c r="AB166" s="47">
        <f t="shared" si="186"/>
        <v>0</v>
      </c>
      <c r="AC166" s="14">
        <f t="shared" si="187"/>
        <v>30</v>
      </c>
      <c r="AD166" s="10">
        <f t="shared" si="188"/>
        <v>0</v>
      </c>
      <c r="AE166" s="101"/>
      <c r="AF166" s="109">
        <v>3</v>
      </c>
      <c r="AG166" s="40">
        <f t="shared" si="189"/>
        <v>30</v>
      </c>
      <c r="AH166" s="39"/>
      <c r="AJ166" s="14">
        <f t="shared" si="190"/>
        <v>30</v>
      </c>
      <c r="AK166" s="14">
        <f t="shared" si="191"/>
        <v>0</v>
      </c>
      <c r="AL166" s="14">
        <f t="shared" si="192"/>
        <v>0</v>
      </c>
      <c r="AM166" s="14" t="str">
        <f t="shared" si="193"/>
        <v/>
      </c>
      <c r="AO166" s="22" t="s">
        <v>57</v>
      </c>
    </row>
    <row r="167" spans="2:41" s="2" customFormat="1" ht="9.9499999999999993" customHeight="1" x14ac:dyDescent="0.2">
      <c r="B167" s="93" t="s">
        <v>6</v>
      </c>
      <c r="D167" s="160"/>
      <c r="E167" s="155" t="s">
        <v>92</v>
      </c>
      <c r="F167" s="155"/>
      <c r="G167" s="21" t="s">
        <v>93</v>
      </c>
      <c r="H167" s="21"/>
      <c r="I167" s="21"/>
      <c r="J167" s="176" t="s">
        <v>457</v>
      </c>
      <c r="L167" s="21" t="s">
        <v>1023</v>
      </c>
      <c r="M167" s="21"/>
      <c r="N167" s="21"/>
      <c r="P167" s="155"/>
      <c r="Q167" s="161"/>
      <c r="R167" s="20"/>
      <c r="S167" s="27">
        <f t="shared" si="184"/>
        <v>35.200000000000003</v>
      </c>
      <c r="T167" s="25" t="s">
        <v>44</v>
      </c>
      <c r="U167" s="4" t="str">
        <f>+Instructions!$B$3</f>
        <v>A</v>
      </c>
      <c r="V167" s="39"/>
      <c r="W167" s="43">
        <f>+Instructions!$C$22</f>
        <v>0</v>
      </c>
      <c r="X167" s="14">
        <f t="shared" si="185"/>
        <v>35.200000000000003</v>
      </c>
      <c r="Y167" s="39"/>
      <c r="Z167" s="5" t="s">
        <v>432</v>
      </c>
      <c r="AA167" s="27">
        <v>35.200000000000003</v>
      </c>
      <c r="AB167" s="47">
        <f t="shared" si="186"/>
        <v>0</v>
      </c>
      <c r="AC167" s="14">
        <f t="shared" si="187"/>
        <v>35.200000000000003</v>
      </c>
      <c r="AD167" s="10">
        <f t="shared" si="188"/>
        <v>0</v>
      </c>
      <c r="AE167" s="101"/>
      <c r="AF167" s="109">
        <v>3</v>
      </c>
      <c r="AG167" s="40">
        <f t="shared" si="189"/>
        <v>35.200000000000003</v>
      </c>
      <c r="AH167" s="39"/>
      <c r="AJ167" s="14">
        <f t="shared" si="190"/>
        <v>35.200000000000003</v>
      </c>
      <c r="AK167" s="14">
        <f t="shared" si="191"/>
        <v>0</v>
      </c>
      <c r="AL167" s="14">
        <f t="shared" si="192"/>
        <v>0</v>
      </c>
      <c r="AM167" s="14" t="str">
        <f t="shared" si="193"/>
        <v/>
      </c>
      <c r="AO167" s="22" t="s">
        <v>57</v>
      </c>
    </row>
    <row r="168" spans="2:41" s="2" customFormat="1" ht="9.9499999999999993" customHeight="1" x14ac:dyDescent="0.2">
      <c r="B168" s="93" t="s">
        <v>6</v>
      </c>
      <c r="D168" s="160"/>
      <c r="E168" s="155" t="s">
        <v>90</v>
      </c>
      <c r="F168" s="155"/>
      <c r="G168" s="21" t="s">
        <v>91</v>
      </c>
      <c r="H168" s="21"/>
      <c r="I168" s="21"/>
      <c r="J168" s="176" t="s">
        <v>458</v>
      </c>
      <c r="L168" s="21" t="s">
        <v>951</v>
      </c>
      <c r="M168" s="21"/>
      <c r="N168" s="21"/>
      <c r="P168" s="155"/>
      <c r="Q168" s="161" t="s">
        <v>11</v>
      </c>
      <c r="R168" s="20"/>
      <c r="S168" s="27">
        <f t="shared" si="184"/>
        <v>46.6</v>
      </c>
      <c r="T168" s="25" t="s">
        <v>44</v>
      </c>
      <c r="U168" s="4" t="str">
        <f>+Instructions!$B$3</f>
        <v>A</v>
      </c>
      <c r="V168" s="39"/>
      <c r="W168" s="43">
        <f>+Instructions!$C$22</f>
        <v>0</v>
      </c>
      <c r="X168" s="14">
        <f t="shared" si="185"/>
        <v>46.6</v>
      </c>
      <c r="Y168" s="39"/>
      <c r="Z168" s="5" t="s">
        <v>432</v>
      </c>
      <c r="AA168" s="27">
        <v>46.6</v>
      </c>
      <c r="AB168" s="47">
        <f t="shared" si="186"/>
        <v>0</v>
      </c>
      <c r="AC168" s="14">
        <f t="shared" si="187"/>
        <v>46.6</v>
      </c>
      <c r="AD168" s="10">
        <f t="shared" si="188"/>
        <v>0</v>
      </c>
      <c r="AE168" s="101"/>
      <c r="AF168" s="109">
        <v>3</v>
      </c>
      <c r="AG168" s="40">
        <f t="shared" si="189"/>
        <v>46.6</v>
      </c>
      <c r="AH168" s="39"/>
      <c r="AJ168" s="14">
        <f t="shared" si="190"/>
        <v>46.6</v>
      </c>
      <c r="AK168" s="14">
        <f t="shared" si="191"/>
        <v>0</v>
      </c>
      <c r="AL168" s="14">
        <f t="shared" si="192"/>
        <v>0</v>
      </c>
      <c r="AM168" s="14" t="str">
        <f t="shared" si="193"/>
        <v/>
      </c>
      <c r="AO168" s="22" t="s">
        <v>57</v>
      </c>
    </row>
    <row r="169" spans="2:41" s="2" customFormat="1" ht="9.9499999999999993" customHeight="1" x14ac:dyDescent="0.2">
      <c r="B169" s="93" t="s">
        <v>6</v>
      </c>
      <c r="D169" s="160"/>
      <c r="E169" s="155" t="s">
        <v>92</v>
      </c>
      <c r="F169" s="155"/>
      <c r="G169" s="21" t="s">
        <v>93</v>
      </c>
      <c r="H169" s="21"/>
      <c r="I169" s="21"/>
      <c r="J169" s="176" t="s">
        <v>459</v>
      </c>
      <c r="L169" s="21" t="s">
        <v>951</v>
      </c>
      <c r="M169" s="21"/>
      <c r="N169" s="21"/>
      <c r="P169" s="155"/>
      <c r="Q169" s="161"/>
      <c r="R169" s="20"/>
      <c r="S169" s="27">
        <f t="shared" si="184"/>
        <v>43</v>
      </c>
      <c r="T169" s="25" t="s">
        <v>44</v>
      </c>
      <c r="U169" s="4" t="str">
        <f>+Instructions!$B$3</f>
        <v>A</v>
      </c>
      <c r="V169" s="39"/>
      <c r="W169" s="43">
        <f>+Instructions!$C$22</f>
        <v>0</v>
      </c>
      <c r="X169" s="14">
        <f t="shared" si="185"/>
        <v>43</v>
      </c>
      <c r="Y169" s="39"/>
      <c r="Z169" s="5" t="s">
        <v>432</v>
      </c>
      <c r="AA169" s="27">
        <v>43</v>
      </c>
      <c r="AB169" s="47">
        <f t="shared" si="186"/>
        <v>0</v>
      </c>
      <c r="AC169" s="14">
        <f t="shared" si="187"/>
        <v>43</v>
      </c>
      <c r="AD169" s="10">
        <f t="shared" si="188"/>
        <v>0</v>
      </c>
      <c r="AE169" s="101"/>
      <c r="AF169" s="109">
        <v>3</v>
      </c>
      <c r="AG169" s="40">
        <f t="shared" si="189"/>
        <v>43</v>
      </c>
      <c r="AH169" s="39"/>
      <c r="AJ169" s="14">
        <f t="shared" si="190"/>
        <v>43</v>
      </c>
      <c r="AK169" s="14">
        <f t="shared" si="191"/>
        <v>0</v>
      </c>
      <c r="AL169" s="14">
        <f t="shared" si="192"/>
        <v>0</v>
      </c>
      <c r="AM169" s="14" t="str">
        <f t="shared" si="193"/>
        <v/>
      </c>
      <c r="AO169" s="22" t="s">
        <v>57</v>
      </c>
    </row>
    <row r="170" spans="2:41" s="2" customFormat="1" ht="9.9499999999999993" customHeight="1" x14ac:dyDescent="0.2">
      <c r="B170" s="93" t="s">
        <v>6</v>
      </c>
      <c r="D170" s="160"/>
      <c r="E170" s="155" t="s">
        <v>94</v>
      </c>
      <c r="F170" s="155"/>
      <c r="G170" s="21" t="s">
        <v>91</v>
      </c>
      <c r="H170" s="21"/>
      <c r="I170" s="21"/>
      <c r="J170" s="176" t="s">
        <v>460</v>
      </c>
      <c r="L170" s="21" t="s">
        <v>952</v>
      </c>
      <c r="M170" s="21"/>
      <c r="N170" s="21"/>
      <c r="P170" s="155"/>
      <c r="Q170" s="161"/>
      <c r="R170" s="20"/>
      <c r="S170" s="27">
        <f t="shared" si="184"/>
        <v>29.85</v>
      </c>
      <c r="T170" s="25" t="s">
        <v>44</v>
      </c>
      <c r="U170" s="4" t="str">
        <f>+Instructions!$B$3</f>
        <v>A</v>
      </c>
      <c r="V170" s="39"/>
      <c r="W170" s="43">
        <f>+Instructions!$C$22</f>
        <v>0</v>
      </c>
      <c r="X170" s="14">
        <f t="shared" si="185"/>
        <v>29.85</v>
      </c>
      <c r="Y170" s="39"/>
      <c r="Z170" s="5" t="s">
        <v>432</v>
      </c>
      <c r="AA170" s="27">
        <v>29.85</v>
      </c>
      <c r="AB170" s="47">
        <f t="shared" si="186"/>
        <v>0</v>
      </c>
      <c r="AC170" s="14">
        <f t="shared" si="187"/>
        <v>29.85</v>
      </c>
      <c r="AD170" s="10">
        <f t="shared" si="188"/>
        <v>0</v>
      </c>
      <c r="AE170" s="101"/>
      <c r="AF170" s="109">
        <v>3</v>
      </c>
      <c r="AG170" s="40">
        <f t="shared" si="189"/>
        <v>29.85</v>
      </c>
      <c r="AH170" s="39"/>
      <c r="AJ170" s="14">
        <f t="shared" si="190"/>
        <v>29.85</v>
      </c>
      <c r="AK170" s="14">
        <f t="shared" si="191"/>
        <v>0</v>
      </c>
      <c r="AL170" s="14">
        <f t="shared" si="192"/>
        <v>0</v>
      </c>
      <c r="AM170" s="14" t="str">
        <f t="shared" si="193"/>
        <v/>
      </c>
      <c r="AO170" s="22" t="s">
        <v>57</v>
      </c>
    </row>
    <row r="171" spans="2:41" s="2" customFormat="1" ht="9.9499999999999993" customHeight="1" x14ac:dyDescent="0.2">
      <c r="B171" s="93" t="s">
        <v>6</v>
      </c>
      <c r="D171" s="160"/>
      <c r="E171" s="155" t="s">
        <v>90</v>
      </c>
      <c r="F171" s="155"/>
      <c r="G171" s="21" t="s">
        <v>91</v>
      </c>
      <c r="H171" s="21"/>
      <c r="I171" s="21"/>
      <c r="J171" s="21" t="s">
        <v>863</v>
      </c>
      <c r="K171" s="21"/>
      <c r="L171" s="21" t="s">
        <v>865</v>
      </c>
      <c r="M171" s="21"/>
      <c r="N171" s="21"/>
      <c r="P171" s="155"/>
      <c r="Q171" s="161"/>
      <c r="R171" s="20" t="s">
        <v>1401</v>
      </c>
      <c r="S171" s="27">
        <f>IF(Suggested="Yes",AA171,AG171)</f>
        <v>112.2</v>
      </c>
      <c r="T171" s="25" t="s">
        <v>44</v>
      </c>
      <c r="U171" s="4" t="str">
        <f>+Instructions!$B$3</f>
        <v>A</v>
      </c>
      <c r="V171" s="39"/>
      <c r="W171" s="43">
        <f>+Instructions!$C$22</f>
        <v>0</v>
      </c>
      <c r="X171" s="14">
        <f>ROUND($AA171*(1-W171)+0.004999,2)</f>
        <v>112.2</v>
      </c>
      <c r="Y171" s="39"/>
      <c r="Z171" s="5" t="s">
        <v>432</v>
      </c>
      <c r="AA171" s="27">
        <v>112.2</v>
      </c>
      <c r="AB171" s="47">
        <f t="shared" si="186"/>
        <v>0</v>
      </c>
      <c r="AC171" s="14">
        <f t="shared" si="187"/>
        <v>112.2</v>
      </c>
      <c r="AD171" s="10">
        <f>(AG171-AC171)/AG171</f>
        <v>0</v>
      </c>
      <c r="AE171" s="101"/>
      <c r="AF171" s="109">
        <v>3</v>
      </c>
      <c r="AG171" s="40">
        <f>SUM(AJ171:AL171)+AE171</f>
        <v>112.2</v>
      </c>
      <c r="AH171" s="39"/>
      <c r="AJ171" s="14">
        <f>ROUND(AC171/(1-VLOOKUP(AF171,Group,2,FALSE)),2)</f>
        <v>112.2</v>
      </c>
      <c r="AK171" s="14">
        <f>IF(VLOOKUP(AF171,Group,5,FALSE)="YES",VLOOKUP(ROUND(ROUND(AJ171,1)-AJ171,2),Round,2,FALSE)+VLOOKUP(AF171,Group,6,FALSE),0)</f>
        <v>0</v>
      </c>
      <c r="AL171" s="14">
        <f>IF(VLOOKUP(AF171,Group,7,FALSE)="",0,ROUND(AJ171-0.04999,1)-AJ171+AM171)</f>
        <v>0</v>
      </c>
      <c r="AM171" s="14" t="str">
        <f>IF(VLOOKUP(AF171,Group,7,FALSE)="","",VLOOKUP(AF171,Group,7,FALSE))</f>
        <v/>
      </c>
      <c r="AO171" s="22" t="s">
        <v>57</v>
      </c>
    </row>
    <row r="172" spans="2:41" s="2" customFormat="1" ht="9.9499999999999993" customHeight="1" x14ac:dyDescent="0.2">
      <c r="B172" s="93" t="s">
        <v>6</v>
      </c>
      <c r="D172" s="160"/>
      <c r="E172" s="213" t="s">
        <v>90</v>
      </c>
      <c r="F172" s="213"/>
      <c r="G172" s="201" t="s">
        <v>91</v>
      </c>
      <c r="H172" s="201"/>
      <c r="I172" s="201"/>
      <c r="J172" s="201" t="s">
        <v>864</v>
      </c>
      <c r="K172" s="201"/>
      <c r="L172" s="201" t="s">
        <v>866</v>
      </c>
      <c r="M172" s="201"/>
      <c r="N172" s="201"/>
      <c r="O172" s="210"/>
      <c r="P172" s="155"/>
      <c r="Q172" s="221" t="s">
        <v>1626</v>
      </c>
      <c r="R172" s="216" t="s">
        <v>1401</v>
      </c>
      <c r="S172" s="217">
        <f>IF(Suggested="Yes",AA172,AG172)</f>
        <v>106.2</v>
      </c>
      <c r="T172" s="218" t="s">
        <v>44</v>
      </c>
      <c r="U172" s="4" t="str">
        <f>+Instructions!$B$3</f>
        <v>A</v>
      </c>
      <c r="V172" s="39"/>
      <c r="W172" s="43">
        <f>+Instructions!$C$22</f>
        <v>0</v>
      </c>
      <c r="X172" s="14">
        <f>ROUND($AA172*(1-W172)+0.004999,2)</f>
        <v>106.2</v>
      </c>
      <c r="Y172" s="39"/>
      <c r="Z172" s="5" t="s">
        <v>432</v>
      </c>
      <c r="AA172" s="27">
        <v>106.2</v>
      </c>
      <c r="AB172" s="47">
        <f t="shared" si="186"/>
        <v>0</v>
      </c>
      <c r="AC172" s="14">
        <f t="shared" si="187"/>
        <v>106.2</v>
      </c>
      <c r="AD172" s="10">
        <f>(AG172-AC172)/AG172</f>
        <v>0</v>
      </c>
      <c r="AE172" s="101"/>
      <c r="AF172" s="109">
        <v>3</v>
      </c>
      <c r="AG172" s="40">
        <f>SUM(AJ172:AL172)+AE172</f>
        <v>106.2</v>
      </c>
      <c r="AH172" s="39"/>
      <c r="AJ172" s="14">
        <f>ROUND(AC172/(1-VLOOKUP(AF172,Group,2,FALSE)),2)</f>
        <v>106.2</v>
      </c>
      <c r="AK172" s="14">
        <f>IF(VLOOKUP(AF172,Group,5,FALSE)="YES",VLOOKUP(ROUND(ROUND(AJ172,1)-AJ172,2),Round,2,FALSE)+VLOOKUP(AF172,Group,6,FALSE),0)</f>
        <v>0</v>
      </c>
      <c r="AL172" s="14">
        <f>IF(VLOOKUP(AF172,Group,7,FALSE)="",0,ROUND(AJ172-0.04999,1)-AJ172+AM172)</f>
        <v>0</v>
      </c>
      <c r="AM172" s="14" t="str">
        <f>IF(VLOOKUP(AF172,Group,7,FALSE)="","",VLOOKUP(AF172,Group,7,FALSE))</f>
        <v/>
      </c>
      <c r="AO172" s="22" t="s">
        <v>57</v>
      </c>
    </row>
    <row r="173" spans="2:41" s="2" customFormat="1" ht="9.9499999999999993" customHeight="1" x14ac:dyDescent="0.2">
      <c r="B173" s="93" t="s">
        <v>6</v>
      </c>
      <c r="D173" s="160"/>
      <c r="E173" s="155" t="s">
        <v>106</v>
      </c>
      <c r="F173" s="155"/>
      <c r="G173" s="21" t="s">
        <v>91</v>
      </c>
      <c r="H173" s="21"/>
      <c r="I173" s="21"/>
      <c r="J173" s="21" t="s">
        <v>1533</v>
      </c>
      <c r="K173" s="21"/>
      <c r="L173" s="21" t="s">
        <v>1535</v>
      </c>
      <c r="M173" s="21"/>
      <c r="N173" s="21"/>
      <c r="P173" s="155"/>
      <c r="Q173" s="161"/>
      <c r="R173" s="20"/>
      <c r="S173" s="27">
        <f t="shared" ref="S173" si="194">IF(Suggested="Yes",AA173,AG173)</f>
        <v>72.45</v>
      </c>
      <c r="T173" s="25" t="s">
        <v>44</v>
      </c>
      <c r="U173" s="4" t="str">
        <f>+Instructions!$B$3</f>
        <v>A</v>
      </c>
      <c r="V173" s="39"/>
      <c r="W173" s="43">
        <f>+Instructions!$C$22</f>
        <v>0</v>
      </c>
      <c r="X173" s="14">
        <f t="shared" ref="X173" si="195">ROUND($AA173*(1-W173)+0.004999,2)</f>
        <v>72.45</v>
      </c>
      <c r="Y173" s="39"/>
      <c r="Z173" s="5" t="s">
        <v>432</v>
      </c>
      <c r="AA173" s="27">
        <v>72.45</v>
      </c>
      <c r="AB173" s="47">
        <f t="shared" ref="AB173" si="196">+W173</f>
        <v>0</v>
      </c>
      <c r="AC173" s="14">
        <f t="shared" ref="AC173" si="197">+X173</f>
        <v>72.45</v>
      </c>
      <c r="AD173" s="10">
        <f t="shared" ref="AD173" si="198">(AG173-AC173)/AG173</f>
        <v>0</v>
      </c>
      <c r="AE173" s="101"/>
      <c r="AF173" s="109">
        <v>3</v>
      </c>
      <c r="AG173" s="40">
        <f t="shared" ref="AG173" si="199">SUM(AJ173:AL173)+AE173</f>
        <v>72.45</v>
      </c>
      <c r="AH173" s="39"/>
      <c r="AJ173" s="14">
        <f t="shared" ref="AJ173" si="200">ROUND(AC173/(1-VLOOKUP(AF173,Group,2,FALSE)),2)</f>
        <v>72.45</v>
      </c>
      <c r="AK173" s="14">
        <f t="shared" ref="AK173" si="201">IF(VLOOKUP(AF173,Group,5,FALSE)="YES",VLOOKUP(ROUND(ROUND(AJ173,1)-AJ173,2),Round,2,FALSE)+VLOOKUP(AF173,Group,6,FALSE),0)</f>
        <v>0</v>
      </c>
      <c r="AL173" s="14">
        <f t="shared" ref="AL173" si="202">IF(VLOOKUP(AF173,Group,7,FALSE)="",0,ROUND(AJ173-0.04999,1)-AJ173+AM173)</f>
        <v>0</v>
      </c>
      <c r="AM173" s="14" t="str">
        <f t="shared" ref="AM173" si="203">IF(VLOOKUP(AF173,Group,7,FALSE)="","",VLOOKUP(AF173,Group,7,FALSE))</f>
        <v/>
      </c>
      <c r="AO173" s="22" t="s">
        <v>57</v>
      </c>
    </row>
    <row r="174" spans="2:41" s="2" customFormat="1" ht="9.9499999999999993" customHeight="1" x14ac:dyDescent="0.2">
      <c r="B174" s="93" t="s">
        <v>6</v>
      </c>
      <c r="D174" s="160"/>
      <c r="E174" s="155" t="s">
        <v>90</v>
      </c>
      <c r="F174" s="155"/>
      <c r="G174" s="21" t="s">
        <v>91</v>
      </c>
      <c r="H174" s="21"/>
      <c r="I174" s="21"/>
      <c r="J174" s="21" t="s">
        <v>1534</v>
      </c>
      <c r="K174" s="21"/>
      <c r="L174" s="21" t="s">
        <v>1536</v>
      </c>
      <c r="M174" s="21"/>
      <c r="N174" s="21"/>
      <c r="P174" s="155"/>
      <c r="Q174" s="161"/>
      <c r="R174" s="20"/>
      <c r="S174" s="27">
        <f t="shared" ref="S174" si="204">IF(Suggested="Yes",AA174,AG174)</f>
        <v>42.35</v>
      </c>
      <c r="T174" s="25" t="s">
        <v>44</v>
      </c>
      <c r="U174" s="4" t="str">
        <f>+Instructions!$B$3</f>
        <v>A</v>
      </c>
      <c r="V174" s="39"/>
      <c r="W174" s="43">
        <f>+Instructions!$C$22</f>
        <v>0</v>
      </c>
      <c r="X174" s="14">
        <f t="shared" ref="X174" si="205">ROUND($AA174*(1-W174)+0.004999,2)</f>
        <v>42.35</v>
      </c>
      <c r="Y174" s="39"/>
      <c r="Z174" s="5" t="s">
        <v>432</v>
      </c>
      <c r="AA174" s="27">
        <v>42.35</v>
      </c>
      <c r="AB174" s="47">
        <f t="shared" si="186"/>
        <v>0</v>
      </c>
      <c r="AC174" s="14">
        <f t="shared" si="187"/>
        <v>42.35</v>
      </c>
      <c r="AD174" s="10">
        <f t="shared" ref="AD174" si="206">(AG174-AC174)/AG174</f>
        <v>0</v>
      </c>
      <c r="AE174" s="101"/>
      <c r="AF174" s="109">
        <v>3</v>
      </c>
      <c r="AG174" s="40">
        <f t="shared" ref="AG174" si="207">SUM(AJ174:AL174)+AE174</f>
        <v>42.35</v>
      </c>
      <c r="AH174" s="39"/>
      <c r="AJ174" s="14">
        <f t="shared" ref="AJ174" si="208">ROUND(AC174/(1-VLOOKUP(AF174,Group,2,FALSE)),2)</f>
        <v>42.35</v>
      </c>
      <c r="AK174" s="14">
        <f t="shared" ref="AK174" si="209">IF(VLOOKUP(AF174,Group,5,FALSE)="YES",VLOOKUP(ROUND(ROUND(AJ174,1)-AJ174,2),Round,2,FALSE)+VLOOKUP(AF174,Group,6,FALSE),0)</f>
        <v>0</v>
      </c>
      <c r="AL174" s="14">
        <f t="shared" ref="AL174" si="210">IF(VLOOKUP(AF174,Group,7,FALSE)="",0,ROUND(AJ174-0.04999,1)-AJ174+AM174)</f>
        <v>0</v>
      </c>
      <c r="AM174" s="14" t="str">
        <f t="shared" ref="AM174" si="211">IF(VLOOKUP(AF174,Group,7,FALSE)="","",VLOOKUP(AF174,Group,7,FALSE))</f>
        <v/>
      </c>
      <c r="AO174" s="22" t="s">
        <v>57</v>
      </c>
    </row>
    <row r="175" spans="2:41" s="2" customFormat="1" ht="9.9499999999999993" customHeight="1" x14ac:dyDescent="0.2">
      <c r="B175" s="93" t="s">
        <v>6</v>
      </c>
      <c r="D175" s="160"/>
      <c r="E175" s="155" t="s">
        <v>90</v>
      </c>
      <c r="F175" s="155"/>
      <c r="G175" s="21" t="s">
        <v>91</v>
      </c>
      <c r="H175" s="21"/>
      <c r="I175" s="21"/>
      <c r="J175" s="176" t="s">
        <v>461</v>
      </c>
      <c r="L175" s="21" t="s">
        <v>953</v>
      </c>
      <c r="M175" s="21"/>
      <c r="N175" s="21"/>
      <c r="O175" s="2" t="s">
        <v>1413</v>
      </c>
      <c r="P175" s="155"/>
      <c r="Q175" s="161"/>
      <c r="R175" s="20" t="s">
        <v>112</v>
      </c>
      <c r="S175" s="27">
        <f t="shared" si="184"/>
        <v>44.6</v>
      </c>
      <c r="T175" s="25" t="s">
        <v>44</v>
      </c>
      <c r="U175" s="4" t="str">
        <f>+Instructions!$B$3</f>
        <v>A</v>
      </c>
      <c r="V175" s="39"/>
      <c r="W175" s="43">
        <f>+Instructions!$C$22</f>
        <v>0</v>
      </c>
      <c r="X175" s="14">
        <f t="shared" si="185"/>
        <v>44.6</v>
      </c>
      <c r="Y175" s="39"/>
      <c r="Z175" s="5" t="s">
        <v>432</v>
      </c>
      <c r="AA175" s="27">
        <v>44.6</v>
      </c>
      <c r="AB175" s="47">
        <f t="shared" si="186"/>
        <v>0</v>
      </c>
      <c r="AC175" s="14">
        <f t="shared" si="187"/>
        <v>44.6</v>
      </c>
      <c r="AD175" s="10">
        <f t="shared" si="188"/>
        <v>0</v>
      </c>
      <c r="AE175" s="101"/>
      <c r="AF175" s="109">
        <v>3</v>
      </c>
      <c r="AG175" s="40">
        <f t="shared" si="189"/>
        <v>44.6</v>
      </c>
      <c r="AH175" s="39"/>
      <c r="AJ175" s="14">
        <f t="shared" si="190"/>
        <v>44.6</v>
      </c>
      <c r="AK175" s="14">
        <f t="shared" si="191"/>
        <v>0</v>
      </c>
      <c r="AL175" s="14">
        <f t="shared" si="192"/>
        <v>0</v>
      </c>
      <c r="AM175" s="14" t="str">
        <f t="shared" si="193"/>
        <v/>
      </c>
      <c r="AO175" s="22" t="s">
        <v>57</v>
      </c>
    </row>
    <row r="176" spans="2:41" s="2" customFormat="1" ht="9.9499999999999993" customHeight="1" x14ac:dyDescent="0.2">
      <c r="B176" s="93" t="s">
        <v>6</v>
      </c>
      <c r="D176" s="160"/>
      <c r="E176" s="213" t="s">
        <v>92</v>
      </c>
      <c r="F176" s="213"/>
      <c r="G176" s="201" t="s">
        <v>93</v>
      </c>
      <c r="H176" s="201"/>
      <c r="I176" s="201"/>
      <c r="J176" s="209" t="s">
        <v>462</v>
      </c>
      <c r="K176" s="210"/>
      <c r="L176" s="201" t="s">
        <v>953</v>
      </c>
      <c r="M176" s="201"/>
      <c r="N176" s="201"/>
      <c r="O176" s="210"/>
      <c r="P176" s="219" t="s">
        <v>1639</v>
      </c>
      <c r="Q176" s="215"/>
      <c r="R176" s="216" t="s">
        <v>112</v>
      </c>
      <c r="S176" s="217">
        <f t="shared" si="184"/>
        <v>32.450000000000003</v>
      </c>
      <c r="T176" s="218" t="s">
        <v>44</v>
      </c>
      <c r="U176" s="4" t="str">
        <f>+Instructions!$B$3</f>
        <v>A</v>
      </c>
      <c r="V176" s="39"/>
      <c r="W176" s="43">
        <f>+Instructions!$C$22</f>
        <v>0</v>
      </c>
      <c r="X176" s="14">
        <f t="shared" si="185"/>
        <v>32.450000000000003</v>
      </c>
      <c r="Y176" s="39"/>
      <c r="Z176" s="5" t="s">
        <v>432</v>
      </c>
      <c r="AA176" s="27">
        <v>32.450000000000003</v>
      </c>
      <c r="AB176" s="47">
        <f t="shared" si="186"/>
        <v>0</v>
      </c>
      <c r="AC176" s="14">
        <f t="shared" si="187"/>
        <v>32.450000000000003</v>
      </c>
      <c r="AD176" s="10">
        <f t="shared" si="188"/>
        <v>0</v>
      </c>
      <c r="AE176" s="101"/>
      <c r="AF176" s="109">
        <v>3</v>
      </c>
      <c r="AG176" s="40">
        <f t="shared" si="189"/>
        <v>32.450000000000003</v>
      </c>
      <c r="AH176" s="39"/>
      <c r="AJ176" s="14">
        <f t="shared" si="190"/>
        <v>32.450000000000003</v>
      </c>
      <c r="AK176" s="14">
        <f t="shared" si="191"/>
        <v>0</v>
      </c>
      <c r="AL176" s="14">
        <f t="shared" si="192"/>
        <v>0</v>
      </c>
      <c r="AM176" s="14" t="str">
        <f t="shared" si="193"/>
        <v/>
      </c>
      <c r="AO176" s="22" t="s">
        <v>57</v>
      </c>
    </row>
    <row r="177" spans="2:41" s="2" customFormat="1" ht="9.9499999999999993" customHeight="1" x14ac:dyDescent="0.2">
      <c r="B177" s="93" t="s">
        <v>6</v>
      </c>
      <c r="D177" s="160"/>
      <c r="E177" s="155" t="s">
        <v>90</v>
      </c>
      <c r="F177" s="155"/>
      <c r="G177" s="21" t="s">
        <v>91</v>
      </c>
      <c r="H177" s="21"/>
      <c r="I177" s="21"/>
      <c r="J177" s="176" t="s">
        <v>463</v>
      </c>
      <c r="L177" s="21" t="s">
        <v>954</v>
      </c>
      <c r="M177" s="21"/>
      <c r="N177" s="21"/>
      <c r="P177" s="155"/>
      <c r="Q177" s="161"/>
      <c r="R177" s="20"/>
      <c r="S177" s="27">
        <f t="shared" si="184"/>
        <v>39.75</v>
      </c>
      <c r="T177" s="25" t="s">
        <v>44</v>
      </c>
      <c r="U177" s="4" t="str">
        <f>+Instructions!$B$3</f>
        <v>A</v>
      </c>
      <c r="V177" s="39"/>
      <c r="W177" s="43">
        <f>+Instructions!$C$22</f>
        <v>0</v>
      </c>
      <c r="X177" s="14">
        <f t="shared" si="185"/>
        <v>39.75</v>
      </c>
      <c r="Y177" s="39"/>
      <c r="Z177" s="5" t="s">
        <v>432</v>
      </c>
      <c r="AA177" s="27">
        <v>39.75</v>
      </c>
      <c r="AB177" s="47">
        <f t="shared" si="186"/>
        <v>0</v>
      </c>
      <c r="AC177" s="14">
        <f t="shared" si="187"/>
        <v>39.75</v>
      </c>
      <c r="AD177" s="10">
        <f t="shared" si="188"/>
        <v>0</v>
      </c>
      <c r="AE177" s="101"/>
      <c r="AF177" s="109">
        <v>3</v>
      </c>
      <c r="AG177" s="40">
        <f t="shared" si="189"/>
        <v>39.75</v>
      </c>
      <c r="AH177" s="39"/>
      <c r="AJ177" s="14">
        <f t="shared" si="190"/>
        <v>39.75</v>
      </c>
      <c r="AK177" s="14">
        <f t="shared" si="191"/>
        <v>0</v>
      </c>
      <c r="AL177" s="14">
        <f t="shared" si="192"/>
        <v>0</v>
      </c>
      <c r="AM177" s="14" t="str">
        <f t="shared" si="193"/>
        <v/>
      </c>
      <c r="AO177" s="22" t="s">
        <v>57</v>
      </c>
    </row>
    <row r="178" spans="2:41" s="2" customFormat="1" ht="9.9499999999999993" customHeight="1" x14ac:dyDescent="0.2">
      <c r="B178" s="93" t="s">
        <v>6</v>
      </c>
      <c r="D178" s="160"/>
      <c r="E178" s="155" t="s">
        <v>92</v>
      </c>
      <c r="F178" s="155"/>
      <c r="G178" s="21" t="s">
        <v>93</v>
      </c>
      <c r="H178" s="21"/>
      <c r="I178" s="21"/>
      <c r="J178" s="176" t="s">
        <v>464</v>
      </c>
      <c r="L178" s="21" t="s">
        <v>954</v>
      </c>
      <c r="M178" s="21"/>
      <c r="N178" s="21"/>
      <c r="P178" s="155"/>
      <c r="Q178" s="161"/>
      <c r="R178" s="20"/>
      <c r="S178" s="27">
        <f t="shared" si="184"/>
        <v>29.5</v>
      </c>
      <c r="T178" s="25" t="s">
        <v>44</v>
      </c>
      <c r="U178" s="4" t="str">
        <f>+Instructions!$B$3</f>
        <v>A</v>
      </c>
      <c r="V178" s="39"/>
      <c r="W178" s="43">
        <f>+Instructions!$C$22</f>
        <v>0</v>
      </c>
      <c r="X178" s="14">
        <f t="shared" si="185"/>
        <v>29.5</v>
      </c>
      <c r="Y178" s="39"/>
      <c r="Z178" s="5" t="s">
        <v>432</v>
      </c>
      <c r="AA178" s="27">
        <v>29.5</v>
      </c>
      <c r="AB178" s="47">
        <f t="shared" si="186"/>
        <v>0</v>
      </c>
      <c r="AC178" s="14">
        <f t="shared" si="187"/>
        <v>29.5</v>
      </c>
      <c r="AD178" s="10">
        <f t="shared" si="188"/>
        <v>0</v>
      </c>
      <c r="AE178" s="101"/>
      <c r="AF178" s="109">
        <v>3</v>
      </c>
      <c r="AG178" s="40">
        <f t="shared" si="189"/>
        <v>29.5</v>
      </c>
      <c r="AH178" s="39"/>
      <c r="AJ178" s="14">
        <f t="shared" si="190"/>
        <v>29.5</v>
      </c>
      <c r="AK178" s="14">
        <f t="shared" si="191"/>
        <v>0</v>
      </c>
      <c r="AL178" s="14">
        <f t="shared" si="192"/>
        <v>0</v>
      </c>
      <c r="AM178" s="14" t="str">
        <f t="shared" si="193"/>
        <v/>
      </c>
      <c r="AO178" s="22" t="s">
        <v>57</v>
      </c>
    </row>
    <row r="179" spans="2:41" s="2" customFormat="1" ht="9.9499999999999993" customHeight="1" x14ac:dyDescent="0.2">
      <c r="B179" s="93" t="s">
        <v>6</v>
      </c>
      <c r="D179" s="160"/>
      <c r="E179" s="155" t="s">
        <v>90</v>
      </c>
      <c r="F179" s="155"/>
      <c r="G179" s="21" t="s">
        <v>91</v>
      </c>
      <c r="H179" s="21"/>
      <c r="I179" s="21"/>
      <c r="J179" s="176" t="s">
        <v>465</v>
      </c>
      <c r="L179" s="21" t="s">
        <v>955</v>
      </c>
      <c r="M179" s="21"/>
      <c r="N179" s="21"/>
      <c r="P179" s="155"/>
      <c r="Q179" s="161"/>
      <c r="R179" s="20" t="s">
        <v>84</v>
      </c>
      <c r="S179" s="27">
        <f t="shared" si="184"/>
        <v>46.85</v>
      </c>
      <c r="T179" s="25" t="s">
        <v>44</v>
      </c>
      <c r="U179" s="4" t="str">
        <f>+Instructions!$B$3</f>
        <v>A</v>
      </c>
      <c r="V179" s="39"/>
      <c r="W179" s="43">
        <f>+Instructions!$C$22</f>
        <v>0</v>
      </c>
      <c r="X179" s="14">
        <f t="shared" si="185"/>
        <v>46.85</v>
      </c>
      <c r="Y179" s="39"/>
      <c r="Z179" s="5" t="s">
        <v>432</v>
      </c>
      <c r="AA179" s="27">
        <v>46.85</v>
      </c>
      <c r="AB179" s="47">
        <f t="shared" si="186"/>
        <v>0</v>
      </c>
      <c r="AC179" s="14">
        <f t="shared" si="187"/>
        <v>46.85</v>
      </c>
      <c r="AD179" s="10">
        <f t="shared" si="188"/>
        <v>0</v>
      </c>
      <c r="AE179" s="101"/>
      <c r="AF179" s="109">
        <v>3</v>
      </c>
      <c r="AG179" s="40">
        <f t="shared" si="189"/>
        <v>46.85</v>
      </c>
      <c r="AH179" s="39"/>
      <c r="AJ179" s="14">
        <f t="shared" si="190"/>
        <v>46.85</v>
      </c>
      <c r="AK179" s="14">
        <f t="shared" si="191"/>
        <v>0</v>
      </c>
      <c r="AL179" s="14">
        <f t="shared" si="192"/>
        <v>0</v>
      </c>
      <c r="AM179" s="14" t="str">
        <f t="shared" si="193"/>
        <v/>
      </c>
      <c r="AO179" s="22" t="s">
        <v>57</v>
      </c>
    </row>
    <row r="180" spans="2:41" s="2" customFormat="1" ht="9.9499999999999993" customHeight="1" x14ac:dyDescent="0.2">
      <c r="B180" s="93" t="s">
        <v>6</v>
      </c>
      <c r="D180" s="160"/>
      <c r="E180" s="155" t="s">
        <v>92</v>
      </c>
      <c r="F180" s="155"/>
      <c r="G180" s="21" t="s">
        <v>93</v>
      </c>
      <c r="H180" s="21"/>
      <c r="I180" s="21"/>
      <c r="J180" s="176" t="s">
        <v>466</v>
      </c>
      <c r="L180" s="21" t="s">
        <v>955</v>
      </c>
      <c r="M180" s="21"/>
      <c r="N180" s="21"/>
      <c r="P180" s="155"/>
      <c r="Q180" s="161"/>
      <c r="R180" s="20"/>
      <c r="S180" s="27">
        <f t="shared" si="184"/>
        <v>32.35</v>
      </c>
      <c r="T180" s="25" t="s">
        <v>44</v>
      </c>
      <c r="U180" s="4" t="str">
        <f>+Instructions!$B$3</f>
        <v>A</v>
      </c>
      <c r="V180" s="39"/>
      <c r="W180" s="43">
        <f>+Instructions!$C$22</f>
        <v>0</v>
      </c>
      <c r="X180" s="14">
        <f t="shared" si="185"/>
        <v>32.35</v>
      </c>
      <c r="Y180" s="39"/>
      <c r="Z180" s="5" t="s">
        <v>432</v>
      </c>
      <c r="AA180" s="27">
        <v>32.35</v>
      </c>
      <c r="AB180" s="47">
        <f t="shared" si="186"/>
        <v>0</v>
      </c>
      <c r="AC180" s="14">
        <f t="shared" si="187"/>
        <v>32.35</v>
      </c>
      <c r="AD180" s="10">
        <f t="shared" si="188"/>
        <v>0</v>
      </c>
      <c r="AE180" s="101"/>
      <c r="AF180" s="109">
        <v>3</v>
      </c>
      <c r="AG180" s="40">
        <f t="shared" si="189"/>
        <v>32.35</v>
      </c>
      <c r="AH180" s="39"/>
      <c r="AJ180" s="14">
        <f t="shared" si="190"/>
        <v>32.35</v>
      </c>
      <c r="AK180" s="14">
        <f t="shared" si="191"/>
        <v>0</v>
      </c>
      <c r="AL180" s="14">
        <f t="shared" si="192"/>
        <v>0</v>
      </c>
      <c r="AM180" s="14" t="str">
        <f t="shared" si="193"/>
        <v/>
      </c>
      <c r="AO180" s="22" t="s">
        <v>57</v>
      </c>
    </row>
    <row r="181" spans="2:41" s="2" customFormat="1" ht="9.9499999999999993" customHeight="1" x14ac:dyDescent="0.2">
      <c r="B181" s="93" t="s">
        <v>6</v>
      </c>
      <c r="D181" s="160"/>
      <c r="E181" s="155" t="s">
        <v>94</v>
      </c>
      <c r="F181" s="155"/>
      <c r="G181" s="21" t="s">
        <v>91</v>
      </c>
      <c r="H181" s="21"/>
      <c r="I181" s="21"/>
      <c r="J181" s="176" t="s">
        <v>467</v>
      </c>
      <c r="L181" s="21" t="s">
        <v>935</v>
      </c>
      <c r="M181" s="21"/>
      <c r="N181" s="21"/>
      <c r="P181" s="155"/>
      <c r="Q181" s="161"/>
      <c r="R181" s="20" t="s">
        <v>114</v>
      </c>
      <c r="S181" s="27">
        <f t="shared" si="184"/>
        <v>38.950000000000003</v>
      </c>
      <c r="T181" s="25" t="s">
        <v>44</v>
      </c>
      <c r="U181" s="4" t="str">
        <f>+Instructions!$B$3</f>
        <v>A</v>
      </c>
      <c r="V181" s="39"/>
      <c r="W181" s="43">
        <f>+Instructions!$C$22</f>
        <v>0</v>
      </c>
      <c r="X181" s="14">
        <f t="shared" si="185"/>
        <v>38.950000000000003</v>
      </c>
      <c r="Y181" s="39"/>
      <c r="Z181" s="5" t="s">
        <v>432</v>
      </c>
      <c r="AA181" s="27">
        <v>38.950000000000003</v>
      </c>
      <c r="AB181" s="47">
        <f t="shared" si="186"/>
        <v>0</v>
      </c>
      <c r="AC181" s="14">
        <f t="shared" si="187"/>
        <v>38.950000000000003</v>
      </c>
      <c r="AD181" s="10">
        <f t="shared" si="188"/>
        <v>0</v>
      </c>
      <c r="AE181" s="101"/>
      <c r="AF181" s="109">
        <v>3</v>
      </c>
      <c r="AG181" s="40">
        <f t="shared" si="189"/>
        <v>38.950000000000003</v>
      </c>
      <c r="AH181" s="39"/>
      <c r="AJ181" s="14">
        <f t="shared" si="190"/>
        <v>38.950000000000003</v>
      </c>
      <c r="AK181" s="14">
        <f t="shared" si="191"/>
        <v>0</v>
      </c>
      <c r="AL181" s="14">
        <f t="shared" si="192"/>
        <v>0</v>
      </c>
      <c r="AM181" s="14" t="str">
        <f t="shared" si="193"/>
        <v/>
      </c>
      <c r="AO181" s="22" t="s">
        <v>57</v>
      </c>
    </row>
    <row r="182" spans="2:41" s="2" customFormat="1" ht="9.9499999999999993" customHeight="1" x14ac:dyDescent="0.2">
      <c r="B182" s="93" t="s">
        <v>6</v>
      </c>
      <c r="D182" s="160"/>
      <c r="E182" s="155" t="s">
        <v>90</v>
      </c>
      <c r="F182" s="155"/>
      <c r="G182" s="21" t="s">
        <v>91</v>
      </c>
      <c r="H182" s="21"/>
      <c r="I182" s="21"/>
      <c r="J182" s="176" t="s">
        <v>468</v>
      </c>
      <c r="L182" s="21" t="s">
        <v>956</v>
      </c>
      <c r="M182" s="21"/>
      <c r="N182" s="21"/>
      <c r="P182" s="155"/>
      <c r="Q182" s="161"/>
      <c r="R182" s="20"/>
      <c r="S182" s="27">
        <f t="shared" si="184"/>
        <v>63.4</v>
      </c>
      <c r="T182" s="25" t="s">
        <v>44</v>
      </c>
      <c r="U182" s="4" t="str">
        <f>+Instructions!$B$3</f>
        <v>A</v>
      </c>
      <c r="V182" s="39"/>
      <c r="W182" s="43">
        <f>+Instructions!$C$22</f>
        <v>0</v>
      </c>
      <c r="X182" s="14">
        <f t="shared" si="185"/>
        <v>63.4</v>
      </c>
      <c r="Y182" s="39"/>
      <c r="Z182" s="5" t="s">
        <v>432</v>
      </c>
      <c r="AA182" s="27">
        <v>63.4</v>
      </c>
      <c r="AB182" s="47">
        <f t="shared" si="186"/>
        <v>0</v>
      </c>
      <c r="AC182" s="14">
        <f t="shared" si="187"/>
        <v>63.4</v>
      </c>
      <c r="AD182" s="10">
        <f t="shared" si="188"/>
        <v>0</v>
      </c>
      <c r="AE182" s="101"/>
      <c r="AF182" s="109">
        <v>3</v>
      </c>
      <c r="AG182" s="40">
        <f t="shared" si="189"/>
        <v>63.4</v>
      </c>
      <c r="AH182" s="39"/>
      <c r="AJ182" s="14">
        <f t="shared" si="190"/>
        <v>63.4</v>
      </c>
      <c r="AK182" s="14">
        <f t="shared" si="191"/>
        <v>0</v>
      </c>
      <c r="AL182" s="14">
        <f t="shared" si="192"/>
        <v>0</v>
      </c>
      <c r="AM182" s="14" t="str">
        <f t="shared" si="193"/>
        <v/>
      </c>
      <c r="AO182" s="22" t="s">
        <v>57</v>
      </c>
    </row>
    <row r="183" spans="2:41" s="2" customFormat="1" ht="9.9499999999999993" customHeight="1" x14ac:dyDescent="0.2">
      <c r="B183" s="93" t="s">
        <v>6</v>
      </c>
      <c r="D183" s="160"/>
      <c r="E183" s="155" t="s">
        <v>92</v>
      </c>
      <c r="F183" s="155"/>
      <c r="G183" s="21" t="s">
        <v>93</v>
      </c>
      <c r="H183" s="21"/>
      <c r="I183" s="21"/>
      <c r="J183" s="176" t="s">
        <v>469</v>
      </c>
      <c r="L183" s="21" t="s">
        <v>956</v>
      </c>
      <c r="M183" s="21"/>
      <c r="N183" s="21"/>
      <c r="P183" s="155"/>
      <c r="Q183" s="161"/>
      <c r="R183" s="20"/>
      <c r="S183" s="27">
        <f t="shared" si="184"/>
        <v>43.4</v>
      </c>
      <c r="T183" s="25" t="s">
        <v>44</v>
      </c>
      <c r="U183" s="4" t="str">
        <f>+Instructions!$B$3</f>
        <v>A</v>
      </c>
      <c r="V183" s="39"/>
      <c r="W183" s="43">
        <f>+Instructions!$C$22</f>
        <v>0</v>
      </c>
      <c r="X183" s="14">
        <f t="shared" si="185"/>
        <v>43.4</v>
      </c>
      <c r="Y183" s="39"/>
      <c r="Z183" s="5" t="s">
        <v>432</v>
      </c>
      <c r="AA183" s="27">
        <v>43.4</v>
      </c>
      <c r="AB183" s="47">
        <f t="shared" si="186"/>
        <v>0</v>
      </c>
      <c r="AC183" s="14">
        <f t="shared" si="187"/>
        <v>43.4</v>
      </c>
      <c r="AD183" s="10">
        <f t="shared" si="188"/>
        <v>0</v>
      </c>
      <c r="AE183" s="101"/>
      <c r="AF183" s="109">
        <v>3</v>
      </c>
      <c r="AG183" s="40">
        <f t="shared" si="189"/>
        <v>43.4</v>
      </c>
      <c r="AH183" s="39"/>
      <c r="AJ183" s="14">
        <f t="shared" si="190"/>
        <v>43.4</v>
      </c>
      <c r="AK183" s="14">
        <f t="shared" si="191"/>
        <v>0</v>
      </c>
      <c r="AL183" s="14">
        <f t="shared" si="192"/>
        <v>0</v>
      </c>
      <c r="AM183" s="14" t="str">
        <f t="shared" si="193"/>
        <v/>
      </c>
      <c r="AO183" s="22" t="s">
        <v>57</v>
      </c>
    </row>
    <row r="184" spans="2:41" s="2" customFormat="1" ht="9.9499999999999993" customHeight="1" x14ac:dyDescent="0.2">
      <c r="B184" s="93" t="s">
        <v>6</v>
      </c>
      <c r="D184" s="160"/>
      <c r="E184" s="155" t="s">
        <v>94</v>
      </c>
      <c r="F184" s="155"/>
      <c r="G184" s="21" t="s">
        <v>91</v>
      </c>
      <c r="H184" s="21"/>
      <c r="I184" s="21"/>
      <c r="J184" s="176" t="s">
        <v>470</v>
      </c>
      <c r="L184" s="21" t="s">
        <v>957</v>
      </c>
      <c r="M184" s="21"/>
      <c r="N184" s="21"/>
      <c r="P184" s="155"/>
      <c r="Q184" s="161"/>
      <c r="R184" s="20"/>
      <c r="S184" s="27">
        <f>IF(Suggested="Yes",AA184,AG184)</f>
        <v>36.75</v>
      </c>
      <c r="T184" s="25" t="s">
        <v>44</v>
      </c>
      <c r="U184" s="4" t="str">
        <f>+Instructions!$B$3</f>
        <v>A</v>
      </c>
      <c r="V184" s="39"/>
      <c r="W184" s="43">
        <f>+Instructions!$C$22</f>
        <v>0</v>
      </c>
      <c r="X184" s="14">
        <f>ROUND($AA184*(1-W184)+0.004999,2)</f>
        <v>36.75</v>
      </c>
      <c r="Y184" s="39"/>
      <c r="Z184" s="5" t="s">
        <v>432</v>
      </c>
      <c r="AA184" s="27">
        <v>36.75</v>
      </c>
      <c r="AB184" s="47">
        <f>+W184</f>
        <v>0</v>
      </c>
      <c r="AC184" s="14">
        <f>+X184</f>
        <v>36.75</v>
      </c>
      <c r="AD184" s="10">
        <f>(AG184-AC184)/AG184</f>
        <v>0</v>
      </c>
      <c r="AE184" s="101"/>
      <c r="AF184" s="109">
        <v>3</v>
      </c>
      <c r="AG184" s="40">
        <f>SUM(AJ184:AL184)+AE184</f>
        <v>36.75</v>
      </c>
      <c r="AH184" s="39"/>
      <c r="AJ184" s="14">
        <f>ROUND(AC184/(1-VLOOKUP(AF184,Group,2,FALSE)),2)</f>
        <v>36.75</v>
      </c>
      <c r="AK184" s="14">
        <f>IF(VLOOKUP(AF184,Group,5,FALSE)="YES",VLOOKUP(ROUND(ROUND(AJ184,1)-AJ184,2),Round,2,FALSE)+VLOOKUP(AF184,Group,6,FALSE),0)</f>
        <v>0</v>
      </c>
      <c r="AL184" s="14">
        <f>IF(VLOOKUP(AF184,Group,7,FALSE)="",0,ROUND(AJ184-0.04999,1)-AJ184+AM184)</f>
        <v>0</v>
      </c>
      <c r="AM184" s="14" t="str">
        <f>IF(VLOOKUP(AF184,Group,7,FALSE)="","",VLOOKUP(AF184,Group,7,FALSE))</f>
        <v/>
      </c>
      <c r="AO184" s="22" t="s">
        <v>57</v>
      </c>
    </row>
    <row r="185" spans="2:41" s="2" customFormat="1" ht="9.9499999999999993" customHeight="1" x14ac:dyDescent="0.2">
      <c r="B185" s="93" t="s">
        <v>6</v>
      </c>
      <c r="D185" s="160"/>
      <c r="E185" s="155" t="s">
        <v>90</v>
      </c>
      <c r="F185" s="155"/>
      <c r="G185" s="21" t="s">
        <v>91</v>
      </c>
      <c r="H185" s="21"/>
      <c r="I185" s="21"/>
      <c r="J185" s="21" t="s">
        <v>602</v>
      </c>
      <c r="K185" s="21"/>
      <c r="L185" s="21" t="s">
        <v>958</v>
      </c>
      <c r="M185" s="21"/>
      <c r="N185" s="21"/>
      <c r="P185" s="155"/>
      <c r="Q185" s="161"/>
      <c r="R185" s="20"/>
      <c r="S185" s="27">
        <f>IF(Suggested="Yes",AA185,AG185)</f>
        <v>56.6</v>
      </c>
      <c r="T185" s="25" t="s">
        <v>44</v>
      </c>
      <c r="U185" s="4" t="str">
        <f>+Instructions!$B$3</f>
        <v>A</v>
      </c>
      <c r="V185" s="39"/>
      <c r="W185" s="43">
        <f>+Instructions!$C$22</f>
        <v>0</v>
      </c>
      <c r="X185" s="14">
        <f>ROUND($AA185*(1-W185)+0.004999,2)</f>
        <v>56.6</v>
      </c>
      <c r="Y185" s="39"/>
      <c r="Z185" s="5" t="s">
        <v>432</v>
      </c>
      <c r="AA185" s="27">
        <v>56.6</v>
      </c>
      <c r="AB185" s="47">
        <f>+W185</f>
        <v>0</v>
      </c>
      <c r="AC185" s="14">
        <f>+X185</f>
        <v>56.6</v>
      </c>
      <c r="AD185" s="10">
        <f>(AG185-AC185)/AG185</f>
        <v>0</v>
      </c>
      <c r="AE185" s="101"/>
      <c r="AF185" s="109">
        <v>3</v>
      </c>
      <c r="AG185" s="40">
        <f>SUM(AJ185:AL185)+AE185</f>
        <v>56.6</v>
      </c>
      <c r="AH185" s="39"/>
      <c r="AJ185" s="14">
        <f>ROUND(AC185/(1-VLOOKUP(AF185,Group,2,FALSE)),2)</f>
        <v>56.6</v>
      </c>
      <c r="AK185" s="14">
        <f>IF(VLOOKUP(AF185,Group,5,FALSE)="YES",VLOOKUP(ROUND(ROUND(AJ185,1)-AJ185,2),Round,2,FALSE)+VLOOKUP(AF185,Group,6,FALSE),0)</f>
        <v>0</v>
      </c>
      <c r="AL185" s="14">
        <f>IF(VLOOKUP(AF185,Group,7,FALSE)="",0,ROUND(AJ185-0.04999,1)-AJ185+AM185)</f>
        <v>0</v>
      </c>
      <c r="AM185" s="14" t="str">
        <f>IF(VLOOKUP(AF185,Group,7,FALSE)="","",VLOOKUP(AF185,Group,7,FALSE))</f>
        <v/>
      </c>
      <c r="AO185" s="22" t="s">
        <v>57</v>
      </c>
    </row>
    <row r="186" spans="2:41" s="2" customFormat="1" ht="9.9499999999999993" customHeight="1" x14ac:dyDescent="0.2">
      <c r="B186" s="93" t="s">
        <v>6</v>
      </c>
      <c r="D186" s="160"/>
      <c r="E186" s="155" t="s">
        <v>90</v>
      </c>
      <c r="F186" s="155"/>
      <c r="G186" s="21" t="s">
        <v>91</v>
      </c>
      <c r="H186" s="21"/>
      <c r="I186" s="21"/>
      <c r="J186" s="176" t="s">
        <v>471</v>
      </c>
      <c r="L186" s="21" t="s">
        <v>959</v>
      </c>
      <c r="M186" s="21"/>
      <c r="N186" s="21"/>
      <c r="P186" s="155"/>
      <c r="Q186" s="161"/>
      <c r="R186" s="20"/>
      <c r="S186" s="27">
        <f t="shared" si="184"/>
        <v>63.15</v>
      </c>
      <c r="T186" s="25" t="s">
        <v>44</v>
      </c>
      <c r="U186" s="4" t="str">
        <f>+Instructions!$B$3</f>
        <v>A</v>
      </c>
      <c r="V186" s="39"/>
      <c r="W186" s="43">
        <f>+Instructions!$C$22</f>
        <v>0</v>
      </c>
      <c r="X186" s="14">
        <f t="shared" si="185"/>
        <v>63.15</v>
      </c>
      <c r="Y186" s="39"/>
      <c r="Z186" s="5" t="s">
        <v>432</v>
      </c>
      <c r="AA186" s="27">
        <v>63.15</v>
      </c>
      <c r="AB186" s="47">
        <f t="shared" si="186"/>
        <v>0</v>
      </c>
      <c r="AC186" s="14">
        <f t="shared" si="187"/>
        <v>63.15</v>
      </c>
      <c r="AD186" s="10">
        <f t="shared" si="188"/>
        <v>0</v>
      </c>
      <c r="AE186" s="101"/>
      <c r="AF186" s="109">
        <v>3</v>
      </c>
      <c r="AG186" s="40">
        <f t="shared" si="189"/>
        <v>63.15</v>
      </c>
      <c r="AH186" s="39"/>
      <c r="AJ186" s="14">
        <f t="shared" si="190"/>
        <v>63.15</v>
      </c>
      <c r="AK186" s="14">
        <f t="shared" si="191"/>
        <v>0</v>
      </c>
      <c r="AL186" s="14">
        <f t="shared" si="192"/>
        <v>0</v>
      </c>
      <c r="AM186" s="14" t="str">
        <f t="shared" si="193"/>
        <v/>
      </c>
      <c r="AO186" s="22" t="s">
        <v>57</v>
      </c>
    </row>
    <row r="187" spans="2:41" s="2" customFormat="1" ht="9.9499999999999993" customHeight="1" x14ac:dyDescent="0.2">
      <c r="B187" s="93" t="s">
        <v>6</v>
      </c>
      <c r="D187" s="160"/>
      <c r="E187" s="155" t="s">
        <v>92</v>
      </c>
      <c r="F187" s="155"/>
      <c r="G187" s="21" t="s">
        <v>93</v>
      </c>
      <c r="H187" s="21"/>
      <c r="I187" s="21"/>
      <c r="J187" s="176" t="s">
        <v>472</v>
      </c>
      <c r="L187" s="21" t="s">
        <v>959</v>
      </c>
      <c r="M187" s="21"/>
      <c r="N187" s="21"/>
      <c r="P187" s="155"/>
      <c r="Q187" s="161"/>
      <c r="R187" s="20"/>
      <c r="S187" s="27">
        <f t="shared" si="184"/>
        <v>41.8</v>
      </c>
      <c r="T187" s="25" t="s">
        <v>44</v>
      </c>
      <c r="U187" s="4" t="str">
        <f>+Instructions!$B$3</f>
        <v>A</v>
      </c>
      <c r="V187" s="39"/>
      <c r="W187" s="43">
        <f>+Instructions!$C$22</f>
        <v>0</v>
      </c>
      <c r="X187" s="14">
        <f t="shared" si="185"/>
        <v>41.8</v>
      </c>
      <c r="Y187" s="39"/>
      <c r="Z187" s="5" t="s">
        <v>432</v>
      </c>
      <c r="AA187" s="27">
        <v>41.8</v>
      </c>
      <c r="AB187" s="47">
        <f t="shared" si="186"/>
        <v>0</v>
      </c>
      <c r="AC187" s="14">
        <f t="shared" si="187"/>
        <v>41.8</v>
      </c>
      <c r="AD187" s="10">
        <f t="shared" si="188"/>
        <v>0</v>
      </c>
      <c r="AE187" s="101"/>
      <c r="AF187" s="109">
        <v>3</v>
      </c>
      <c r="AG187" s="40">
        <f t="shared" si="189"/>
        <v>41.8</v>
      </c>
      <c r="AH187" s="39"/>
      <c r="AJ187" s="14">
        <f t="shared" si="190"/>
        <v>41.8</v>
      </c>
      <c r="AK187" s="14">
        <f t="shared" si="191"/>
        <v>0</v>
      </c>
      <c r="AL187" s="14">
        <f t="shared" si="192"/>
        <v>0</v>
      </c>
      <c r="AM187" s="14" t="str">
        <f t="shared" si="193"/>
        <v/>
      </c>
      <c r="AO187" s="22" t="s">
        <v>57</v>
      </c>
    </row>
    <row r="188" spans="2:41" s="2" customFormat="1" ht="9.9499999999999993" customHeight="1" x14ac:dyDescent="0.2">
      <c r="B188" s="93" t="s">
        <v>6</v>
      </c>
      <c r="D188" s="160"/>
      <c r="E188" s="155" t="s">
        <v>90</v>
      </c>
      <c r="F188" s="155"/>
      <c r="G188" s="21" t="s">
        <v>91</v>
      </c>
      <c r="H188" s="21"/>
      <c r="I188" s="21"/>
      <c r="J188" s="176" t="s">
        <v>473</v>
      </c>
      <c r="L188" s="21" t="s">
        <v>1096</v>
      </c>
      <c r="M188" s="21"/>
      <c r="N188" s="21"/>
      <c r="P188" s="155"/>
      <c r="Q188" s="161"/>
      <c r="R188" s="20" t="s">
        <v>113</v>
      </c>
      <c r="S188" s="27">
        <f t="shared" si="184"/>
        <v>68.5</v>
      </c>
      <c r="T188" s="25" t="s">
        <v>44</v>
      </c>
      <c r="U188" s="4" t="str">
        <f>+Instructions!$B$3</f>
        <v>A</v>
      </c>
      <c r="V188" s="39"/>
      <c r="W188" s="43">
        <f>+Instructions!$C$22</f>
        <v>0</v>
      </c>
      <c r="X188" s="14">
        <f t="shared" si="185"/>
        <v>68.5</v>
      </c>
      <c r="Y188" s="39"/>
      <c r="Z188" s="5" t="s">
        <v>432</v>
      </c>
      <c r="AA188" s="27">
        <v>68.5</v>
      </c>
      <c r="AB188" s="47">
        <f t="shared" si="186"/>
        <v>0</v>
      </c>
      <c r="AC188" s="14">
        <f t="shared" si="187"/>
        <v>68.5</v>
      </c>
      <c r="AD188" s="10">
        <f t="shared" si="188"/>
        <v>0</v>
      </c>
      <c r="AE188" s="101"/>
      <c r="AF188" s="109">
        <v>3</v>
      </c>
      <c r="AG188" s="40">
        <f t="shared" si="189"/>
        <v>68.5</v>
      </c>
      <c r="AH188" s="39"/>
      <c r="AJ188" s="14">
        <f t="shared" si="190"/>
        <v>68.5</v>
      </c>
      <c r="AK188" s="14">
        <f t="shared" si="191"/>
        <v>0</v>
      </c>
      <c r="AL188" s="14">
        <f t="shared" si="192"/>
        <v>0</v>
      </c>
      <c r="AM188" s="14" t="str">
        <f t="shared" si="193"/>
        <v/>
      </c>
      <c r="AO188" s="22" t="s">
        <v>57</v>
      </c>
    </row>
    <row r="189" spans="2:41" s="2" customFormat="1" ht="9.9499999999999993" customHeight="1" x14ac:dyDescent="0.2">
      <c r="B189" s="93" t="s">
        <v>6</v>
      </c>
      <c r="D189" s="160"/>
      <c r="E189" s="155" t="s">
        <v>92</v>
      </c>
      <c r="F189" s="155"/>
      <c r="G189" s="21" t="s">
        <v>93</v>
      </c>
      <c r="H189" s="21"/>
      <c r="I189" s="21"/>
      <c r="J189" s="176" t="s">
        <v>474</v>
      </c>
      <c r="L189" s="21" t="s">
        <v>1096</v>
      </c>
      <c r="M189" s="21"/>
      <c r="N189" s="21"/>
      <c r="P189" s="155"/>
      <c r="Q189" s="161"/>
      <c r="R189" s="20" t="s">
        <v>113</v>
      </c>
      <c r="S189" s="27">
        <f t="shared" ref="S189:S197" si="212">IF(Suggested="Yes",AA189,AG189)</f>
        <v>35.299999999999997</v>
      </c>
      <c r="T189" s="25" t="s">
        <v>44</v>
      </c>
      <c r="U189" s="4" t="str">
        <f>+Instructions!$B$3</f>
        <v>A</v>
      </c>
      <c r="V189" s="39"/>
      <c r="W189" s="43">
        <f>+Instructions!$C$22</f>
        <v>0</v>
      </c>
      <c r="X189" s="14">
        <f t="shared" ref="X189:X197" si="213">ROUND($AA189*(1-W189)+0.004999,2)</f>
        <v>35.299999999999997</v>
      </c>
      <c r="Y189" s="39"/>
      <c r="Z189" s="5" t="s">
        <v>432</v>
      </c>
      <c r="AA189" s="27">
        <v>35.299999999999997</v>
      </c>
      <c r="AB189" s="47">
        <f t="shared" ref="AB189:AB197" si="214">+W189</f>
        <v>0</v>
      </c>
      <c r="AC189" s="14">
        <f t="shared" ref="AC189:AC271" si="215">+X189</f>
        <v>35.299999999999997</v>
      </c>
      <c r="AD189" s="10">
        <f t="shared" ref="AD189:AD197" si="216">(AG189-AC189)/AG189</f>
        <v>0</v>
      </c>
      <c r="AE189" s="101"/>
      <c r="AF189" s="109">
        <v>3</v>
      </c>
      <c r="AG189" s="40">
        <f t="shared" ref="AG189:AG197" si="217">SUM(AJ189:AL189)+AE189</f>
        <v>35.299999999999997</v>
      </c>
      <c r="AH189" s="39"/>
      <c r="AJ189" s="14">
        <f t="shared" ref="AJ189:AJ197" si="218">ROUND(AC189/(1-VLOOKUP(AF189,Group,2,FALSE)),2)</f>
        <v>35.299999999999997</v>
      </c>
      <c r="AK189" s="14">
        <f t="shared" ref="AK189:AK197" si="219">IF(VLOOKUP(AF189,Group,5,FALSE)="YES",VLOOKUP(ROUND(ROUND(AJ189,1)-AJ189,2),Round,2,FALSE)+VLOOKUP(AF189,Group,6,FALSE),0)</f>
        <v>0</v>
      </c>
      <c r="AL189" s="14">
        <f t="shared" ref="AL189:AL197" si="220">IF(VLOOKUP(AF189,Group,7,FALSE)="",0,ROUND(AJ189-0.04999,1)-AJ189+AM189)</f>
        <v>0</v>
      </c>
      <c r="AM189" s="14" t="str">
        <f t="shared" ref="AM189:AM197" si="221">IF(VLOOKUP(AF189,Group,7,FALSE)="","",VLOOKUP(AF189,Group,7,FALSE))</f>
        <v/>
      </c>
      <c r="AO189" s="22" t="s">
        <v>57</v>
      </c>
    </row>
    <row r="190" spans="2:41" s="2" customFormat="1" ht="9.9499999999999993" customHeight="1" x14ac:dyDescent="0.2">
      <c r="B190" s="93" t="s">
        <v>6</v>
      </c>
      <c r="D190" s="160"/>
      <c r="E190" s="155" t="s">
        <v>90</v>
      </c>
      <c r="F190" s="155"/>
      <c r="G190" s="21" t="s">
        <v>91</v>
      </c>
      <c r="H190" s="21"/>
      <c r="I190" s="21"/>
      <c r="J190" s="176" t="s">
        <v>475</v>
      </c>
      <c r="L190" s="21" t="s">
        <v>961</v>
      </c>
      <c r="M190" s="21"/>
      <c r="N190" s="21"/>
      <c r="P190" s="155"/>
      <c r="Q190" s="161"/>
      <c r="R190" s="20" t="s">
        <v>151</v>
      </c>
      <c r="S190" s="27">
        <f t="shared" si="212"/>
        <v>71.3</v>
      </c>
      <c r="T190" s="25" t="s">
        <v>44</v>
      </c>
      <c r="U190" s="4" t="str">
        <f>+Instructions!$B$3</f>
        <v>A</v>
      </c>
      <c r="V190" s="39"/>
      <c r="W190" s="43">
        <f>+Instructions!$C$22</f>
        <v>0</v>
      </c>
      <c r="X190" s="14">
        <f t="shared" si="213"/>
        <v>71.3</v>
      </c>
      <c r="Y190" s="39"/>
      <c r="Z190" s="5" t="s">
        <v>432</v>
      </c>
      <c r="AA190" s="27">
        <v>71.3</v>
      </c>
      <c r="AB190" s="47">
        <f t="shared" si="214"/>
        <v>0</v>
      </c>
      <c r="AC190" s="14">
        <f t="shared" si="215"/>
        <v>71.3</v>
      </c>
      <c r="AD190" s="10">
        <f t="shared" si="216"/>
        <v>0</v>
      </c>
      <c r="AE190" s="101"/>
      <c r="AF190" s="109">
        <v>3</v>
      </c>
      <c r="AG190" s="40">
        <f t="shared" si="217"/>
        <v>71.3</v>
      </c>
      <c r="AH190" s="39"/>
      <c r="AJ190" s="14">
        <f t="shared" si="218"/>
        <v>71.3</v>
      </c>
      <c r="AK190" s="14">
        <f t="shared" si="219"/>
        <v>0</v>
      </c>
      <c r="AL190" s="14">
        <f t="shared" si="220"/>
        <v>0</v>
      </c>
      <c r="AM190" s="14" t="str">
        <f t="shared" si="221"/>
        <v/>
      </c>
      <c r="AO190" s="22" t="s">
        <v>57</v>
      </c>
    </row>
    <row r="191" spans="2:41" s="2" customFormat="1" ht="9.9499999999999993" customHeight="1" x14ac:dyDescent="0.2">
      <c r="B191" s="93" t="s">
        <v>6</v>
      </c>
      <c r="D191" s="160"/>
      <c r="E191" s="155" t="s">
        <v>92</v>
      </c>
      <c r="F191" s="155"/>
      <c r="G191" s="21" t="s">
        <v>93</v>
      </c>
      <c r="H191" s="21"/>
      <c r="I191" s="21"/>
      <c r="J191" s="176" t="s">
        <v>476</v>
      </c>
      <c r="L191" s="21" t="s">
        <v>961</v>
      </c>
      <c r="M191" s="21"/>
      <c r="N191" s="21"/>
      <c r="P191" s="155"/>
      <c r="Q191" s="161"/>
      <c r="R191" s="20" t="s">
        <v>151</v>
      </c>
      <c r="S191" s="27">
        <f t="shared" si="212"/>
        <v>35.950000000000003</v>
      </c>
      <c r="T191" s="25" t="s">
        <v>44</v>
      </c>
      <c r="U191" s="4" t="str">
        <f>+Instructions!$B$3</f>
        <v>A</v>
      </c>
      <c r="V191" s="39"/>
      <c r="W191" s="43">
        <f>+Instructions!$C$22</f>
        <v>0</v>
      </c>
      <c r="X191" s="14">
        <f t="shared" si="213"/>
        <v>35.950000000000003</v>
      </c>
      <c r="Y191" s="39"/>
      <c r="Z191" s="5" t="s">
        <v>432</v>
      </c>
      <c r="AA191" s="27">
        <v>35.950000000000003</v>
      </c>
      <c r="AB191" s="47">
        <f t="shared" si="214"/>
        <v>0</v>
      </c>
      <c r="AC191" s="14">
        <f t="shared" si="215"/>
        <v>35.950000000000003</v>
      </c>
      <c r="AD191" s="10">
        <f t="shared" si="216"/>
        <v>0</v>
      </c>
      <c r="AE191" s="101"/>
      <c r="AF191" s="109">
        <v>3</v>
      </c>
      <c r="AG191" s="40">
        <f t="shared" si="217"/>
        <v>35.950000000000003</v>
      </c>
      <c r="AH191" s="39"/>
      <c r="AJ191" s="14">
        <f t="shared" si="218"/>
        <v>35.950000000000003</v>
      </c>
      <c r="AK191" s="14">
        <f t="shared" si="219"/>
        <v>0</v>
      </c>
      <c r="AL191" s="14">
        <f t="shared" si="220"/>
        <v>0</v>
      </c>
      <c r="AM191" s="14" t="str">
        <f t="shared" si="221"/>
        <v/>
      </c>
      <c r="AO191" s="22" t="s">
        <v>57</v>
      </c>
    </row>
    <row r="192" spans="2:41" s="2" customFormat="1" ht="9.9499999999999993" customHeight="1" x14ac:dyDescent="0.2">
      <c r="B192" s="93" t="s">
        <v>6</v>
      </c>
      <c r="D192" s="160"/>
      <c r="E192" s="213" t="s">
        <v>610</v>
      </c>
      <c r="F192" s="213"/>
      <c r="G192" s="201" t="s">
        <v>91</v>
      </c>
      <c r="H192" s="201"/>
      <c r="I192" s="201"/>
      <c r="J192" s="201" t="s">
        <v>1162</v>
      </c>
      <c r="K192" s="201"/>
      <c r="L192" s="201" t="s">
        <v>1163</v>
      </c>
      <c r="M192" s="201"/>
      <c r="N192" s="201"/>
      <c r="O192" s="210"/>
      <c r="P192" s="219" t="s">
        <v>1639</v>
      </c>
      <c r="Q192" s="215"/>
      <c r="R192" s="216"/>
      <c r="S192" s="217">
        <f t="shared" si="212"/>
        <v>108.25</v>
      </c>
      <c r="T192" s="218" t="s">
        <v>44</v>
      </c>
      <c r="U192" s="4" t="str">
        <f>+Instructions!$B$3</f>
        <v>A</v>
      </c>
      <c r="V192" s="39"/>
      <c r="W192" s="43">
        <f>+Instructions!$C$22</f>
        <v>0</v>
      </c>
      <c r="X192" s="14">
        <f t="shared" si="213"/>
        <v>108.25</v>
      </c>
      <c r="Y192" s="39"/>
      <c r="Z192" s="5" t="s">
        <v>432</v>
      </c>
      <c r="AA192" s="27">
        <v>108.25</v>
      </c>
      <c r="AB192" s="47">
        <f t="shared" si="214"/>
        <v>0</v>
      </c>
      <c r="AC192" s="14">
        <f t="shared" si="215"/>
        <v>108.25</v>
      </c>
      <c r="AD192" s="10">
        <f t="shared" si="216"/>
        <v>0</v>
      </c>
      <c r="AE192" s="101"/>
      <c r="AF192" s="109">
        <v>3</v>
      </c>
      <c r="AG192" s="40">
        <f t="shared" si="217"/>
        <v>108.25</v>
      </c>
      <c r="AH192" s="39"/>
      <c r="AJ192" s="14">
        <f t="shared" si="218"/>
        <v>108.25</v>
      </c>
      <c r="AK192" s="14">
        <f t="shared" si="219"/>
        <v>0</v>
      </c>
      <c r="AL192" s="14">
        <f t="shared" si="220"/>
        <v>0</v>
      </c>
      <c r="AM192" s="14" t="str">
        <f t="shared" si="221"/>
        <v/>
      </c>
      <c r="AO192" s="22" t="s">
        <v>57</v>
      </c>
    </row>
    <row r="193" spans="2:41" s="2" customFormat="1" ht="9.9499999999999993" customHeight="1" x14ac:dyDescent="0.2">
      <c r="B193" s="93" t="s">
        <v>6</v>
      </c>
      <c r="D193" s="160"/>
      <c r="E193" s="155" t="s">
        <v>90</v>
      </c>
      <c r="F193" s="155"/>
      <c r="G193" s="21" t="s">
        <v>91</v>
      </c>
      <c r="H193" s="21"/>
      <c r="I193" s="21"/>
      <c r="J193" s="21" t="s">
        <v>1427</v>
      </c>
      <c r="K193" s="21"/>
      <c r="L193" s="21" t="s">
        <v>1430</v>
      </c>
      <c r="M193" s="21"/>
      <c r="N193" s="21"/>
      <c r="P193" s="155"/>
      <c r="Q193" s="161"/>
      <c r="R193" s="20"/>
      <c r="S193" s="27">
        <f t="shared" si="212"/>
        <v>65.099999999999994</v>
      </c>
      <c r="T193" s="25" t="s">
        <v>44</v>
      </c>
      <c r="U193" s="4" t="str">
        <f>+Instructions!$B$3</f>
        <v>A</v>
      </c>
      <c r="V193" s="39"/>
      <c r="W193" s="43">
        <f>+Instructions!$C$22</f>
        <v>0</v>
      </c>
      <c r="X193" s="14">
        <f t="shared" si="213"/>
        <v>65.099999999999994</v>
      </c>
      <c r="Y193" s="39"/>
      <c r="Z193" s="5" t="s">
        <v>432</v>
      </c>
      <c r="AA193" s="27">
        <v>65.099999999999994</v>
      </c>
      <c r="AB193" s="47">
        <f t="shared" si="214"/>
        <v>0</v>
      </c>
      <c r="AC193" s="14">
        <f t="shared" ref="AC193:AC194" si="222">+X193</f>
        <v>65.099999999999994</v>
      </c>
      <c r="AD193" s="10">
        <f t="shared" si="216"/>
        <v>0</v>
      </c>
      <c r="AE193" s="101"/>
      <c r="AF193" s="109">
        <v>3</v>
      </c>
      <c r="AG193" s="40">
        <f t="shared" si="217"/>
        <v>65.099999999999994</v>
      </c>
      <c r="AH193" s="39"/>
      <c r="AJ193" s="14">
        <f t="shared" si="218"/>
        <v>65.099999999999994</v>
      </c>
      <c r="AK193" s="14">
        <f t="shared" si="219"/>
        <v>0</v>
      </c>
      <c r="AL193" s="14">
        <f t="shared" si="220"/>
        <v>0</v>
      </c>
      <c r="AM193" s="14" t="str">
        <f t="shared" si="221"/>
        <v/>
      </c>
      <c r="AO193" s="22" t="s">
        <v>57</v>
      </c>
    </row>
    <row r="194" spans="2:41" s="2" customFormat="1" ht="9.9499999999999993" customHeight="1" x14ac:dyDescent="0.2">
      <c r="B194" s="93" t="s">
        <v>6</v>
      </c>
      <c r="D194" s="160"/>
      <c r="E194" s="155" t="s">
        <v>812</v>
      </c>
      <c r="F194" s="155"/>
      <c r="G194" s="21" t="s">
        <v>91</v>
      </c>
      <c r="H194" s="21"/>
      <c r="I194" s="21"/>
      <c r="J194" s="21" t="s">
        <v>1428</v>
      </c>
      <c r="K194" s="21"/>
      <c r="L194" s="21" t="s">
        <v>1440</v>
      </c>
      <c r="M194" s="21"/>
      <c r="N194" s="21"/>
      <c r="P194" s="155"/>
      <c r="Q194" s="161"/>
      <c r="R194" s="20"/>
      <c r="S194" s="27">
        <f t="shared" ref="S194" si="223">IF(Suggested="Yes",AA194,AG194)</f>
        <v>97.55</v>
      </c>
      <c r="T194" s="25" t="s">
        <v>44</v>
      </c>
      <c r="U194" s="4" t="str">
        <f>+Instructions!$B$3</f>
        <v>A</v>
      </c>
      <c r="V194" s="39"/>
      <c r="W194" s="43">
        <f>+Instructions!$C$22</f>
        <v>0</v>
      </c>
      <c r="X194" s="14">
        <f t="shared" ref="X194" si="224">ROUND($AA194*(1-W194)+0.004999,2)</f>
        <v>97.55</v>
      </c>
      <c r="Y194" s="39"/>
      <c r="Z194" s="5" t="s">
        <v>432</v>
      </c>
      <c r="AA194" s="27">
        <v>97.55</v>
      </c>
      <c r="AB194" s="47">
        <f t="shared" ref="AB194" si="225">+W194</f>
        <v>0</v>
      </c>
      <c r="AC194" s="14">
        <f t="shared" si="222"/>
        <v>97.55</v>
      </c>
      <c r="AD194" s="10">
        <f t="shared" ref="AD194" si="226">(AG194-AC194)/AG194</f>
        <v>0</v>
      </c>
      <c r="AE194" s="101"/>
      <c r="AF194" s="109">
        <v>3</v>
      </c>
      <c r="AG194" s="40">
        <f t="shared" ref="AG194" si="227">SUM(AJ194:AL194)+AE194</f>
        <v>97.55</v>
      </c>
      <c r="AH194" s="39"/>
      <c r="AJ194" s="14">
        <f t="shared" ref="AJ194" si="228">ROUND(AC194/(1-VLOOKUP(AF194,Group,2,FALSE)),2)</f>
        <v>97.55</v>
      </c>
      <c r="AK194" s="14">
        <f t="shared" ref="AK194" si="229">IF(VLOOKUP(AF194,Group,5,FALSE)="YES",VLOOKUP(ROUND(ROUND(AJ194,1)-AJ194,2),Round,2,FALSE)+VLOOKUP(AF194,Group,6,FALSE),0)</f>
        <v>0</v>
      </c>
      <c r="AL194" s="14">
        <f t="shared" ref="AL194" si="230">IF(VLOOKUP(AF194,Group,7,FALSE)="",0,ROUND(AJ194-0.04999,1)-AJ194+AM194)</f>
        <v>0</v>
      </c>
      <c r="AM194" s="14" t="str">
        <f t="shared" ref="AM194" si="231">IF(VLOOKUP(AF194,Group,7,FALSE)="","",VLOOKUP(AF194,Group,7,FALSE))</f>
        <v/>
      </c>
      <c r="AO194" s="22" t="s">
        <v>57</v>
      </c>
    </row>
    <row r="195" spans="2:41" s="2" customFormat="1" ht="9.9499999999999993" customHeight="1" x14ac:dyDescent="0.2">
      <c r="B195" s="93" t="s">
        <v>6</v>
      </c>
      <c r="D195" s="160"/>
      <c r="E195" s="155" t="s">
        <v>90</v>
      </c>
      <c r="F195" s="155"/>
      <c r="G195" s="21" t="s">
        <v>91</v>
      </c>
      <c r="H195" s="21"/>
      <c r="I195" s="21"/>
      <c r="J195" s="21" t="s">
        <v>1429</v>
      </c>
      <c r="K195" s="21"/>
      <c r="L195" s="21" t="s">
        <v>1431</v>
      </c>
      <c r="M195" s="21"/>
      <c r="N195" s="21"/>
      <c r="P195" s="155"/>
      <c r="Q195" s="161"/>
      <c r="R195" s="20"/>
      <c r="S195" s="27">
        <f t="shared" si="212"/>
        <v>82</v>
      </c>
      <c r="T195" s="25" t="s">
        <v>44</v>
      </c>
      <c r="U195" s="4" t="str">
        <f>+Instructions!$B$3</f>
        <v>A</v>
      </c>
      <c r="V195" s="39"/>
      <c r="W195" s="43">
        <f>+Instructions!$C$22</f>
        <v>0</v>
      </c>
      <c r="X195" s="14">
        <f t="shared" si="213"/>
        <v>82</v>
      </c>
      <c r="Y195" s="39"/>
      <c r="Z195" s="5" t="s">
        <v>432</v>
      </c>
      <c r="AA195" s="27">
        <v>82</v>
      </c>
      <c r="AB195" s="47">
        <f t="shared" si="214"/>
        <v>0</v>
      </c>
      <c r="AC195" s="14">
        <f t="shared" ref="AC195:AC196" si="232">+X195</f>
        <v>82</v>
      </c>
      <c r="AD195" s="10">
        <f t="shared" si="216"/>
        <v>0</v>
      </c>
      <c r="AE195" s="101"/>
      <c r="AF195" s="109">
        <v>3</v>
      </c>
      <c r="AG195" s="40">
        <f t="shared" si="217"/>
        <v>82</v>
      </c>
      <c r="AH195" s="39"/>
      <c r="AJ195" s="14">
        <f t="shared" si="218"/>
        <v>82</v>
      </c>
      <c r="AK195" s="14">
        <f t="shared" si="219"/>
        <v>0</v>
      </c>
      <c r="AL195" s="14">
        <f t="shared" si="220"/>
        <v>0</v>
      </c>
      <c r="AM195" s="14" t="str">
        <f t="shared" si="221"/>
        <v/>
      </c>
      <c r="AO195" s="22" t="s">
        <v>57</v>
      </c>
    </row>
    <row r="196" spans="2:41" s="2" customFormat="1" ht="9.9499999999999993" customHeight="1" x14ac:dyDescent="0.2">
      <c r="B196" s="93" t="s">
        <v>6</v>
      </c>
      <c r="D196" s="160"/>
      <c r="E196" s="155" t="s">
        <v>90</v>
      </c>
      <c r="F196" s="155"/>
      <c r="G196" s="21" t="s">
        <v>91</v>
      </c>
      <c r="H196" s="21"/>
      <c r="I196" s="21"/>
      <c r="J196" s="21" t="s">
        <v>1539</v>
      </c>
      <c r="K196" s="21"/>
      <c r="L196" s="21" t="s">
        <v>1540</v>
      </c>
      <c r="M196" s="21"/>
      <c r="N196" s="21"/>
      <c r="P196" s="155"/>
      <c r="Q196" s="161"/>
      <c r="R196" s="20"/>
      <c r="S196" s="27">
        <f t="shared" si="212"/>
        <v>70.099999999999994</v>
      </c>
      <c r="T196" s="25" t="s">
        <v>44</v>
      </c>
      <c r="U196" s="4" t="str">
        <f>+Instructions!$B$3</f>
        <v>A</v>
      </c>
      <c r="V196" s="39"/>
      <c r="W196" s="43">
        <f>+Instructions!$C$22</f>
        <v>0</v>
      </c>
      <c r="X196" s="14">
        <f t="shared" si="213"/>
        <v>70.099999999999994</v>
      </c>
      <c r="Y196" s="39"/>
      <c r="Z196" s="5" t="s">
        <v>432</v>
      </c>
      <c r="AA196" s="27">
        <v>70.099999999999994</v>
      </c>
      <c r="AB196" s="47">
        <f t="shared" si="214"/>
        <v>0</v>
      </c>
      <c r="AC196" s="14">
        <f t="shared" si="232"/>
        <v>70.099999999999994</v>
      </c>
      <c r="AD196" s="10">
        <f t="shared" si="216"/>
        <v>0</v>
      </c>
      <c r="AE196" s="101"/>
      <c r="AF196" s="109">
        <v>3</v>
      </c>
      <c r="AG196" s="40">
        <f t="shared" si="217"/>
        <v>70.099999999999994</v>
      </c>
      <c r="AH196" s="39"/>
      <c r="AJ196" s="14">
        <f t="shared" si="218"/>
        <v>70.099999999999994</v>
      </c>
      <c r="AK196" s="14">
        <f t="shared" si="219"/>
        <v>0</v>
      </c>
      <c r="AL196" s="14">
        <f t="shared" si="220"/>
        <v>0</v>
      </c>
      <c r="AM196" s="14" t="str">
        <f t="shared" si="221"/>
        <v/>
      </c>
      <c r="AO196" s="22" t="s">
        <v>57</v>
      </c>
    </row>
    <row r="197" spans="2:41" s="2" customFormat="1" ht="9.9499999999999993" customHeight="1" x14ac:dyDescent="0.2">
      <c r="B197" s="93" t="s">
        <v>6</v>
      </c>
      <c r="D197" s="160"/>
      <c r="E197" s="155" t="s">
        <v>117</v>
      </c>
      <c r="F197" s="155"/>
      <c r="G197" s="21" t="s">
        <v>91</v>
      </c>
      <c r="H197" s="21"/>
      <c r="I197" s="21"/>
      <c r="J197" s="21" t="s">
        <v>604</v>
      </c>
      <c r="K197" s="21"/>
      <c r="L197" s="21" t="s">
        <v>1024</v>
      </c>
      <c r="M197" s="21"/>
      <c r="N197" s="21"/>
      <c r="P197" s="155"/>
      <c r="Q197" s="161"/>
      <c r="R197" s="20"/>
      <c r="S197" s="27">
        <f t="shared" si="212"/>
        <v>42.4</v>
      </c>
      <c r="T197" s="25" t="s">
        <v>44</v>
      </c>
      <c r="U197" s="4" t="str">
        <f>+Instructions!$B$3</f>
        <v>A</v>
      </c>
      <c r="V197" s="39"/>
      <c r="W197" s="43">
        <f>+Instructions!$C$22</f>
        <v>0</v>
      </c>
      <c r="X197" s="14">
        <f t="shared" si="213"/>
        <v>42.4</v>
      </c>
      <c r="Y197" s="39"/>
      <c r="Z197" s="5" t="s">
        <v>432</v>
      </c>
      <c r="AA197" s="27">
        <v>42.4</v>
      </c>
      <c r="AB197" s="47">
        <f t="shared" si="214"/>
        <v>0</v>
      </c>
      <c r="AC197" s="14">
        <f t="shared" si="215"/>
        <v>42.4</v>
      </c>
      <c r="AD197" s="10">
        <f t="shared" si="216"/>
        <v>0</v>
      </c>
      <c r="AE197" s="101"/>
      <c r="AF197" s="109">
        <v>3</v>
      </c>
      <c r="AG197" s="40">
        <f t="shared" si="217"/>
        <v>42.4</v>
      </c>
      <c r="AH197" s="39"/>
      <c r="AJ197" s="14">
        <f t="shared" si="218"/>
        <v>42.4</v>
      </c>
      <c r="AK197" s="14">
        <f t="shared" si="219"/>
        <v>0</v>
      </c>
      <c r="AL197" s="14">
        <f t="shared" si="220"/>
        <v>0</v>
      </c>
      <c r="AM197" s="14" t="str">
        <f t="shared" si="221"/>
        <v/>
      </c>
      <c r="AO197" s="22" t="s">
        <v>57</v>
      </c>
    </row>
    <row r="198" spans="2:41" s="2" customFormat="1" ht="9.9499999999999993" customHeight="1" x14ac:dyDescent="0.2">
      <c r="B198" s="93" t="s">
        <v>6</v>
      </c>
      <c r="D198" s="160"/>
      <c r="E198" s="155" t="s">
        <v>90</v>
      </c>
      <c r="F198" s="155"/>
      <c r="G198" s="21" t="s">
        <v>91</v>
      </c>
      <c r="H198" s="21"/>
      <c r="I198" s="21"/>
      <c r="J198" s="176" t="s">
        <v>477</v>
      </c>
      <c r="L198" s="21" t="s">
        <v>963</v>
      </c>
      <c r="M198" s="21"/>
      <c r="N198" s="21"/>
      <c r="P198" s="155"/>
      <c r="Q198" s="161"/>
      <c r="R198" s="20"/>
      <c r="S198" s="27">
        <f t="shared" ref="S198:S232" si="233">IF(Suggested="Yes",AA198,AG198)</f>
        <v>40.450000000000003</v>
      </c>
      <c r="T198" s="25" t="s">
        <v>44</v>
      </c>
      <c r="U198" s="4" t="str">
        <f>+Instructions!$B$3</f>
        <v>A</v>
      </c>
      <c r="V198" s="39"/>
      <c r="W198" s="43">
        <f>+Instructions!$C$22</f>
        <v>0</v>
      </c>
      <c r="X198" s="14">
        <f t="shared" ref="X198:X232" si="234">ROUND($AA198*(1-W198)+0.004999,2)</f>
        <v>40.450000000000003</v>
      </c>
      <c r="Y198" s="39"/>
      <c r="Z198" s="5" t="s">
        <v>432</v>
      </c>
      <c r="AA198" s="27">
        <v>40.450000000000003</v>
      </c>
      <c r="AB198" s="47">
        <f t="shared" ref="AB198:AB232" si="235">+W198</f>
        <v>0</v>
      </c>
      <c r="AC198" s="14">
        <f t="shared" si="215"/>
        <v>40.450000000000003</v>
      </c>
      <c r="AD198" s="10">
        <f t="shared" ref="AD198:AD232" si="236">(AG198-AC198)/AG198</f>
        <v>0</v>
      </c>
      <c r="AE198" s="101"/>
      <c r="AF198" s="109">
        <v>3</v>
      </c>
      <c r="AG198" s="40">
        <f t="shared" ref="AG198:AG232" si="237">SUM(AJ198:AL198)+AE198</f>
        <v>40.450000000000003</v>
      </c>
      <c r="AH198" s="39"/>
      <c r="AJ198" s="14">
        <f t="shared" ref="AJ198:AJ232" si="238">ROUND(AC198/(1-VLOOKUP(AF198,Group,2,FALSE)),2)</f>
        <v>40.450000000000003</v>
      </c>
      <c r="AK198" s="14">
        <f t="shared" ref="AK198:AK232" si="239">IF(VLOOKUP(AF198,Group,5,FALSE)="YES",VLOOKUP(ROUND(ROUND(AJ198,1)-AJ198,2),Round,2,FALSE)+VLOOKUP(AF198,Group,6,FALSE),0)</f>
        <v>0</v>
      </c>
      <c r="AL198" s="14">
        <f t="shared" ref="AL198:AL232" si="240">IF(VLOOKUP(AF198,Group,7,FALSE)="",0,ROUND(AJ198-0.04999,1)-AJ198+AM198)</f>
        <v>0</v>
      </c>
      <c r="AM198" s="14" t="str">
        <f t="shared" ref="AM198:AM232" si="241">IF(VLOOKUP(AF198,Group,7,FALSE)="","",VLOOKUP(AF198,Group,7,FALSE))</f>
        <v/>
      </c>
      <c r="AO198" s="22" t="s">
        <v>57</v>
      </c>
    </row>
    <row r="199" spans="2:41" s="2" customFormat="1" ht="9.9499999999999993" customHeight="1" x14ac:dyDescent="0.2">
      <c r="B199" s="93" t="s">
        <v>6</v>
      </c>
      <c r="D199" s="160"/>
      <c r="E199" s="155" t="s">
        <v>92</v>
      </c>
      <c r="F199" s="155"/>
      <c r="G199" s="21" t="s">
        <v>93</v>
      </c>
      <c r="H199" s="21"/>
      <c r="I199" s="21"/>
      <c r="J199" s="176" t="s">
        <v>478</v>
      </c>
      <c r="L199" s="21" t="s">
        <v>963</v>
      </c>
      <c r="M199" s="21"/>
      <c r="N199" s="21"/>
      <c r="P199" s="155"/>
      <c r="Q199" s="161"/>
      <c r="R199" s="20"/>
      <c r="S199" s="27">
        <f t="shared" si="233"/>
        <v>30.9</v>
      </c>
      <c r="T199" s="25" t="s">
        <v>44</v>
      </c>
      <c r="U199" s="4" t="str">
        <f>+Instructions!$B$3</f>
        <v>A</v>
      </c>
      <c r="V199" s="39"/>
      <c r="W199" s="43">
        <f>+Instructions!$C$22</f>
        <v>0</v>
      </c>
      <c r="X199" s="14">
        <f t="shared" si="234"/>
        <v>30.9</v>
      </c>
      <c r="Y199" s="39"/>
      <c r="Z199" s="5" t="s">
        <v>432</v>
      </c>
      <c r="AA199" s="27">
        <v>30.9</v>
      </c>
      <c r="AB199" s="47">
        <f t="shared" si="235"/>
        <v>0</v>
      </c>
      <c r="AC199" s="14">
        <f t="shared" si="215"/>
        <v>30.9</v>
      </c>
      <c r="AD199" s="10">
        <f t="shared" si="236"/>
        <v>0</v>
      </c>
      <c r="AE199" s="101"/>
      <c r="AF199" s="109">
        <v>3</v>
      </c>
      <c r="AG199" s="40">
        <f t="shared" si="237"/>
        <v>30.9</v>
      </c>
      <c r="AH199" s="39"/>
      <c r="AJ199" s="14">
        <f t="shared" si="238"/>
        <v>30.9</v>
      </c>
      <c r="AK199" s="14">
        <f t="shared" si="239"/>
        <v>0</v>
      </c>
      <c r="AL199" s="14">
        <f t="shared" si="240"/>
        <v>0</v>
      </c>
      <c r="AM199" s="14" t="str">
        <f t="shared" si="241"/>
        <v/>
      </c>
      <c r="AO199" s="22" t="s">
        <v>57</v>
      </c>
    </row>
    <row r="200" spans="2:41" s="2" customFormat="1" ht="9.9499999999999993" customHeight="1" x14ac:dyDescent="0.2">
      <c r="B200" s="93" t="s">
        <v>6</v>
      </c>
      <c r="D200" s="160"/>
      <c r="E200" s="155" t="s">
        <v>99</v>
      </c>
      <c r="F200" s="155"/>
      <c r="G200" s="21" t="s">
        <v>91</v>
      </c>
      <c r="H200" s="21"/>
      <c r="I200" s="21"/>
      <c r="J200" s="176" t="s">
        <v>479</v>
      </c>
      <c r="L200" s="21" t="s">
        <v>595</v>
      </c>
      <c r="M200" s="21"/>
      <c r="N200" s="21"/>
      <c r="P200" s="155"/>
      <c r="Q200" s="161"/>
      <c r="R200" s="20"/>
      <c r="S200" s="27">
        <f t="shared" si="233"/>
        <v>43.5</v>
      </c>
      <c r="T200" s="25" t="s">
        <v>44</v>
      </c>
      <c r="U200" s="4" t="str">
        <f>+Instructions!$B$3</f>
        <v>A</v>
      </c>
      <c r="V200" s="39"/>
      <c r="W200" s="43">
        <f>+Instructions!$C$22</f>
        <v>0</v>
      </c>
      <c r="X200" s="14">
        <f t="shared" si="234"/>
        <v>43.5</v>
      </c>
      <c r="Y200" s="39"/>
      <c r="Z200" s="5" t="s">
        <v>432</v>
      </c>
      <c r="AA200" s="27">
        <v>43.5</v>
      </c>
      <c r="AB200" s="47">
        <f t="shared" si="235"/>
        <v>0</v>
      </c>
      <c r="AC200" s="14">
        <f t="shared" si="215"/>
        <v>43.5</v>
      </c>
      <c r="AD200" s="10">
        <f t="shared" si="236"/>
        <v>0</v>
      </c>
      <c r="AE200" s="101"/>
      <c r="AF200" s="109">
        <v>3</v>
      </c>
      <c r="AG200" s="40">
        <f t="shared" si="237"/>
        <v>43.5</v>
      </c>
      <c r="AH200" s="39"/>
      <c r="AJ200" s="14">
        <f t="shared" si="238"/>
        <v>43.5</v>
      </c>
      <c r="AK200" s="14">
        <f t="shared" si="239"/>
        <v>0</v>
      </c>
      <c r="AL200" s="14">
        <f t="shared" si="240"/>
        <v>0</v>
      </c>
      <c r="AM200" s="14" t="str">
        <f t="shared" si="241"/>
        <v/>
      </c>
      <c r="AO200" s="22" t="s">
        <v>57</v>
      </c>
    </row>
    <row r="201" spans="2:41" s="2" customFormat="1" ht="9.9499999999999993" customHeight="1" x14ac:dyDescent="0.2">
      <c r="B201" s="93" t="s">
        <v>6</v>
      </c>
      <c r="D201" s="160"/>
      <c r="E201" s="155" t="s">
        <v>90</v>
      </c>
      <c r="F201" s="155"/>
      <c r="G201" s="21" t="s">
        <v>91</v>
      </c>
      <c r="H201" s="21"/>
      <c r="I201" s="21"/>
      <c r="J201" s="176" t="s">
        <v>480</v>
      </c>
      <c r="L201" s="21" t="s">
        <v>964</v>
      </c>
      <c r="M201" s="21"/>
      <c r="N201" s="21"/>
      <c r="P201" s="155"/>
      <c r="Q201" s="161"/>
      <c r="R201" s="20"/>
      <c r="S201" s="27">
        <f t="shared" si="233"/>
        <v>39.6</v>
      </c>
      <c r="T201" s="25" t="s">
        <v>44</v>
      </c>
      <c r="U201" s="4" t="str">
        <f>+Instructions!$B$3</f>
        <v>A</v>
      </c>
      <c r="V201" s="39"/>
      <c r="W201" s="43">
        <f>+Instructions!$C$22</f>
        <v>0</v>
      </c>
      <c r="X201" s="14">
        <f t="shared" si="234"/>
        <v>39.6</v>
      </c>
      <c r="Y201" s="39"/>
      <c r="Z201" s="5" t="s">
        <v>432</v>
      </c>
      <c r="AA201" s="27">
        <v>39.6</v>
      </c>
      <c r="AB201" s="47">
        <f t="shared" si="235"/>
        <v>0</v>
      </c>
      <c r="AC201" s="14">
        <f t="shared" si="215"/>
        <v>39.6</v>
      </c>
      <c r="AD201" s="10">
        <f t="shared" si="236"/>
        <v>0</v>
      </c>
      <c r="AE201" s="101"/>
      <c r="AF201" s="109">
        <v>3</v>
      </c>
      <c r="AG201" s="40">
        <f t="shared" si="237"/>
        <v>39.6</v>
      </c>
      <c r="AH201" s="39"/>
      <c r="AJ201" s="14">
        <f t="shared" si="238"/>
        <v>39.6</v>
      </c>
      <c r="AK201" s="14">
        <f t="shared" si="239"/>
        <v>0</v>
      </c>
      <c r="AL201" s="14">
        <f t="shared" si="240"/>
        <v>0</v>
      </c>
      <c r="AM201" s="14" t="str">
        <f t="shared" si="241"/>
        <v/>
      </c>
      <c r="AO201" s="22" t="s">
        <v>57</v>
      </c>
    </row>
    <row r="202" spans="2:41" s="2" customFormat="1" ht="9.9499999999999993" customHeight="1" x14ac:dyDescent="0.2">
      <c r="B202" s="93" t="s">
        <v>6</v>
      </c>
      <c r="D202" s="160"/>
      <c r="E202" s="155" t="s">
        <v>92</v>
      </c>
      <c r="F202" s="155"/>
      <c r="G202" s="21" t="s">
        <v>93</v>
      </c>
      <c r="H202" s="21"/>
      <c r="I202" s="21"/>
      <c r="J202" s="176" t="s">
        <v>481</v>
      </c>
      <c r="L202" s="21" t="s">
        <v>964</v>
      </c>
      <c r="M202" s="21"/>
      <c r="N202" s="21"/>
      <c r="P202" s="155"/>
      <c r="Q202" s="161"/>
      <c r="R202" s="20"/>
      <c r="S202" s="27">
        <f t="shared" si="233"/>
        <v>30.9</v>
      </c>
      <c r="T202" s="25" t="s">
        <v>44</v>
      </c>
      <c r="U202" s="4" t="str">
        <f>+Instructions!$B$3</f>
        <v>A</v>
      </c>
      <c r="V202" s="39"/>
      <c r="W202" s="43">
        <f>+Instructions!$C$22</f>
        <v>0</v>
      </c>
      <c r="X202" s="14">
        <f t="shared" si="234"/>
        <v>30.9</v>
      </c>
      <c r="Y202" s="39"/>
      <c r="Z202" s="5" t="s">
        <v>432</v>
      </c>
      <c r="AA202" s="27">
        <v>30.9</v>
      </c>
      <c r="AB202" s="47">
        <f t="shared" si="235"/>
        <v>0</v>
      </c>
      <c r="AC202" s="14">
        <f t="shared" si="215"/>
        <v>30.9</v>
      </c>
      <c r="AD202" s="10">
        <f t="shared" si="236"/>
        <v>0</v>
      </c>
      <c r="AE202" s="101"/>
      <c r="AF202" s="109">
        <v>3</v>
      </c>
      <c r="AG202" s="40">
        <f t="shared" si="237"/>
        <v>30.9</v>
      </c>
      <c r="AH202" s="39"/>
      <c r="AJ202" s="14">
        <f t="shared" si="238"/>
        <v>30.9</v>
      </c>
      <c r="AK202" s="14">
        <f t="shared" si="239"/>
        <v>0</v>
      </c>
      <c r="AL202" s="14">
        <f t="shared" si="240"/>
        <v>0</v>
      </c>
      <c r="AM202" s="14" t="str">
        <f t="shared" si="241"/>
        <v/>
      </c>
      <c r="AO202" s="22" t="s">
        <v>57</v>
      </c>
    </row>
    <row r="203" spans="2:41" s="2" customFormat="1" ht="9.9499999999999993" customHeight="1" x14ac:dyDescent="0.2">
      <c r="B203" s="93" t="s">
        <v>6</v>
      </c>
      <c r="D203" s="160"/>
      <c r="E203" s="155" t="s">
        <v>90</v>
      </c>
      <c r="F203" s="155"/>
      <c r="G203" s="21" t="s">
        <v>91</v>
      </c>
      <c r="H203" s="21"/>
      <c r="I203" s="21"/>
      <c r="J203" s="176" t="s">
        <v>482</v>
      </c>
      <c r="L203" s="21" t="s">
        <v>967</v>
      </c>
      <c r="M203" s="21"/>
      <c r="N203" s="21"/>
      <c r="P203" s="155"/>
      <c r="Q203" s="161"/>
      <c r="R203" s="20"/>
      <c r="S203" s="27">
        <f t="shared" si="233"/>
        <v>39.799999999999997</v>
      </c>
      <c r="T203" s="25" t="s">
        <v>44</v>
      </c>
      <c r="U203" s="4" t="str">
        <f>+Instructions!$B$3</f>
        <v>A</v>
      </c>
      <c r="V203" s="39"/>
      <c r="W203" s="43">
        <f>+Instructions!$C$22</f>
        <v>0</v>
      </c>
      <c r="X203" s="14">
        <f t="shared" si="234"/>
        <v>39.799999999999997</v>
      </c>
      <c r="Y203" s="39"/>
      <c r="Z203" s="5" t="s">
        <v>432</v>
      </c>
      <c r="AA203" s="27">
        <v>39.799999999999997</v>
      </c>
      <c r="AB203" s="47">
        <f t="shared" si="235"/>
        <v>0</v>
      </c>
      <c r="AC203" s="14">
        <f t="shared" si="215"/>
        <v>39.799999999999997</v>
      </c>
      <c r="AD203" s="10">
        <f t="shared" si="236"/>
        <v>0</v>
      </c>
      <c r="AE203" s="101"/>
      <c r="AF203" s="109">
        <v>3</v>
      </c>
      <c r="AG203" s="40">
        <f t="shared" si="237"/>
        <v>39.799999999999997</v>
      </c>
      <c r="AH203" s="39"/>
      <c r="AJ203" s="14">
        <f t="shared" si="238"/>
        <v>39.799999999999997</v>
      </c>
      <c r="AK203" s="14">
        <f t="shared" si="239"/>
        <v>0</v>
      </c>
      <c r="AL203" s="14">
        <f t="shared" si="240"/>
        <v>0</v>
      </c>
      <c r="AM203" s="14" t="str">
        <f t="shared" si="241"/>
        <v/>
      </c>
      <c r="AO203" s="22" t="s">
        <v>57</v>
      </c>
    </row>
    <row r="204" spans="2:41" s="2" customFormat="1" ht="9.9499999999999993" customHeight="1" x14ac:dyDescent="0.2">
      <c r="B204" s="93" t="s">
        <v>6</v>
      </c>
      <c r="D204" s="160"/>
      <c r="E204" s="155" t="s">
        <v>116</v>
      </c>
      <c r="F204" s="155"/>
      <c r="G204" s="21" t="s">
        <v>93</v>
      </c>
      <c r="H204" s="21"/>
      <c r="I204" s="21"/>
      <c r="J204" s="176" t="s">
        <v>483</v>
      </c>
      <c r="L204" s="21" t="s">
        <v>967</v>
      </c>
      <c r="M204" s="21"/>
      <c r="N204" s="21"/>
      <c r="P204" s="155"/>
      <c r="Q204" s="161"/>
      <c r="R204" s="20"/>
      <c r="S204" s="27">
        <f t="shared" si="233"/>
        <v>32.35</v>
      </c>
      <c r="T204" s="25" t="s">
        <v>44</v>
      </c>
      <c r="U204" s="4" t="str">
        <f>+Instructions!$B$3</f>
        <v>A</v>
      </c>
      <c r="V204" s="39"/>
      <c r="W204" s="43">
        <f>+Instructions!$C$22</f>
        <v>0</v>
      </c>
      <c r="X204" s="14">
        <f t="shared" si="234"/>
        <v>32.35</v>
      </c>
      <c r="Y204" s="39"/>
      <c r="Z204" s="5" t="s">
        <v>432</v>
      </c>
      <c r="AA204" s="27">
        <v>32.35</v>
      </c>
      <c r="AB204" s="47">
        <f t="shared" si="235"/>
        <v>0</v>
      </c>
      <c r="AC204" s="14">
        <f t="shared" si="215"/>
        <v>32.35</v>
      </c>
      <c r="AD204" s="10">
        <f t="shared" si="236"/>
        <v>0</v>
      </c>
      <c r="AE204" s="101"/>
      <c r="AF204" s="109">
        <v>3</v>
      </c>
      <c r="AG204" s="40">
        <f t="shared" si="237"/>
        <v>32.35</v>
      </c>
      <c r="AH204" s="39"/>
      <c r="AJ204" s="14">
        <f t="shared" si="238"/>
        <v>32.35</v>
      </c>
      <c r="AK204" s="14">
        <f t="shared" si="239"/>
        <v>0</v>
      </c>
      <c r="AL204" s="14">
        <f t="shared" si="240"/>
        <v>0</v>
      </c>
      <c r="AM204" s="14" t="str">
        <f t="shared" si="241"/>
        <v/>
      </c>
      <c r="AO204" s="22" t="s">
        <v>57</v>
      </c>
    </row>
    <row r="205" spans="2:41" s="2" customFormat="1" ht="9.9499999999999993" customHeight="1" x14ac:dyDescent="0.2">
      <c r="B205" s="93" t="s">
        <v>6</v>
      </c>
      <c r="D205" s="160"/>
      <c r="E205" s="213" t="s">
        <v>90</v>
      </c>
      <c r="F205" s="213"/>
      <c r="G205" s="201" t="s">
        <v>91</v>
      </c>
      <c r="H205" s="201"/>
      <c r="I205" s="201"/>
      <c r="J205" s="209" t="s">
        <v>484</v>
      </c>
      <c r="K205" s="210"/>
      <c r="L205" s="201" t="s">
        <v>1098</v>
      </c>
      <c r="M205" s="201"/>
      <c r="N205" s="201"/>
      <c r="O205" s="210"/>
      <c r="P205" s="219" t="s">
        <v>1625</v>
      </c>
      <c r="Q205" s="215"/>
      <c r="R205" s="216"/>
      <c r="S205" s="217">
        <f t="shared" si="233"/>
        <v>53.7</v>
      </c>
      <c r="T205" s="218" t="s">
        <v>44</v>
      </c>
      <c r="U205" s="4" t="str">
        <f>+Instructions!$B$3</f>
        <v>A</v>
      </c>
      <c r="V205" s="39"/>
      <c r="W205" s="43">
        <f>+Instructions!$C$22</f>
        <v>0</v>
      </c>
      <c r="X205" s="14">
        <f t="shared" si="234"/>
        <v>53.7</v>
      </c>
      <c r="Y205" s="39"/>
      <c r="Z205" s="5" t="s">
        <v>432</v>
      </c>
      <c r="AA205" s="27">
        <v>53.7</v>
      </c>
      <c r="AB205" s="47">
        <f t="shared" si="235"/>
        <v>0</v>
      </c>
      <c r="AC205" s="14">
        <f>+X205</f>
        <v>53.7</v>
      </c>
      <c r="AD205" s="10">
        <f t="shared" si="236"/>
        <v>0</v>
      </c>
      <c r="AE205" s="101"/>
      <c r="AF205" s="109">
        <v>3</v>
      </c>
      <c r="AG205" s="40">
        <f t="shared" si="237"/>
        <v>53.7</v>
      </c>
      <c r="AH205" s="39"/>
      <c r="AJ205" s="14">
        <f t="shared" si="238"/>
        <v>53.7</v>
      </c>
      <c r="AK205" s="14">
        <f t="shared" si="239"/>
        <v>0</v>
      </c>
      <c r="AL205" s="14">
        <f t="shared" si="240"/>
        <v>0</v>
      </c>
      <c r="AM205" s="14" t="str">
        <f t="shared" si="241"/>
        <v/>
      </c>
      <c r="AO205" s="22" t="s">
        <v>57</v>
      </c>
    </row>
    <row r="206" spans="2:41" s="2" customFormat="1" ht="9.9499999999999993" customHeight="1" x14ac:dyDescent="0.2">
      <c r="B206" s="93" t="s">
        <v>6</v>
      </c>
      <c r="D206" s="160"/>
      <c r="E206" s="155" t="s">
        <v>94</v>
      </c>
      <c r="F206" s="155"/>
      <c r="G206" s="21" t="s">
        <v>91</v>
      </c>
      <c r="H206" s="21"/>
      <c r="I206" s="21"/>
      <c r="J206" s="176" t="s">
        <v>867</v>
      </c>
      <c r="K206" s="21"/>
      <c r="L206" s="21" t="s">
        <v>868</v>
      </c>
      <c r="M206" s="21"/>
      <c r="N206" s="21"/>
      <c r="P206" s="155"/>
      <c r="Q206" s="161"/>
      <c r="R206" s="20"/>
      <c r="S206" s="27">
        <f t="shared" si="233"/>
        <v>33.9</v>
      </c>
      <c r="T206" s="25" t="s">
        <v>44</v>
      </c>
      <c r="U206" s="4" t="str">
        <f>+Instructions!$B$3</f>
        <v>A</v>
      </c>
      <c r="V206" s="39"/>
      <c r="W206" s="43">
        <f>+Instructions!$C$22</f>
        <v>0</v>
      </c>
      <c r="X206" s="14">
        <f t="shared" si="234"/>
        <v>33.9</v>
      </c>
      <c r="Y206" s="39"/>
      <c r="Z206" s="5" t="s">
        <v>432</v>
      </c>
      <c r="AA206" s="27">
        <v>33.9</v>
      </c>
      <c r="AB206" s="47">
        <f t="shared" si="235"/>
        <v>0</v>
      </c>
      <c r="AC206" s="14">
        <f>+X206</f>
        <v>33.9</v>
      </c>
      <c r="AD206" s="10">
        <f t="shared" si="236"/>
        <v>0</v>
      </c>
      <c r="AE206" s="101"/>
      <c r="AF206" s="109">
        <v>3</v>
      </c>
      <c r="AG206" s="40">
        <f t="shared" si="237"/>
        <v>33.9</v>
      </c>
      <c r="AH206" s="39"/>
      <c r="AJ206" s="14">
        <f t="shared" si="238"/>
        <v>33.9</v>
      </c>
      <c r="AK206" s="14">
        <f t="shared" si="239"/>
        <v>0</v>
      </c>
      <c r="AL206" s="14">
        <f t="shared" si="240"/>
        <v>0</v>
      </c>
      <c r="AM206" s="14" t="str">
        <f t="shared" si="241"/>
        <v/>
      </c>
      <c r="AO206" s="22" t="s">
        <v>57</v>
      </c>
    </row>
    <row r="207" spans="2:41" s="2" customFormat="1" ht="9.9499999999999993" customHeight="1" x14ac:dyDescent="0.2">
      <c r="B207" s="93" t="s">
        <v>6</v>
      </c>
      <c r="D207" s="160"/>
      <c r="E207" s="155" t="s">
        <v>1165</v>
      </c>
      <c r="F207" s="155"/>
      <c r="G207" s="21" t="s">
        <v>91</v>
      </c>
      <c r="H207" s="21"/>
      <c r="I207" s="21"/>
      <c r="J207" s="176" t="s">
        <v>1164</v>
      </c>
      <c r="K207" s="21"/>
      <c r="L207" s="21" t="s">
        <v>1166</v>
      </c>
      <c r="M207" s="21"/>
      <c r="N207" s="21"/>
      <c r="P207" s="155"/>
      <c r="Q207" s="161"/>
      <c r="R207" s="20"/>
      <c r="S207" s="27">
        <f t="shared" si="233"/>
        <v>73.849999999999994</v>
      </c>
      <c r="T207" s="25" t="s">
        <v>44</v>
      </c>
      <c r="U207" s="4" t="str">
        <f>+Instructions!$B$3</f>
        <v>A</v>
      </c>
      <c r="V207" s="39"/>
      <c r="W207" s="43">
        <f>+Instructions!$C$22</f>
        <v>0</v>
      </c>
      <c r="X207" s="14">
        <f t="shared" si="234"/>
        <v>73.849999999999994</v>
      </c>
      <c r="Y207" s="39"/>
      <c r="Z207" s="5" t="s">
        <v>432</v>
      </c>
      <c r="AA207" s="27">
        <v>73.849999999999994</v>
      </c>
      <c r="AB207" s="47">
        <f t="shared" si="235"/>
        <v>0</v>
      </c>
      <c r="AC207" s="14">
        <f>+X207</f>
        <v>73.849999999999994</v>
      </c>
      <c r="AD207" s="10">
        <f t="shared" si="236"/>
        <v>0</v>
      </c>
      <c r="AE207" s="101"/>
      <c r="AF207" s="109">
        <v>3</v>
      </c>
      <c r="AG207" s="40">
        <f t="shared" si="237"/>
        <v>73.849999999999994</v>
      </c>
      <c r="AH207" s="39"/>
      <c r="AJ207" s="14">
        <f t="shared" si="238"/>
        <v>73.849999999999994</v>
      </c>
      <c r="AK207" s="14">
        <f t="shared" si="239"/>
        <v>0</v>
      </c>
      <c r="AL207" s="14">
        <f t="shared" si="240"/>
        <v>0</v>
      </c>
      <c r="AM207" s="14" t="str">
        <f t="shared" si="241"/>
        <v/>
      </c>
      <c r="AO207" s="22" t="s">
        <v>57</v>
      </c>
    </row>
    <row r="208" spans="2:41" s="2" customFormat="1" ht="9.9499999999999993" customHeight="1" x14ac:dyDescent="0.2">
      <c r="B208" s="93" t="s">
        <v>6</v>
      </c>
      <c r="D208" s="160"/>
      <c r="E208" s="155" t="s">
        <v>90</v>
      </c>
      <c r="F208" s="155"/>
      <c r="G208" s="21" t="s">
        <v>91</v>
      </c>
      <c r="H208" s="21"/>
      <c r="I208" s="21"/>
      <c r="J208" s="21" t="s">
        <v>1432</v>
      </c>
      <c r="K208" s="21"/>
      <c r="L208" s="21" t="s">
        <v>1438</v>
      </c>
      <c r="M208" s="21"/>
      <c r="N208" s="21"/>
      <c r="P208" s="155"/>
      <c r="Q208" s="161"/>
      <c r="R208" s="20"/>
      <c r="S208" s="27">
        <f t="shared" ref="S208:S210" si="242">IF(Suggested="Yes",AA208,AG208)</f>
        <v>57.25</v>
      </c>
      <c r="T208" s="25" t="s">
        <v>44</v>
      </c>
      <c r="U208" s="4" t="str">
        <f>+Instructions!$B$3</f>
        <v>A</v>
      </c>
      <c r="V208" s="39"/>
      <c r="W208" s="43">
        <f>+Instructions!$C$22</f>
        <v>0</v>
      </c>
      <c r="X208" s="14">
        <f t="shared" ref="X208:X210" si="243">ROUND($AA208*(1-W208)+0.004999,2)</f>
        <v>57.25</v>
      </c>
      <c r="Y208" s="39"/>
      <c r="Z208" s="5" t="s">
        <v>432</v>
      </c>
      <c r="AA208" s="27">
        <v>57.25</v>
      </c>
      <c r="AB208" s="47">
        <f t="shared" ref="AB208:AB210" si="244">+W208</f>
        <v>0</v>
      </c>
      <c r="AC208" s="14">
        <f t="shared" ref="AC208:AC210" si="245">+X208</f>
        <v>57.25</v>
      </c>
      <c r="AD208" s="10">
        <f t="shared" ref="AD208:AD210" si="246">(AG208-AC208)/AG208</f>
        <v>0</v>
      </c>
      <c r="AE208" s="101"/>
      <c r="AF208" s="109">
        <v>3</v>
      </c>
      <c r="AG208" s="40">
        <f t="shared" ref="AG208:AG210" si="247">SUM(AJ208:AL208)+AE208</f>
        <v>57.25</v>
      </c>
      <c r="AH208" s="39"/>
      <c r="AJ208" s="14">
        <f t="shared" ref="AJ208:AJ210" si="248">ROUND(AC208/(1-VLOOKUP(AF208,Group,2,FALSE)),2)</f>
        <v>57.25</v>
      </c>
      <c r="AK208" s="14">
        <f t="shared" ref="AK208:AK210" si="249">IF(VLOOKUP(AF208,Group,5,FALSE)="YES",VLOOKUP(ROUND(ROUND(AJ208,1)-AJ208,2),Round,2,FALSE)+VLOOKUP(AF208,Group,6,FALSE),0)</f>
        <v>0</v>
      </c>
      <c r="AL208" s="14">
        <f t="shared" ref="AL208:AL210" si="250">IF(VLOOKUP(AF208,Group,7,FALSE)="",0,ROUND(AJ208-0.04999,1)-AJ208+AM208)</f>
        <v>0</v>
      </c>
      <c r="AM208" s="14" t="str">
        <f t="shared" ref="AM208:AM210" si="251">IF(VLOOKUP(AF208,Group,7,FALSE)="","",VLOOKUP(AF208,Group,7,FALSE))</f>
        <v/>
      </c>
      <c r="AO208" s="22" t="s">
        <v>57</v>
      </c>
    </row>
    <row r="209" spans="2:41" s="2" customFormat="1" ht="9.9499999999999993" customHeight="1" x14ac:dyDescent="0.2">
      <c r="B209" s="93" t="s">
        <v>6</v>
      </c>
      <c r="D209" s="160"/>
      <c r="E209" s="155" t="s">
        <v>812</v>
      </c>
      <c r="F209" s="155"/>
      <c r="G209" s="21" t="s">
        <v>91</v>
      </c>
      <c r="H209" s="21"/>
      <c r="I209" s="21"/>
      <c r="J209" s="21" t="s">
        <v>1433</v>
      </c>
      <c r="K209" s="21"/>
      <c r="L209" s="21" t="s">
        <v>1439</v>
      </c>
      <c r="M209" s="21"/>
      <c r="N209" s="21"/>
      <c r="P209" s="155"/>
      <c r="Q209" s="161"/>
      <c r="R209" s="20"/>
      <c r="S209" s="27">
        <f t="shared" si="242"/>
        <v>97.55</v>
      </c>
      <c r="T209" s="25" t="s">
        <v>44</v>
      </c>
      <c r="U209" s="4" t="str">
        <f>+Instructions!$B$3</f>
        <v>A</v>
      </c>
      <c r="V209" s="39"/>
      <c r="W209" s="43">
        <f>+Instructions!$C$22</f>
        <v>0</v>
      </c>
      <c r="X209" s="14">
        <f t="shared" si="243"/>
        <v>97.55</v>
      </c>
      <c r="Y209" s="39"/>
      <c r="Z209" s="5" t="s">
        <v>432</v>
      </c>
      <c r="AA209" s="27">
        <v>97.55</v>
      </c>
      <c r="AB209" s="47">
        <f t="shared" si="244"/>
        <v>0</v>
      </c>
      <c r="AC209" s="14">
        <f t="shared" si="245"/>
        <v>97.55</v>
      </c>
      <c r="AD209" s="10">
        <f t="shared" si="246"/>
        <v>0</v>
      </c>
      <c r="AE209" s="101"/>
      <c r="AF209" s="109">
        <v>3</v>
      </c>
      <c r="AG209" s="40">
        <f t="shared" si="247"/>
        <v>97.55</v>
      </c>
      <c r="AH209" s="39"/>
      <c r="AJ209" s="14">
        <f t="shared" si="248"/>
        <v>97.55</v>
      </c>
      <c r="AK209" s="14">
        <f t="shared" si="249"/>
        <v>0</v>
      </c>
      <c r="AL209" s="14">
        <f t="shared" si="250"/>
        <v>0</v>
      </c>
      <c r="AM209" s="14" t="str">
        <f t="shared" si="251"/>
        <v/>
      </c>
      <c r="AO209" s="22" t="s">
        <v>57</v>
      </c>
    </row>
    <row r="210" spans="2:41" s="2" customFormat="1" ht="9.9499999999999993" customHeight="1" x14ac:dyDescent="0.2">
      <c r="B210" s="93" t="s">
        <v>6</v>
      </c>
      <c r="D210" s="160"/>
      <c r="E210" s="155" t="s">
        <v>90</v>
      </c>
      <c r="F210" s="155"/>
      <c r="G210" s="21" t="s">
        <v>91</v>
      </c>
      <c r="H210" s="21"/>
      <c r="I210" s="21"/>
      <c r="J210" s="21" t="s">
        <v>1434</v>
      </c>
      <c r="K210" s="21"/>
      <c r="L210" s="21" t="s">
        <v>1441</v>
      </c>
      <c r="M210" s="21"/>
      <c r="N210" s="21"/>
      <c r="P210" s="155"/>
      <c r="Q210" s="161"/>
      <c r="R210" s="20"/>
      <c r="S210" s="27">
        <f t="shared" si="242"/>
        <v>54.15</v>
      </c>
      <c r="T210" s="25" t="s">
        <v>44</v>
      </c>
      <c r="U210" s="4" t="str">
        <f>+Instructions!$B$3</f>
        <v>A</v>
      </c>
      <c r="V210" s="39"/>
      <c r="W210" s="43">
        <f>+Instructions!$C$22</f>
        <v>0</v>
      </c>
      <c r="X210" s="14">
        <f t="shared" si="243"/>
        <v>54.15</v>
      </c>
      <c r="Y210" s="39"/>
      <c r="Z210" s="5" t="s">
        <v>432</v>
      </c>
      <c r="AA210" s="27">
        <v>54.15</v>
      </c>
      <c r="AB210" s="47">
        <f t="shared" si="244"/>
        <v>0</v>
      </c>
      <c r="AC210" s="14">
        <f t="shared" si="245"/>
        <v>54.15</v>
      </c>
      <c r="AD210" s="10">
        <f t="shared" si="246"/>
        <v>0</v>
      </c>
      <c r="AE210" s="101"/>
      <c r="AF210" s="109">
        <v>3</v>
      </c>
      <c r="AG210" s="40">
        <f t="shared" si="247"/>
        <v>54.15</v>
      </c>
      <c r="AH210" s="39"/>
      <c r="AJ210" s="14">
        <f t="shared" si="248"/>
        <v>54.15</v>
      </c>
      <c r="AK210" s="14">
        <f t="shared" si="249"/>
        <v>0</v>
      </c>
      <c r="AL210" s="14">
        <f t="shared" si="250"/>
        <v>0</v>
      </c>
      <c r="AM210" s="14" t="str">
        <f t="shared" si="251"/>
        <v/>
      </c>
      <c r="AO210" s="22" t="s">
        <v>57</v>
      </c>
    </row>
    <row r="211" spans="2:41" s="2" customFormat="1" ht="9.9499999999999993" customHeight="1" x14ac:dyDescent="0.2">
      <c r="B211" s="93" t="s">
        <v>6</v>
      </c>
      <c r="D211" s="160"/>
      <c r="E211" s="155" t="s">
        <v>1443</v>
      </c>
      <c r="F211" s="155"/>
      <c r="G211" s="21" t="s">
        <v>91</v>
      </c>
      <c r="H211" s="21"/>
      <c r="I211" s="21"/>
      <c r="J211" s="21" t="s">
        <v>1435</v>
      </c>
      <c r="K211" s="21"/>
      <c r="L211" s="21" t="s">
        <v>1442</v>
      </c>
      <c r="M211" s="21"/>
      <c r="N211" s="21"/>
      <c r="P211" s="155"/>
      <c r="Q211" s="161"/>
      <c r="R211" s="20"/>
      <c r="S211" s="27">
        <f t="shared" si="233"/>
        <v>58.45</v>
      </c>
      <c r="T211" s="25" t="s">
        <v>44</v>
      </c>
      <c r="U211" s="4" t="str">
        <f>+Instructions!$B$3</f>
        <v>A</v>
      </c>
      <c r="V211" s="39"/>
      <c r="W211" s="43">
        <f>+Instructions!$C$22</f>
        <v>0</v>
      </c>
      <c r="X211" s="14">
        <f t="shared" si="234"/>
        <v>58.45</v>
      </c>
      <c r="Y211" s="39"/>
      <c r="Z211" s="5" t="s">
        <v>432</v>
      </c>
      <c r="AA211" s="27">
        <v>58.45</v>
      </c>
      <c r="AB211" s="47">
        <f t="shared" si="235"/>
        <v>0</v>
      </c>
      <c r="AC211" s="14">
        <f t="shared" ref="AC211:AC214" si="252">+X211</f>
        <v>58.45</v>
      </c>
      <c r="AD211" s="10">
        <f t="shared" si="236"/>
        <v>0</v>
      </c>
      <c r="AE211" s="101"/>
      <c r="AF211" s="109">
        <v>3</v>
      </c>
      <c r="AG211" s="40">
        <f t="shared" si="237"/>
        <v>58.45</v>
      </c>
      <c r="AH211" s="39"/>
      <c r="AJ211" s="14">
        <f t="shared" si="238"/>
        <v>58.45</v>
      </c>
      <c r="AK211" s="14">
        <f t="shared" si="239"/>
        <v>0</v>
      </c>
      <c r="AL211" s="14">
        <f t="shared" si="240"/>
        <v>0</v>
      </c>
      <c r="AM211" s="14" t="str">
        <f t="shared" si="241"/>
        <v/>
      </c>
      <c r="AO211" s="22" t="s">
        <v>57</v>
      </c>
    </row>
    <row r="212" spans="2:41" s="2" customFormat="1" ht="9.9499999999999993" customHeight="1" x14ac:dyDescent="0.2">
      <c r="B212" s="93" t="s">
        <v>6</v>
      </c>
      <c r="D212" s="160"/>
      <c r="E212" s="213" t="s">
        <v>1444</v>
      </c>
      <c r="F212" s="213"/>
      <c r="G212" s="201" t="s">
        <v>91</v>
      </c>
      <c r="H212" s="201"/>
      <c r="I212" s="201"/>
      <c r="J212" s="201" t="s">
        <v>1436</v>
      </c>
      <c r="K212" s="201"/>
      <c r="L212" s="201" t="s">
        <v>1445</v>
      </c>
      <c r="M212" s="201"/>
      <c r="N212" s="201"/>
      <c r="O212" s="210"/>
      <c r="P212" s="219" t="s">
        <v>1639</v>
      </c>
      <c r="Q212" s="215"/>
      <c r="R212" s="216"/>
      <c r="S212" s="217">
        <f t="shared" ref="S212" si="253">IF(Suggested="Yes",AA212,AG212)</f>
        <v>57.55</v>
      </c>
      <c r="T212" s="218" t="s">
        <v>44</v>
      </c>
      <c r="U212" s="4" t="str">
        <f>+Instructions!$B$3</f>
        <v>A</v>
      </c>
      <c r="V212" s="39"/>
      <c r="W212" s="43">
        <f>+Instructions!$C$22</f>
        <v>0</v>
      </c>
      <c r="X212" s="14">
        <f t="shared" ref="X212" si="254">ROUND($AA212*(1-W212)+0.004999,2)</f>
        <v>57.55</v>
      </c>
      <c r="Y212" s="39"/>
      <c r="Z212" s="5" t="s">
        <v>432</v>
      </c>
      <c r="AA212" s="27">
        <v>57.55</v>
      </c>
      <c r="AB212" s="47">
        <f t="shared" ref="AB212" si="255">+W212</f>
        <v>0</v>
      </c>
      <c r="AC212" s="14">
        <f t="shared" ref="AC212" si="256">+X212</f>
        <v>57.55</v>
      </c>
      <c r="AD212" s="10">
        <f t="shared" ref="AD212" si="257">(AG212-AC212)/AG212</f>
        <v>0</v>
      </c>
      <c r="AE212" s="101"/>
      <c r="AF212" s="109">
        <v>3</v>
      </c>
      <c r="AG212" s="40">
        <f t="shared" ref="AG212" si="258">SUM(AJ212:AL212)+AE212</f>
        <v>57.55</v>
      </c>
      <c r="AH212" s="39"/>
      <c r="AJ212" s="14">
        <f t="shared" ref="AJ212" si="259">ROUND(AC212/(1-VLOOKUP(AF212,Group,2,FALSE)),2)</f>
        <v>57.55</v>
      </c>
      <c r="AK212" s="14">
        <f t="shared" ref="AK212" si="260">IF(VLOOKUP(AF212,Group,5,FALSE)="YES",VLOOKUP(ROUND(ROUND(AJ212,1)-AJ212,2),Round,2,FALSE)+VLOOKUP(AF212,Group,6,FALSE),0)</f>
        <v>0</v>
      </c>
      <c r="AL212" s="14">
        <f t="shared" ref="AL212" si="261">IF(VLOOKUP(AF212,Group,7,FALSE)="",0,ROUND(AJ212-0.04999,1)-AJ212+AM212)</f>
        <v>0</v>
      </c>
      <c r="AM212" s="14" t="str">
        <f t="shared" ref="AM212" si="262">IF(VLOOKUP(AF212,Group,7,FALSE)="","",VLOOKUP(AF212,Group,7,FALSE))</f>
        <v/>
      </c>
      <c r="AO212" s="22" t="s">
        <v>57</v>
      </c>
    </row>
    <row r="213" spans="2:41" s="2" customFormat="1" ht="9.9499999999999993" customHeight="1" x14ac:dyDescent="0.2">
      <c r="B213" s="93" t="s">
        <v>6</v>
      </c>
      <c r="D213" s="160"/>
      <c r="E213" s="155" t="s">
        <v>90</v>
      </c>
      <c r="F213" s="155"/>
      <c r="G213" s="21" t="s">
        <v>91</v>
      </c>
      <c r="H213" s="21"/>
      <c r="I213" s="21"/>
      <c r="J213" s="21" t="s">
        <v>1437</v>
      </c>
      <c r="K213" s="21"/>
      <c r="L213" s="21" t="s">
        <v>1446</v>
      </c>
      <c r="M213" s="21"/>
      <c r="N213" s="21"/>
      <c r="P213" s="155"/>
      <c r="Q213" s="161"/>
      <c r="R213" s="20"/>
      <c r="S213" s="27">
        <f t="shared" si="233"/>
        <v>82</v>
      </c>
      <c r="T213" s="25" t="s">
        <v>44</v>
      </c>
      <c r="U213" s="4" t="str">
        <f>+Instructions!$B$3</f>
        <v>A</v>
      </c>
      <c r="V213" s="39"/>
      <c r="W213" s="43">
        <f>+Instructions!$C$22</f>
        <v>0</v>
      </c>
      <c r="X213" s="14">
        <f t="shared" si="234"/>
        <v>82</v>
      </c>
      <c r="Y213" s="39"/>
      <c r="Z213" s="5" t="s">
        <v>432</v>
      </c>
      <c r="AA213" s="27">
        <v>82</v>
      </c>
      <c r="AB213" s="47">
        <f t="shared" si="235"/>
        <v>0</v>
      </c>
      <c r="AC213" s="14">
        <f t="shared" si="252"/>
        <v>82</v>
      </c>
      <c r="AD213" s="10">
        <f t="shared" si="236"/>
        <v>0</v>
      </c>
      <c r="AE213" s="101"/>
      <c r="AF213" s="109">
        <v>3</v>
      </c>
      <c r="AG213" s="40">
        <f t="shared" si="237"/>
        <v>82</v>
      </c>
      <c r="AH213" s="39"/>
      <c r="AJ213" s="14">
        <f t="shared" si="238"/>
        <v>82</v>
      </c>
      <c r="AK213" s="14">
        <f t="shared" si="239"/>
        <v>0</v>
      </c>
      <c r="AL213" s="14">
        <f t="shared" si="240"/>
        <v>0</v>
      </c>
      <c r="AM213" s="14" t="str">
        <f t="shared" si="241"/>
        <v/>
      </c>
      <c r="AO213" s="22" t="s">
        <v>57</v>
      </c>
    </row>
    <row r="214" spans="2:41" s="2" customFormat="1" ht="9.9499999999999993" customHeight="1" x14ac:dyDescent="0.2">
      <c r="B214" s="93" t="s">
        <v>6</v>
      </c>
      <c r="D214" s="160"/>
      <c r="E214" s="155" t="s">
        <v>90</v>
      </c>
      <c r="F214" s="155"/>
      <c r="G214" s="21" t="s">
        <v>91</v>
      </c>
      <c r="H214" s="21"/>
      <c r="I214" s="21"/>
      <c r="J214" s="21" t="s">
        <v>1541</v>
      </c>
      <c r="K214" s="21"/>
      <c r="L214" s="21" t="s">
        <v>1542</v>
      </c>
      <c r="M214" s="21"/>
      <c r="N214" s="21"/>
      <c r="P214" s="155"/>
      <c r="Q214" s="161"/>
      <c r="R214" s="20"/>
      <c r="S214" s="27">
        <f t="shared" si="233"/>
        <v>70.099999999999994</v>
      </c>
      <c r="T214" s="25" t="s">
        <v>44</v>
      </c>
      <c r="U214" s="4" t="str">
        <f>+Instructions!$B$3</f>
        <v>A</v>
      </c>
      <c r="V214" s="39"/>
      <c r="W214" s="43">
        <f>+Instructions!$C$22</f>
        <v>0</v>
      </c>
      <c r="X214" s="14">
        <f t="shared" si="234"/>
        <v>70.099999999999994</v>
      </c>
      <c r="Y214" s="39"/>
      <c r="Z214" s="5" t="s">
        <v>432</v>
      </c>
      <c r="AA214" s="27">
        <v>70.099999999999994</v>
      </c>
      <c r="AB214" s="47">
        <f t="shared" si="235"/>
        <v>0</v>
      </c>
      <c r="AC214" s="14">
        <f t="shared" si="252"/>
        <v>70.099999999999994</v>
      </c>
      <c r="AD214" s="10">
        <f t="shared" si="236"/>
        <v>0</v>
      </c>
      <c r="AE214" s="101"/>
      <c r="AF214" s="109">
        <v>3</v>
      </c>
      <c r="AG214" s="40">
        <f t="shared" si="237"/>
        <v>70.099999999999994</v>
      </c>
      <c r="AH214" s="39"/>
      <c r="AJ214" s="14">
        <f t="shared" si="238"/>
        <v>70.099999999999994</v>
      </c>
      <c r="AK214" s="14">
        <f t="shared" si="239"/>
        <v>0</v>
      </c>
      <c r="AL214" s="14">
        <f t="shared" si="240"/>
        <v>0</v>
      </c>
      <c r="AM214" s="14" t="str">
        <f t="shared" si="241"/>
        <v/>
      </c>
      <c r="AO214" s="22" t="s">
        <v>57</v>
      </c>
    </row>
    <row r="215" spans="2:41" s="2" customFormat="1" ht="9.9499999999999993" customHeight="1" x14ac:dyDescent="0.2">
      <c r="B215" s="93" t="s">
        <v>6</v>
      </c>
      <c r="D215" s="160"/>
      <c r="E215" s="155" t="s">
        <v>90</v>
      </c>
      <c r="F215" s="155"/>
      <c r="G215" s="21" t="s">
        <v>91</v>
      </c>
      <c r="H215" s="21"/>
      <c r="I215" s="21"/>
      <c r="J215" s="176" t="s">
        <v>485</v>
      </c>
      <c r="L215" s="21" t="s">
        <v>968</v>
      </c>
      <c r="M215" s="21"/>
      <c r="N215" s="21"/>
      <c r="P215" s="155"/>
      <c r="Q215" s="161"/>
      <c r="R215" s="20"/>
      <c r="S215" s="27">
        <f t="shared" si="233"/>
        <v>36.6</v>
      </c>
      <c r="T215" s="25" t="s">
        <v>44</v>
      </c>
      <c r="U215" s="4" t="str">
        <f>+Instructions!$B$3</f>
        <v>A</v>
      </c>
      <c r="V215" s="39"/>
      <c r="W215" s="43">
        <f>+Instructions!$C$22</f>
        <v>0</v>
      </c>
      <c r="X215" s="14">
        <f t="shared" si="234"/>
        <v>36.6</v>
      </c>
      <c r="Y215" s="39"/>
      <c r="Z215" s="5" t="s">
        <v>432</v>
      </c>
      <c r="AA215" s="27">
        <v>36.6</v>
      </c>
      <c r="AB215" s="47">
        <f t="shared" si="235"/>
        <v>0</v>
      </c>
      <c r="AC215" s="14">
        <f t="shared" si="215"/>
        <v>36.6</v>
      </c>
      <c r="AD215" s="10">
        <f t="shared" si="236"/>
        <v>0</v>
      </c>
      <c r="AE215" s="101"/>
      <c r="AF215" s="109">
        <v>3</v>
      </c>
      <c r="AG215" s="40">
        <f t="shared" si="237"/>
        <v>36.6</v>
      </c>
      <c r="AH215" s="39"/>
      <c r="AJ215" s="14">
        <f t="shared" si="238"/>
        <v>36.6</v>
      </c>
      <c r="AK215" s="14">
        <f t="shared" si="239"/>
        <v>0</v>
      </c>
      <c r="AL215" s="14">
        <f t="shared" si="240"/>
        <v>0</v>
      </c>
      <c r="AM215" s="14" t="str">
        <f t="shared" si="241"/>
        <v/>
      </c>
      <c r="AO215" s="22" t="s">
        <v>57</v>
      </c>
    </row>
    <row r="216" spans="2:41" s="2" customFormat="1" ht="9.9499999999999993" customHeight="1" x14ac:dyDescent="0.2">
      <c r="B216" s="93" t="s">
        <v>6</v>
      </c>
      <c r="D216" s="160"/>
      <c r="E216" s="155" t="s">
        <v>116</v>
      </c>
      <c r="F216" s="155"/>
      <c r="G216" s="21" t="s">
        <v>93</v>
      </c>
      <c r="H216" s="21"/>
      <c r="I216" s="21"/>
      <c r="J216" s="176" t="s">
        <v>486</v>
      </c>
      <c r="L216" s="21" t="s">
        <v>968</v>
      </c>
      <c r="M216" s="21"/>
      <c r="N216" s="21"/>
      <c r="P216" s="155" t="s">
        <v>84</v>
      </c>
      <c r="Q216" s="161"/>
      <c r="R216" s="20"/>
      <c r="S216" s="27">
        <f t="shared" si="233"/>
        <v>32.35</v>
      </c>
      <c r="T216" s="25" t="s">
        <v>44</v>
      </c>
      <c r="U216" s="4" t="str">
        <f>+Instructions!$B$3</f>
        <v>A</v>
      </c>
      <c r="V216" s="39"/>
      <c r="W216" s="43">
        <f>+Instructions!$C$22</f>
        <v>0</v>
      </c>
      <c r="X216" s="14">
        <f t="shared" si="234"/>
        <v>32.35</v>
      </c>
      <c r="Y216" s="39"/>
      <c r="Z216" s="5" t="s">
        <v>432</v>
      </c>
      <c r="AA216" s="27">
        <v>32.35</v>
      </c>
      <c r="AB216" s="47">
        <f t="shared" si="235"/>
        <v>0</v>
      </c>
      <c r="AC216" s="14">
        <f t="shared" si="215"/>
        <v>32.35</v>
      </c>
      <c r="AD216" s="10">
        <f t="shared" si="236"/>
        <v>0</v>
      </c>
      <c r="AE216" s="101"/>
      <c r="AF216" s="109">
        <v>3</v>
      </c>
      <c r="AG216" s="40">
        <f t="shared" si="237"/>
        <v>32.35</v>
      </c>
      <c r="AH216" s="39"/>
      <c r="AJ216" s="14">
        <f t="shared" si="238"/>
        <v>32.35</v>
      </c>
      <c r="AK216" s="14">
        <f t="shared" si="239"/>
        <v>0</v>
      </c>
      <c r="AL216" s="14">
        <f t="shared" si="240"/>
        <v>0</v>
      </c>
      <c r="AM216" s="14" t="str">
        <f t="shared" si="241"/>
        <v/>
      </c>
      <c r="AO216" s="22" t="s">
        <v>57</v>
      </c>
    </row>
    <row r="217" spans="2:41" s="2" customFormat="1" ht="9.9499999999999993" customHeight="1" x14ac:dyDescent="0.2">
      <c r="B217" s="93" t="s">
        <v>6</v>
      </c>
      <c r="D217" s="160"/>
      <c r="E217" s="155" t="s">
        <v>117</v>
      </c>
      <c r="F217" s="155"/>
      <c r="G217" s="21" t="s">
        <v>91</v>
      </c>
      <c r="H217" s="21"/>
      <c r="I217" s="21"/>
      <c r="J217" s="176" t="s">
        <v>487</v>
      </c>
      <c r="L217" s="21" t="s">
        <v>968</v>
      </c>
      <c r="M217" s="21"/>
      <c r="N217" s="21"/>
      <c r="P217" s="155"/>
      <c r="Q217" s="161"/>
      <c r="R217" s="20"/>
      <c r="S217" s="27">
        <f t="shared" si="233"/>
        <v>44.55</v>
      </c>
      <c r="T217" s="25" t="s">
        <v>44</v>
      </c>
      <c r="U217" s="4" t="str">
        <f>+Instructions!$B$3</f>
        <v>A</v>
      </c>
      <c r="V217" s="39"/>
      <c r="W217" s="43">
        <f>+Instructions!$C$22</f>
        <v>0</v>
      </c>
      <c r="X217" s="14">
        <f t="shared" si="234"/>
        <v>44.55</v>
      </c>
      <c r="Y217" s="39"/>
      <c r="Z217" s="5" t="s">
        <v>432</v>
      </c>
      <c r="AA217" s="27">
        <v>44.55</v>
      </c>
      <c r="AB217" s="47">
        <f t="shared" si="235"/>
        <v>0</v>
      </c>
      <c r="AC217" s="14">
        <f t="shared" si="215"/>
        <v>44.55</v>
      </c>
      <c r="AD217" s="10">
        <f t="shared" si="236"/>
        <v>0</v>
      </c>
      <c r="AE217" s="101"/>
      <c r="AF217" s="109">
        <v>3</v>
      </c>
      <c r="AG217" s="40">
        <f t="shared" si="237"/>
        <v>44.55</v>
      </c>
      <c r="AH217" s="39"/>
      <c r="AJ217" s="14">
        <f t="shared" si="238"/>
        <v>44.55</v>
      </c>
      <c r="AK217" s="14">
        <f t="shared" si="239"/>
        <v>0</v>
      </c>
      <c r="AL217" s="14">
        <f t="shared" si="240"/>
        <v>0</v>
      </c>
      <c r="AM217" s="14" t="str">
        <f t="shared" si="241"/>
        <v/>
      </c>
      <c r="AO217" s="22" t="s">
        <v>57</v>
      </c>
    </row>
    <row r="218" spans="2:41" s="2" customFormat="1" ht="9.9499999999999993" customHeight="1" x14ac:dyDescent="0.2">
      <c r="B218" s="93" t="s">
        <v>6</v>
      </c>
      <c r="D218" s="160"/>
      <c r="E218" s="155" t="s">
        <v>90</v>
      </c>
      <c r="F218" s="155"/>
      <c r="G218" s="21" t="s">
        <v>91</v>
      </c>
      <c r="H218" s="21"/>
      <c r="I218" s="21"/>
      <c r="J218" s="21" t="s">
        <v>605</v>
      </c>
      <c r="K218" s="21"/>
      <c r="L218" s="21" t="s">
        <v>966</v>
      </c>
      <c r="M218" s="21"/>
      <c r="N218" s="21"/>
      <c r="P218" s="155"/>
      <c r="Q218" s="161"/>
      <c r="R218" s="20"/>
      <c r="S218" s="27">
        <f t="shared" si="233"/>
        <v>39.549999999999997</v>
      </c>
      <c r="T218" s="25" t="s">
        <v>44</v>
      </c>
      <c r="U218" s="4" t="str">
        <f>+Instructions!$B$3</f>
        <v>A</v>
      </c>
      <c r="V218" s="39"/>
      <c r="W218" s="43">
        <f>+Instructions!$C$22</f>
        <v>0</v>
      </c>
      <c r="X218" s="14">
        <f t="shared" si="234"/>
        <v>39.549999999999997</v>
      </c>
      <c r="Y218" s="39"/>
      <c r="Z218" s="5" t="s">
        <v>432</v>
      </c>
      <c r="AA218" s="27">
        <v>39.549999999999997</v>
      </c>
      <c r="AB218" s="47">
        <f t="shared" si="235"/>
        <v>0</v>
      </c>
      <c r="AC218" s="14">
        <f t="shared" si="215"/>
        <v>39.549999999999997</v>
      </c>
      <c r="AD218" s="10">
        <f t="shared" si="236"/>
        <v>0</v>
      </c>
      <c r="AE218" s="101"/>
      <c r="AF218" s="109">
        <v>3</v>
      </c>
      <c r="AG218" s="40">
        <f t="shared" si="237"/>
        <v>39.549999999999997</v>
      </c>
      <c r="AH218" s="39"/>
      <c r="AJ218" s="14">
        <f t="shared" si="238"/>
        <v>39.549999999999997</v>
      </c>
      <c r="AK218" s="14">
        <f t="shared" si="239"/>
        <v>0</v>
      </c>
      <c r="AL218" s="14">
        <f t="shared" si="240"/>
        <v>0</v>
      </c>
      <c r="AM218" s="14" t="str">
        <f t="shared" si="241"/>
        <v/>
      </c>
      <c r="AO218" s="22" t="s">
        <v>57</v>
      </c>
    </row>
    <row r="219" spans="2:41" s="2" customFormat="1" ht="9.9499999999999993" customHeight="1" x14ac:dyDescent="0.2">
      <c r="B219" s="93" t="s">
        <v>6</v>
      </c>
      <c r="D219" s="160"/>
      <c r="E219" s="155" t="s">
        <v>94</v>
      </c>
      <c r="F219" s="155"/>
      <c r="G219" s="21" t="s">
        <v>91</v>
      </c>
      <c r="H219" s="21"/>
      <c r="I219" s="21"/>
      <c r="J219" s="21" t="s">
        <v>869</v>
      </c>
      <c r="K219" s="21"/>
      <c r="L219" s="21" t="s">
        <v>870</v>
      </c>
      <c r="M219" s="21"/>
      <c r="N219" s="21"/>
      <c r="P219" s="155"/>
      <c r="Q219" s="161"/>
      <c r="R219" s="20"/>
      <c r="S219" s="27">
        <f>IF(Suggested="Yes",AA219,AG219)</f>
        <v>33.9</v>
      </c>
      <c r="T219" s="25" t="s">
        <v>44</v>
      </c>
      <c r="U219" s="4" t="str">
        <f>+Instructions!$B$3</f>
        <v>A</v>
      </c>
      <c r="V219" s="39"/>
      <c r="W219" s="43">
        <f>+Instructions!$C$22</f>
        <v>0</v>
      </c>
      <c r="X219" s="14">
        <f>ROUND($AA219*(1-W219)+0.004999,2)</f>
        <v>33.9</v>
      </c>
      <c r="Y219" s="39"/>
      <c r="Z219" s="5" t="s">
        <v>432</v>
      </c>
      <c r="AA219" s="27">
        <v>33.9</v>
      </c>
      <c r="AB219" s="47">
        <f>+W219</f>
        <v>0</v>
      </c>
      <c r="AC219" s="14">
        <f t="shared" si="215"/>
        <v>33.9</v>
      </c>
      <c r="AD219" s="10">
        <f>(AG219-AC219)/AG219</f>
        <v>0</v>
      </c>
      <c r="AE219" s="101"/>
      <c r="AF219" s="109">
        <v>3</v>
      </c>
      <c r="AG219" s="40">
        <f>SUM(AJ219:AL219)+AE219</f>
        <v>33.9</v>
      </c>
      <c r="AH219" s="39"/>
      <c r="AJ219" s="14">
        <f>ROUND(AC219/(1-VLOOKUP(AF219,Group,2,FALSE)),2)</f>
        <v>33.9</v>
      </c>
      <c r="AK219" s="14">
        <f>IF(VLOOKUP(AF219,Group,5,FALSE)="YES",VLOOKUP(ROUND(ROUND(AJ219,1)-AJ219,2),Round,2,FALSE)+VLOOKUP(AF219,Group,6,FALSE),0)</f>
        <v>0</v>
      </c>
      <c r="AL219" s="14">
        <f>IF(VLOOKUP(AF219,Group,7,FALSE)="",0,ROUND(AJ219-0.04999,1)-AJ219+AM219)</f>
        <v>0</v>
      </c>
      <c r="AM219" s="14" t="str">
        <f>IF(VLOOKUP(AF219,Group,7,FALSE)="","",VLOOKUP(AF219,Group,7,FALSE))</f>
        <v/>
      </c>
      <c r="AO219" s="22" t="s">
        <v>57</v>
      </c>
    </row>
    <row r="220" spans="2:41" s="2" customFormat="1" ht="9.9499999999999993" customHeight="1" x14ac:dyDescent="0.2">
      <c r="B220" s="93" t="s">
        <v>6</v>
      </c>
      <c r="D220" s="160"/>
      <c r="E220" s="155" t="s">
        <v>90</v>
      </c>
      <c r="F220" s="155"/>
      <c r="G220" s="21" t="s">
        <v>91</v>
      </c>
      <c r="H220" s="21"/>
      <c r="I220" s="21"/>
      <c r="J220" s="176" t="s">
        <v>488</v>
      </c>
      <c r="L220" s="21" t="s">
        <v>962</v>
      </c>
      <c r="M220" s="21"/>
      <c r="N220" s="21"/>
      <c r="P220" s="155"/>
      <c r="Q220" s="161"/>
      <c r="R220" s="20"/>
      <c r="S220" s="27">
        <f t="shared" si="233"/>
        <v>40.5</v>
      </c>
      <c r="T220" s="25" t="s">
        <v>44</v>
      </c>
      <c r="U220" s="4" t="str">
        <f>+Instructions!$B$3</f>
        <v>A</v>
      </c>
      <c r="V220" s="39"/>
      <c r="W220" s="43">
        <f>+Instructions!$C$22</f>
        <v>0</v>
      </c>
      <c r="X220" s="14">
        <f t="shared" si="234"/>
        <v>40.5</v>
      </c>
      <c r="Y220" s="39"/>
      <c r="Z220" s="5" t="s">
        <v>432</v>
      </c>
      <c r="AA220" s="27">
        <v>40.5</v>
      </c>
      <c r="AB220" s="47">
        <f t="shared" si="235"/>
        <v>0</v>
      </c>
      <c r="AC220" s="14">
        <f t="shared" si="215"/>
        <v>40.5</v>
      </c>
      <c r="AD220" s="10">
        <f t="shared" si="236"/>
        <v>0</v>
      </c>
      <c r="AE220" s="101"/>
      <c r="AF220" s="109">
        <v>3</v>
      </c>
      <c r="AG220" s="40">
        <f t="shared" si="237"/>
        <v>40.5</v>
      </c>
      <c r="AH220" s="39"/>
      <c r="AJ220" s="14">
        <f t="shared" si="238"/>
        <v>40.5</v>
      </c>
      <c r="AK220" s="14">
        <f t="shared" si="239"/>
        <v>0</v>
      </c>
      <c r="AL220" s="14">
        <f t="shared" si="240"/>
        <v>0</v>
      </c>
      <c r="AM220" s="14" t="str">
        <f t="shared" si="241"/>
        <v/>
      </c>
      <c r="AO220" s="22" t="s">
        <v>57</v>
      </c>
    </row>
    <row r="221" spans="2:41" s="2" customFormat="1" ht="9.9499999999999993" customHeight="1" x14ac:dyDescent="0.2">
      <c r="B221" s="93" t="s">
        <v>6</v>
      </c>
      <c r="D221" s="160"/>
      <c r="E221" s="155" t="s">
        <v>92</v>
      </c>
      <c r="F221" s="155"/>
      <c r="G221" s="21" t="s">
        <v>93</v>
      </c>
      <c r="H221" s="21"/>
      <c r="I221" s="21"/>
      <c r="J221" s="176" t="s">
        <v>489</v>
      </c>
      <c r="L221" s="21" t="s">
        <v>962</v>
      </c>
      <c r="M221" s="21"/>
      <c r="N221" s="21"/>
      <c r="P221" s="155"/>
      <c r="Q221" s="161"/>
      <c r="R221" s="20"/>
      <c r="S221" s="27">
        <f t="shared" si="233"/>
        <v>27.55</v>
      </c>
      <c r="T221" s="25" t="s">
        <v>44</v>
      </c>
      <c r="U221" s="4" t="str">
        <f>+Instructions!$B$3</f>
        <v>A</v>
      </c>
      <c r="V221" s="39"/>
      <c r="W221" s="43">
        <f>+Instructions!$C$22</f>
        <v>0</v>
      </c>
      <c r="X221" s="14">
        <f t="shared" si="234"/>
        <v>27.55</v>
      </c>
      <c r="Y221" s="39"/>
      <c r="Z221" s="5" t="s">
        <v>432</v>
      </c>
      <c r="AA221" s="27">
        <v>27.55</v>
      </c>
      <c r="AB221" s="47">
        <f t="shared" si="235"/>
        <v>0</v>
      </c>
      <c r="AC221" s="14">
        <f t="shared" si="215"/>
        <v>27.55</v>
      </c>
      <c r="AD221" s="10">
        <f t="shared" si="236"/>
        <v>0</v>
      </c>
      <c r="AE221" s="101"/>
      <c r="AF221" s="109">
        <v>3</v>
      </c>
      <c r="AG221" s="40">
        <f t="shared" si="237"/>
        <v>27.55</v>
      </c>
      <c r="AH221" s="39"/>
      <c r="AJ221" s="14">
        <f t="shared" si="238"/>
        <v>27.55</v>
      </c>
      <c r="AK221" s="14">
        <f t="shared" si="239"/>
        <v>0</v>
      </c>
      <c r="AL221" s="14">
        <f t="shared" si="240"/>
        <v>0</v>
      </c>
      <c r="AM221" s="14" t="str">
        <f t="shared" si="241"/>
        <v/>
      </c>
      <c r="AO221" s="22" t="s">
        <v>57</v>
      </c>
    </row>
    <row r="222" spans="2:41" s="2" customFormat="1" ht="9.9499999999999993" customHeight="1" x14ac:dyDescent="0.2">
      <c r="B222" s="93" t="s">
        <v>6</v>
      </c>
      <c r="D222" s="160"/>
      <c r="E222" s="155" t="s">
        <v>99</v>
      </c>
      <c r="F222" s="155"/>
      <c r="G222" s="21" t="s">
        <v>91</v>
      </c>
      <c r="H222" s="21"/>
      <c r="I222" s="21"/>
      <c r="J222" s="176" t="s">
        <v>490</v>
      </c>
      <c r="L222" s="21" t="s">
        <v>988</v>
      </c>
      <c r="M222" s="21"/>
      <c r="N222" s="21"/>
      <c r="P222" s="155"/>
      <c r="Q222" s="161"/>
      <c r="R222" s="20"/>
      <c r="S222" s="27">
        <f t="shared" si="233"/>
        <v>40.65</v>
      </c>
      <c r="T222" s="25" t="s">
        <v>44</v>
      </c>
      <c r="U222" s="4" t="str">
        <f>+Instructions!$B$3</f>
        <v>A</v>
      </c>
      <c r="V222" s="39"/>
      <c r="W222" s="43">
        <f>+Instructions!$C$22</f>
        <v>0</v>
      </c>
      <c r="X222" s="14">
        <f t="shared" si="234"/>
        <v>40.65</v>
      </c>
      <c r="Y222" s="39"/>
      <c r="Z222" s="5" t="s">
        <v>432</v>
      </c>
      <c r="AA222" s="27">
        <v>40.65</v>
      </c>
      <c r="AB222" s="47">
        <f t="shared" si="235"/>
        <v>0</v>
      </c>
      <c r="AC222" s="14">
        <f t="shared" si="215"/>
        <v>40.65</v>
      </c>
      <c r="AD222" s="10">
        <f t="shared" si="236"/>
        <v>0</v>
      </c>
      <c r="AE222" s="101"/>
      <c r="AF222" s="109">
        <v>3</v>
      </c>
      <c r="AG222" s="40">
        <f t="shared" si="237"/>
        <v>40.65</v>
      </c>
      <c r="AH222" s="39"/>
      <c r="AJ222" s="14">
        <f t="shared" si="238"/>
        <v>40.65</v>
      </c>
      <c r="AK222" s="14">
        <f t="shared" si="239"/>
        <v>0</v>
      </c>
      <c r="AL222" s="14">
        <f t="shared" si="240"/>
        <v>0</v>
      </c>
      <c r="AM222" s="14" t="str">
        <f t="shared" si="241"/>
        <v/>
      </c>
      <c r="AO222" s="22" t="s">
        <v>57</v>
      </c>
    </row>
    <row r="223" spans="2:41" s="2" customFormat="1" ht="3" customHeight="1" x14ac:dyDescent="0.2">
      <c r="C223" s="177"/>
      <c r="J223" s="176" t="s">
        <v>432</v>
      </c>
      <c r="L223" s="2" t="s">
        <v>432</v>
      </c>
      <c r="P223" s="3"/>
      <c r="Q223" s="5"/>
      <c r="R223" s="20"/>
      <c r="S223" s="169"/>
      <c r="T223" s="171"/>
      <c r="U223" s="4"/>
      <c r="V223" s="39"/>
      <c r="W223" s="56"/>
      <c r="X223" s="56"/>
      <c r="Y223" s="39"/>
      <c r="Z223" s="27"/>
      <c r="AA223" s="14"/>
      <c r="AB223" s="12"/>
      <c r="AC223" s="12"/>
      <c r="AD223" s="12"/>
      <c r="AE223" s="12"/>
      <c r="AF223" s="52"/>
      <c r="AG223" s="14"/>
      <c r="AH223" s="39"/>
      <c r="AO223" s="22" t="s">
        <v>57</v>
      </c>
    </row>
    <row r="224" spans="2:41" s="2" customFormat="1" ht="11.1" customHeight="1" x14ac:dyDescent="0.2">
      <c r="C224" s="177" t="s">
        <v>97</v>
      </c>
      <c r="J224" s="176" t="s">
        <v>432</v>
      </c>
      <c r="L224" s="2" t="s">
        <v>432</v>
      </c>
      <c r="P224" s="3"/>
      <c r="Q224" s="5"/>
      <c r="S224" s="169"/>
      <c r="T224" s="171"/>
      <c r="U224" s="4"/>
      <c r="V224" s="39"/>
      <c r="W224" s="56"/>
      <c r="X224" s="56"/>
      <c r="Y224" s="39"/>
      <c r="Z224" s="27"/>
      <c r="AA224" s="14"/>
      <c r="AB224" s="12"/>
      <c r="AC224" s="12"/>
      <c r="AD224" s="12"/>
      <c r="AE224" s="12"/>
      <c r="AF224" s="52"/>
      <c r="AG224" s="14"/>
      <c r="AH224" s="39"/>
      <c r="AO224" s="22" t="s">
        <v>57</v>
      </c>
    </row>
    <row r="225" spans="2:41" s="2" customFormat="1" ht="9.9499999999999993" customHeight="1" x14ac:dyDescent="0.2">
      <c r="C225" s="137" t="s">
        <v>792</v>
      </c>
      <c r="P225" s="155"/>
      <c r="Q225" s="161"/>
      <c r="R225" s="62" t="s">
        <v>673</v>
      </c>
      <c r="S225" s="174" t="s">
        <v>674</v>
      </c>
      <c r="T225" s="175"/>
      <c r="U225" s="4"/>
      <c r="V225" s="39"/>
      <c r="W225" s="43"/>
      <c r="X225" s="12"/>
      <c r="Y225" s="39"/>
      <c r="Z225" s="27"/>
      <c r="AA225" s="27"/>
      <c r="AB225" s="42"/>
      <c r="AC225" s="14"/>
      <c r="AD225" s="12"/>
      <c r="AE225" s="52"/>
      <c r="AF225" s="104"/>
      <c r="AG225" s="27"/>
      <c r="AH225" s="39"/>
      <c r="AJ225" s="14"/>
      <c r="AK225" s="14"/>
      <c r="AL225" s="14"/>
      <c r="AM225" s="14"/>
      <c r="AO225" s="22"/>
    </row>
    <row r="226" spans="2:41" s="2" customFormat="1" ht="3.95" customHeight="1" x14ac:dyDescent="0.2">
      <c r="P226" s="155"/>
      <c r="Q226" s="161"/>
      <c r="R226" s="5"/>
      <c r="S226" s="27"/>
      <c r="T226" s="5"/>
      <c r="U226" s="4"/>
      <c r="V226" s="39"/>
      <c r="W226" s="43"/>
      <c r="X226" s="12"/>
      <c r="Y226" s="39"/>
      <c r="Z226" s="27"/>
      <c r="AA226" s="27"/>
      <c r="AB226" s="42"/>
      <c r="AC226" s="14"/>
      <c r="AD226" s="12"/>
      <c r="AE226" s="52"/>
      <c r="AF226" s="104"/>
      <c r="AG226" s="27"/>
      <c r="AH226" s="39"/>
      <c r="AJ226" s="14"/>
      <c r="AK226" s="14"/>
      <c r="AL226" s="14"/>
      <c r="AM226" s="14"/>
      <c r="AO226" s="22" t="s">
        <v>57</v>
      </c>
    </row>
    <row r="227" spans="2:41" s="2" customFormat="1" ht="9.9499999999999993" customHeight="1" x14ac:dyDescent="0.2">
      <c r="B227" s="93" t="s">
        <v>6</v>
      </c>
      <c r="D227" s="160"/>
      <c r="E227" s="155" t="s">
        <v>90</v>
      </c>
      <c r="F227" s="155"/>
      <c r="G227" s="21" t="s">
        <v>91</v>
      </c>
      <c r="H227" s="21"/>
      <c r="I227" s="21"/>
      <c r="J227" s="176" t="s">
        <v>491</v>
      </c>
      <c r="L227" s="21" t="s">
        <v>969</v>
      </c>
      <c r="M227" s="21"/>
      <c r="N227" s="21"/>
      <c r="P227" s="155"/>
      <c r="Q227" s="161"/>
      <c r="R227" s="20"/>
      <c r="S227" s="27">
        <f t="shared" si="233"/>
        <v>36.6</v>
      </c>
      <c r="T227" s="25" t="s">
        <v>44</v>
      </c>
      <c r="U227" s="4" t="str">
        <f>+Instructions!$B$3</f>
        <v>A</v>
      </c>
      <c r="V227" s="39"/>
      <c r="W227" s="43">
        <f>+Instructions!$C$22</f>
        <v>0</v>
      </c>
      <c r="X227" s="14">
        <f t="shared" si="234"/>
        <v>36.6</v>
      </c>
      <c r="Y227" s="39"/>
      <c r="Z227" s="5" t="s">
        <v>432</v>
      </c>
      <c r="AA227" s="27">
        <v>36.6</v>
      </c>
      <c r="AB227" s="47">
        <f t="shared" si="235"/>
        <v>0</v>
      </c>
      <c r="AC227" s="14">
        <f t="shared" si="215"/>
        <v>36.6</v>
      </c>
      <c r="AD227" s="10">
        <f t="shared" si="236"/>
        <v>0</v>
      </c>
      <c r="AE227" s="101"/>
      <c r="AF227" s="109">
        <v>3</v>
      </c>
      <c r="AG227" s="40">
        <f t="shared" si="237"/>
        <v>36.6</v>
      </c>
      <c r="AH227" s="39"/>
      <c r="AJ227" s="14">
        <f t="shared" si="238"/>
        <v>36.6</v>
      </c>
      <c r="AK227" s="14">
        <f t="shared" si="239"/>
        <v>0</v>
      </c>
      <c r="AL227" s="14">
        <f t="shared" si="240"/>
        <v>0</v>
      </c>
      <c r="AM227" s="14" t="str">
        <f t="shared" si="241"/>
        <v/>
      </c>
      <c r="AO227" s="22" t="s">
        <v>57</v>
      </c>
    </row>
    <row r="228" spans="2:41" s="2" customFormat="1" ht="9.9499999999999993" customHeight="1" x14ac:dyDescent="0.2">
      <c r="B228" s="93" t="s">
        <v>6</v>
      </c>
      <c r="D228" s="160"/>
      <c r="E228" s="155" t="s">
        <v>116</v>
      </c>
      <c r="F228" s="155"/>
      <c r="G228" s="21" t="s">
        <v>93</v>
      </c>
      <c r="H228" s="21"/>
      <c r="I228" s="21"/>
      <c r="J228" s="176" t="s">
        <v>492</v>
      </c>
      <c r="L228" s="21" t="s">
        <v>969</v>
      </c>
      <c r="M228" s="21"/>
      <c r="N228" s="21"/>
      <c r="P228" s="155" t="s">
        <v>84</v>
      </c>
      <c r="Q228" s="161"/>
      <c r="R228" s="20"/>
      <c r="S228" s="27">
        <f t="shared" si="233"/>
        <v>32.35</v>
      </c>
      <c r="T228" s="25" t="s">
        <v>44</v>
      </c>
      <c r="U228" s="4" t="str">
        <f>+Instructions!$B$3</f>
        <v>A</v>
      </c>
      <c r="V228" s="39"/>
      <c r="W228" s="43">
        <f>+Instructions!$C$22</f>
        <v>0</v>
      </c>
      <c r="X228" s="14">
        <f t="shared" si="234"/>
        <v>32.35</v>
      </c>
      <c r="Y228" s="39"/>
      <c r="Z228" s="5" t="s">
        <v>432</v>
      </c>
      <c r="AA228" s="27">
        <v>32.35</v>
      </c>
      <c r="AB228" s="47">
        <f t="shared" si="235"/>
        <v>0</v>
      </c>
      <c r="AC228" s="14">
        <f t="shared" si="215"/>
        <v>32.35</v>
      </c>
      <c r="AD228" s="10">
        <f t="shared" si="236"/>
        <v>0</v>
      </c>
      <c r="AE228" s="101"/>
      <c r="AF228" s="109">
        <v>3</v>
      </c>
      <c r="AG228" s="40">
        <f t="shared" si="237"/>
        <v>32.35</v>
      </c>
      <c r="AH228" s="39"/>
      <c r="AJ228" s="14">
        <f t="shared" si="238"/>
        <v>32.35</v>
      </c>
      <c r="AK228" s="14">
        <f t="shared" si="239"/>
        <v>0</v>
      </c>
      <c r="AL228" s="14">
        <f t="shared" si="240"/>
        <v>0</v>
      </c>
      <c r="AM228" s="14" t="str">
        <f t="shared" si="241"/>
        <v/>
      </c>
      <c r="AO228" s="22" t="s">
        <v>57</v>
      </c>
    </row>
    <row r="229" spans="2:41" s="2" customFormat="1" ht="9.9499999999999993" customHeight="1" x14ac:dyDescent="0.2">
      <c r="B229" s="93" t="s">
        <v>6</v>
      </c>
      <c r="D229" s="160"/>
      <c r="E229" s="155" t="s">
        <v>117</v>
      </c>
      <c r="F229" s="155"/>
      <c r="G229" s="21" t="s">
        <v>91</v>
      </c>
      <c r="H229" s="21"/>
      <c r="I229" s="21"/>
      <c r="J229" s="176" t="s">
        <v>493</v>
      </c>
      <c r="L229" s="21" t="s">
        <v>970</v>
      </c>
      <c r="M229" s="21"/>
      <c r="N229" s="21"/>
      <c r="P229" s="155"/>
      <c r="Q229" s="161"/>
      <c r="R229" s="20"/>
      <c r="S229" s="27">
        <f t="shared" si="233"/>
        <v>46.2</v>
      </c>
      <c r="T229" s="25" t="s">
        <v>44</v>
      </c>
      <c r="U229" s="4" t="str">
        <f>+Instructions!$B$3</f>
        <v>A</v>
      </c>
      <c r="V229" s="39"/>
      <c r="W229" s="43">
        <f>+Instructions!$C$22</f>
        <v>0</v>
      </c>
      <c r="X229" s="14">
        <f t="shared" si="234"/>
        <v>46.2</v>
      </c>
      <c r="Y229" s="39"/>
      <c r="Z229" s="5" t="s">
        <v>432</v>
      </c>
      <c r="AA229" s="27">
        <v>46.2</v>
      </c>
      <c r="AB229" s="47">
        <f t="shared" si="235"/>
        <v>0</v>
      </c>
      <c r="AC229" s="14">
        <f t="shared" si="215"/>
        <v>46.2</v>
      </c>
      <c r="AD229" s="10">
        <f t="shared" si="236"/>
        <v>0</v>
      </c>
      <c r="AE229" s="101"/>
      <c r="AF229" s="109">
        <v>3</v>
      </c>
      <c r="AG229" s="40">
        <f t="shared" si="237"/>
        <v>46.2</v>
      </c>
      <c r="AH229" s="39"/>
      <c r="AJ229" s="14">
        <f t="shared" si="238"/>
        <v>46.2</v>
      </c>
      <c r="AK229" s="14">
        <f t="shared" si="239"/>
        <v>0</v>
      </c>
      <c r="AL229" s="14">
        <f t="shared" si="240"/>
        <v>0</v>
      </c>
      <c r="AM229" s="14" t="str">
        <f t="shared" si="241"/>
        <v/>
      </c>
      <c r="AO229" s="22" t="s">
        <v>57</v>
      </c>
    </row>
    <row r="230" spans="2:41" s="2" customFormat="1" ht="9.9499999999999993" customHeight="1" x14ac:dyDescent="0.2">
      <c r="B230" s="93" t="s">
        <v>6</v>
      </c>
      <c r="D230" s="160"/>
      <c r="E230" s="155" t="s">
        <v>610</v>
      </c>
      <c r="F230" s="155"/>
      <c r="G230" s="21" t="s">
        <v>91</v>
      </c>
      <c r="H230" s="21"/>
      <c r="I230" s="21"/>
      <c r="J230" s="21" t="s">
        <v>606</v>
      </c>
      <c r="K230" s="21"/>
      <c r="L230" s="21" t="s">
        <v>1099</v>
      </c>
      <c r="M230" s="21"/>
      <c r="N230" s="21"/>
      <c r="P230" s="155"/>
      <c r="Q230" s="161"/>
      <c r="R230" s="20"/>
      <c r="S230" s="27">
        <f t="shared" si="233"/>
        <v>87.55</v>
      </c>
      <c r="T230" s="25" t="s">
        <v>44</v>
      </c>
      <c r="U230" s="4" t="str">
        <f>+Instructions!$B$3</f>
        <v>A</v>
      </c>
      <c r="V230" s="39"/>
      <c r="W230" s="43">
        <f>+Instructions!$C$22</f>
        <v>0</v>
      </c>
      <c r="X230" s="14">
        <f t="shared" si="234"/>
        <v>87.55</v>
      </c>
      <c r="Y230" s="39"/>
      <c r="Z230" s="5" t="s">
        <v>432</v>
      </c>
      <c r="AA230" s="27">
        <v>87.55</v>
      </c>
      <c r="AB230" s="47">
        <f t="shared" si="235"/>
        <v>0</v>
      </c>
      <c r="AC230" s="14">
        <f t="shared" si="215"/>
        <v>87.55</v>
      </c>
      <c r="AD230" s="10">
        <f t="shared" si="236"/>
        <v>0</v>
      </c>
      <c r="AE230" s="101"/>
      <c r="AF230" s="109">
        <v>3</v>
      </c>
      <c r="AG230" s="40">
        <f t="shared" si="237"/>
        <v>87.55</v>
      </c>
      <c r="AH230" s="39"/>
      <c r="AJ230" s="14">
        <f t="shared" si="238"/>
        <v>87.55</v>
      </c>
      <c r="AK230" s="14">
        <f t="shared" si="239"/>
        <v>0</v>
      </c>
      <c r="AL230" s="14">
        <f t="shared" si="240"/>
        <v>0</v>
      </c>
      <c r="AM230" s="14" t="str">
        <f t="shared" si="241"/>
        <v/>
      </c>
      <c r="AO230" s="22" t="s">
        <v>57</v>
      </c>
    </row>
    <row r="231" spans="2:41" s="2" customFormat="1" ht="9.9499999999999993" customHeight="1" x14ac:dyDescent="0.2">
      <c r="B231" s="93" t="s">
        <v>6</v>
      </c>
      <c r="D231" s="160"/>
      <c r="E231" s="155" t="s">
        <v>90</v>
      </c>
      <c r="F231" s="155"/>
      <c r="G231" s="21" t="s">
        <v>91</v>
      </c>
      <c r="H231" s="21"/>
      <c r="I231" s="21"/>
      <c r="J231" s="21" t="s">
        <v>607</v>
      </c>
      <c r="K231" s="21"/>
      <c r="L231" s="21" t="s">
        <v>965</v>
      </c>
      <c r="M231" s="21"/>
      <c r="N231" s="21"/>
      <c r="P231" s="155"/>
      <c r="Q231" s="161"/>
      <c r="R231" s="20"/>
      <c r="S231" s="27">
        <f t="shared" si="233"/>
        <v>42.35</v>
      </c>
      <c r="T231" s="25" t="s">
        <v>44</v>
      </c>
      <c r="U231" s="4" t="str">
        <f>+Instructions!$B$3</f>
        <v>A</v>
      </c>
      <c r="V231" s="39"/>
      <c r="W231" s="43">
        <f>+Instructions!$C$22</f>
        <v>0</v>
      </c>
      <c r="X231" s="14">
        <f t="shared" si="234"/>
        <v>42.35</v>
      </c>
      <c r="Y231" s="39"/>
      <c r="Z231" s="5" t="s">
        <v>432</v>
      </c>
      <c r="AA231" s="27">
        <v>42.35</v>
      </c>
      <c r="AB231" s="47">
        <f t="shared" si="235"/>
        <v>0</v>
      </c>
      <c r="AC231" s="14">
        <f t="shared" si="215"/>
        <v>42.35</v>
      </c>
      <c r="AD231" s="10">
        <f t="shared" si="236"/>
        <v>0</v>
      </c>
      <c r="AE231" s="101"/>
      <c r="AF231" s="109">
        <v>3</v>
      </c>
      <c r="AG231" s="40">
        <f t="shared" si="237"/>
        <v>42.35</v>
      </c>
      <c r="AH231" s="39"/>
      <c r="AJ231" s="14">
        <f t="shared" si="238"/>
        <v>42.35</v>
      </c>
      <c r="AK231" s="14">
        <f t="shared" si="239"/>
        <v>0</v>
      </c>
      <c r="AL231" s="14">
        <f t="shared" si="240"/>
        <v>0</v>
      </c>
      <c r="AM231" s="14" t="str">
        <f t="shared" si="241"/>
        <v/>
      </c>
      <c r="AO231" s="22" t="s">
        <v>57</v>
      </c>
    </row>
    <row r="232" spans="2:41" s="2" customFormat="1" ht="9.9499999999999993" customHeight="1" x14ac:dyDescent="0.2">
      <c r="B232" s="93" t="s">
        <v>6</v>
      </c>
      <c r="D232" s="160"/>
      <c r="E232" s="155" t="s">
        <v>603</v>
      </c>
      <c r="F232" s="155"/>
      <c r="G232" s="21" t="s">
        <v>91</v>
      </c>
      <c r="H232" s="21"/>
      <c r="I232" s="21"/>
      <c r="J232" s="21" t="s">
        <v>608</v>
      </c>
      <c r="K232" s="21"/>
      <c r="L232" s="21" t="s">
        <v>1046</v>
      </c>
      <c r="M232" s="21"/>
      <c r="N232" s="21"/>
      <c r="P232" s="155"/>
      <c r="Q232" s="161"/>
      <c r="R232" s="20"/>
      <c r="S232" s="27">
        <f t="shared" si="233"/>
        <v>87.75</v>
      </c>
      <c r="T232" s="25" t="s">
        <v>44</v>
      </c>
      <c r="U232" s="4" t="str">
        <f>+Instructions!$B$3</f>
        <v>A</v>
      </c>
      <c r="V232" s="39"/>
      <c r="W232" s="43">
        <f>+Instructions!$C$22</f>
        <v>0</v>
      </c>
      <c r="X232" s="14">
        <f t="shared" si="234"/>
        <v>87.75</v>
      </c>
      <c r="Y232" s="39"/>
      <c r="Z232" s="5" t="s">
        <v>432</v>
      </c>
      <c r="AA232" s="27">
        <v>87.75</v>
      </c>
      <c r="AB232" s="47">
        <f t="shared" si="235"/>
        <v>0</v>
      </c>
      <c r="AC232" s="14">
        <f t="shared" si="215"/>
        <v>87.75</v>
      </c>
      <c r="AD232" s="10">
        <f t="shared" si="236"/>
        <v>0</v>
      </c>
      <c r="AE232" s="101"/>
      <c r="AF232" s="109">
        <v>3</v>
      </c>
      <c r="AG232" s="40">
        <f t="shared" si="237"/>
        <v>87.75</v>
      </c>
      <c r="AH232" s="39"/>
      <c r="AJ232" s="14">
        <f t="shared" si="238"/>
        <v>87.75</v>
      </c>
      <c r="AK232" s="14">
        <f t="shared" si="239"/>
        <v>0</v>
      </c>
      <c r="AL232" s="14">
        <f t="shared" si="240"/>
        <v>0</v>
      </c>
      <c r="AM232" s="14" t="str">
        <f t="shared" si="241"/>
        <v/>
      </c>
      <c r="AO232" s="22" t="s">
        <v>57</v>
      </c>
    </row>
    <row r="233" spans="2:41" s="2" customFormat="1" ht="9.9499999999999993" customHeight="1" x14ac:dyDescent="0.2">
      <c r="B233" s="93" t="s">
        <v>6</v>
      </c>
      <c r="D233" s="160"/>
      <c r="E233" s="155" t="s">
        <v>610</v>
      </c>
      <c r="F233" s="155"/>
      <c r="G233" s="21" t="s">
        <v>91</v>
      </c>
      <c r="H233" s="21"/>
      <c r="I233" s="21"/>
      <c r="J233" s="21" t="s">
        <v>609</v>
      </c>
      <c r="K233" s="21"/>
      <c r="L233" s="21" t="s">
        <v>1025</v>
      </c>
      <c r="M233" s="21"/>
      <c r="N233" s="21"/>
      <c r="P233" s="155"/>
      <c r="Q233" s="161"/>
      <c r="R233" s="20"/>
      <c r="S233" s="27">
        <f t="shared" ref="S233:S243" si="263">IF(Suggested="Yes",AA233,AG233)</f>
        <v>98.65</v>
      </c>
      <c r="T233" s="25" t="s">
        <v>44</v>
      </c>
      <c r="U233" s="4" t="str">
        <f>+Instructions!$B$3</f>
        <v>A</v>
      </c>
      <c r="V233" s="39"/>
      <c r="W233" s="43">
        <f>+Instructions!$C$22</f>
        <v>0</v>
      </c>
      <c r="X233" s="14">
        <f t="shared" ref="X233:X243" si="264">ROUND($AA233*(1-W233)+0.004999,2)</f>
        <v>98.65</v>
      </c>
      <c r="Y233" s="39"/>
      <c r="Z233" s="5" t="s">
        <v>432</v>
      </c>
      <c r="AA233" s="27">
        <v>98.65</v>
      </c>
      <c r="AB233" s="47">
        <f t="shared" ref="AB233:AC237" si="265">+W233</f>
        <v>0</v>
      </c>
      <c r="AC233" s="14">
        <f t="shared" si="265"/>
        <v>98.65</v>
      </c>
      <c r="AD233" s="10">
        <f t="shared" ref="AD233:AD243" si="266">(AG233-AC233)/AG233</f>
        <v>0</v>
      </c>
      <c r="AE233" s="101"/>
      <c r="AF233" s="109">
        <v>3</v>
      </c>
      <c r="AG233" s="40">
        <f t="shared" ref="AG233:AG243" si="267">SUM(AJ233:AL233)+AE233</f>
        <v>98.65</v>
      </c>
      <c r="AH233" s="39"/>
      <c r="AJ233" s="14">
        <f t="shared" ref="AJ233:AJ243" si="268">ROUND(AC233/(1-VLOOKUP(AF233,Group,2,FALSE)),2)</f>
        <v>98.65</v>
      </c>
      <c r="AK233" s="14">
        <f t="shared" ref="AK233:AK243" si="269">IF(VLOOKUP(AF233,Group,5,FALSE)="YES",VLOOKUP(ROUND(ROUND(AJ233,1)-AJ233,2),Round,2,FALSE)+VLOOKUP(AF233,Group,6,FALSE),0)</f>
        <v>0</v>
      </c>
      <c r="AL233" s="14">
        <f t="shared" ref="AL233:AL243" si="270">IF(VLOOKUP(AF233,Group,7,FALSE)="",0,ROUND(AJ233-0.04999,1)-AJ233+AM233)</f>
        <v>0</v>
      </c>
      <c r="AM233" s="14" t="str">
        <f t="shared" ref="AM233:AM243" si="271">IF(VLOOKUP(AF233,Group,7,FALSE)="","",VLOOKUP(AF233,Group,7,FALSE))</f>
        <v/>
      </c>
      <c r="AO233" s="22" t="s">
        <v>57</v>
      </c>
    </row>
    <row r="234" spans="2:41" s="2" customFormat="1" ht="9.9499999999999993" customHeight="1" x14ac:dyDescent="0.2">
      <c r="B234" s="93" t="s">
        <v>6</v>
      </c>
      <c r="D234" s="160"/>
      <c r="E234" s="155" t="s">
        <v>711</v>
      </c>
      <c r="F234" s="155"/>
      <c r="G234" s="21" t="s">
        <v>91</v>
      </c>
      <c r="H234" s="21"/>
      <c r="I234" s="21"/>
      <c r="J234" s="21" t="s">
        <v>714</v>
      </c>
      <c r="K234" s="21"/>
      <c r="L234" s="21" t="s">
        <v>717</v>
      </c>
      <c r="M234" s="21"/>
      <c r="N234" s="21"/>
      <c r="P234" s="155"/>
      <c r="Q234" s="161"/>
      <c r="R234" s="20"/>
      <c r="S234" s="27">
        <f t="shared" si="263"/>
        <v>80.599999999999994</v>
      </c>
      <c r="T234" s="25" t="s">
        <v>44</v>
      </c>
      <c r="U234" s="4" t="str">
        <f>+Instructions!$B$3</f>
        <v>A</v>
      </c>
      <c r="V234" s="39"/>
      <c r="W234" s="43">
        <f>+Instructions!$C$22</f>
        <v>0</v>
      </c>
      <c r="X234" s="14">
        <f t="shared" si="264"/>
        <v>80.599999999999994</v>
      </c>
      <c r="Y234" s="39"/>
      <c r="Z234" s="5" t="s">
        <v>432</v>
      </c>
      <c r="AA234" s="27">
        <v>80.599999999999994</v>
      </c>
      <c r="AB234" s="47">
        <f t="shared" si="265"/>
        <v>0</v>
      </c>
      <c r="AC234" s="14">
        <f t="shared" si="265"/>
        <v>80.599999999999994</v>
      </c>
      <c r="AD234" s="10">
        <f t="shared" si="266"/>
        <v>0</v>
      </c>
      <c r="AE234" s="101"/>
      <c r="AF234" s="109">
        <v>3</v>
      </c>
      <c r="AG234" s="40">
        <f t="shared" si="267"/>
        <v>80.599999999999994</v>
      </c>
      <c r="AH234" s="39"/>
      <c r="AJ234" s="14">
        <f t="shared" si="268"/>
        <v>80.599999999999994</v>
      </c>
      <c r="AK234" s="14">
        <f t="shared" si="269"/>
        <v>0</v>
      </c>
      <c r="AL234" s="14">
        <f t="shared" si="270"/>
        <v>0</v>
      </c>
      <c r="AM234" s="14" t="str">
        <f t="shared" si="271"/>
        <v/>
      </c>
      <c r="AO234" s="22" t="s">
        <v>57</v>
      </c>
    </row>
    <row r="235" spans="2:41" s="2" customFormat="1" ht="9.9499999999999993" customHeight="1" x14ac:dyDescent="0.2">
      <c r="B235" s="93" t="s">
        <v>6</v>
      </c>
      <c r="D235" s="160"/>
      <c r="E235" s="155" t="s">
        <v>712</v>
      </c>
      <c r="F235" s="155"/>
      <c r="G235" s="21" t="s">
        <v>91</v>
      </c>
      <c r="H235" s="21"/>
      <c r="I235" s="21"/>
      <c r="J235" s="21" t="s">
        <v>715</v>
      </c>
      <c r="K235" s="21"/>
      <c r="L235" s="21" t="s">
        <v>989</v>
      </c>
      <c r="M235" s="21"/>
      <c r="N235" s="21"/>
      <c r="P235" s="155"/>
      <c r="Q235" s="161"/>
      <c r="R235" s="20"/>
      <c r="S235" s="27">
        <f t="shared" si="263"/>
        <v>80.45</v>
      </c>
      <c r="T235" s="25" t="s">
        <v>44</v>
      </c>
      <c r="U235" s="4" t="str">
        <f>+Instructions!$B$3</f>
        <v>A</v>
      </c>
      <c r="V235" s="39"/>
      <c r="W235" s="43">
        <f>+Instructions!$C$22</f>
        <v>0</v>
      </c>
      <c r="X235" s="14">
        <f t="shared" si="264"/>
        <v>80.45</v>
      </c>
      <c r="Y235" s="39"/>
      <c r="Z235" s="5" t="s">
        <v>432</v>
      </c>
      <c r="AA235" s="27">
        <v>80.45</v>
      </c>
      <c r="AB235" s="47">
        <f t="shared" si="265"/>
        <v>0</v>
      </c>
      <c r="AC235" s="14">
        <f t="shared" si="265"/>
        <v>80.45</v>
      </c>
      <c r="AD235" s="10">
        <f t="shared" si="266"/>
        <v>0</v>
      </c>
      <c r="AE235" s="101"/>
      <c r="AF235" s="109">
        <v>3</v>
      </c>
      <c r="AG235" s="40">
        <f t="shared" si="267"/>
        <v>80.45</v>
      </c>
      <c r="AH235" s="39"/>
      <c r="AJ235" s="14">
        <f t="shared" si="268"/>
        <v>80.45</v>
      </c>
      <c r="AK235" s="14">
        <f t="shared" si="269"/>
        <v>0</v>
      </c>
      <c r="AL235" s="14">
        <f t="shared" si="270"/>
        <v>0</v>
      </c>
      <c r="AM235" s="14" t="str">
        <f t="shared" si="271"/>
        <v/>
      </c>
      <c r="AO235" s="22" t="s">
        <v>57</v>
      </c>
    </row>
    <row r="236" spans="2:41" s="2" customFormat="1" ht="9.9499999999999993" customHeight="1" x14ac:dyDescent="0.2">
      <c r="B236" s="93" t="s">
        <v>6</v>
      </c>
      <c r="D236" s="160"/>
      <c r="E236" s="155" t="s">
        <v>713</v>
      </c>
      <c r="F236" s="155"/>
      <c r="G236" s="21" t="s">
        <v>91</v>
      </c>
      <c r="H236" s="21"/>
      <c r="I236" s="21"/>
      <c r="J236" s="21" t="s">
        <v>716</v>
      </c>
      <c r="K236" s="21"/>
      <c r="L236" s="21" t="s">
        <v>718</v>
      </c>
      <c r="M236" s="21"/>
      <c r="N236" s="21"/>
      <c r="P236" s="155"/>
      <c r="Q236" s="161"/>
      <c r="R236" s="20"/>
      <c r="S236" s="27">
        <f t="shared" si="263"/>
        <v>83.4</v>
      </c>
      <c r="T236" s="25" t="s">
        <v>44</v>
      </c>
      <c r="U236" s="4" t="str">
        <f>+Instructions!$B$3</f>
        <v>A</v>
      </c>
      <c r="V236" s="39"/>
      <c r="W236" s="43">
        <f>+Instructions!$C$22</f>
        <v>0</v>
      </c>
      <c r="X236" s="14">
        <f t="shared" si="264"/>
        <v>83.4</v>
      </c>
      <c r="Y236" s="39"/>
      <c r="Z236" s="5" t="s">
        <v>432</v>
      </c>
      <c r="AA236" s="27">
        <v>83.4</v>
      </c>
      <c r="AB236" s="47">
        <f t="shared" si="265"/>
        <v>0</v>
      </c>
      <c r="AC236" s="14">
        <f t="shared" si="265"/>
        <v>83.4</v>
      </c>
      <c r="AD236" s="10">
        <f t="shared" si="266"/>
        <v>0</v>
      </c>
      <c r="AE236" s="101"/>
      <c r="AF236" s="109">
        <v>3</v>
      </c>
      <c r="AG236" s="40">
        <f t="shared" si="267"/>
        <v>83.4</v>
      </c>
      <c r="AH236" s="39"/>
      <c r="AJ236" s="14">
        <f t="shared" si="268"/>
        <v>83.4</v>
      </c>
      <c r="AK236" s="14">
        <f t="shared" si="269"/>
        <v>0</v>
      </c>
      <c r="AL236" s="14">
        <f t="shared" si="270"/>
        <v>0</v>
      </c>
      <c r="AM236" s="14" t="str">
        <f t="shared" si="271"/>
        <v/>
      </c>
      <c r="AO236" s="22" t="s">
        <v>57</v>
      </c>
    </row>
    <row r="237" spans="2:41" s="2" customFormat="1" ht="9.9499999999999993" customHeight="1" x14ac:dyDescent="0.2">
      <c r="B237" s="93" t="s">
        <v>6</v>
      </c>
      <c r="D237" s="160"/>
      <c r="E237" s="155" t="s">
        <v>1165</v>
      </c>
      <c r="F237" s="155"/>
      <c r="G237" s="21" t="s">
        <v>91</v>
      </c>
      <c r="H237" s="21"/>
      <c r="I237" s="21"/>
      <c r="J237" s="21" t="s">
        <v>1167</v>
      </c>
      <c r="K237" s="21"/>
      <c r="L237" s="21" t="s">
        <v>1168</v>
      </c>
      <c r="M237" s="21"/>
      <c r="N237" s="21"/>
      <c r="P237" s="155"/>
      <c r="Q237" s="161"/>
      <c r="R237" s="20"/>
      <c r="S237" s="27">
        <f t="shared" si="263"/>
        <v>73.849999999999994</v>
      </c>
      <c r="T237" s="25" t="s">
        <v>44</v>
      </c>
      <c r="U237" s="4" t="str">
        <f>+Instructions!$B$3</f>
        <v>A</v>
      </c>
      <c r="V237" s="39"/>
      <c r="W237" s="43">
        <f>+Instructions!$C$22</f>
        <v>0</v>
      </c>
      <c r="X237" s="14">
        <f t="shared" si="264"/>
        <v>73.849999999999994</v>
      </c>
      <c r="Y237" s="39"/>
      <c r="Z237" s="5" t="s">
        <v>432</v>
      </c>
      <c r="AA237" s="27">
        <v>73.849999999999994</v>
      </c>
      <c r="AB237" s="47">
        <f t="shared" si="265"/>
        <v>0</v>
      </c>
      <c r="AC237" s="14">
        <f t="shared" si="265"/>
        <v>73.849999999999994</v>
      </c>
      <c r="AD237" s="10">
        <f t="shared" si="266"/>
        <v>0</v>
      </c>
      <c r="AE237" s="101"/>
      <c r="AF237" s="109">
        <v>3</v>
      </c>
      <c r="AG237" s="40">
        <f t="shared" si="267"/>
        <v>73.849999999999994</v>
      </c>
      <c r="AH237" s="39"/>
      <c r="AJ237" s="14">
        <f t="shared" si="268"/>
        <v>73.849999999999994</v>
      </c>
      <c r="AK237" s="14">
        <f t="shared" si="269"/>
        <v>0</v>
      </c>
      <c r="AL237" s="14">
        <f t="shared" si="270"/>
        <v>0</v>
      </c>
      <c r="AM237" s="14" t="str">
        <f t="shared" si="271"/>
        <v/>
      </c>
      <c r="AO237" s="22" t="s">
        <v>57</v>
      </c>
    </row>
    <row r="238" spans="2:41" s="2" customFormat="1" ht="9.9499999999999993" customHeight="1" x14ac:dyDescent="0.2">
      <c r="B238" s="93" t="s">
        <v>6</v>
      </c>
      <c r="D238" s="160"/>
      <c r="E238" s="155" t="s">
        <v>90</v>
      </c>
      <c r="F238" s="155"/>
      <c r="G238" s="21" t="s">
        <v>91</v>
      </c>
      <c r="H238" s="21"/>
      <c r="I238" s="21"/>
      <c r="J238" s="21" t="s">
        <v>1447</v>
      </c>
      <c r="K238" s="21"/>
      <c r="L238" s="21" t="s">
        <v>1449</v>
      </c>
      <c r="M238" s="21"/>
      <c r="N238" s="21"/>
      <c r="P238" s="155"/>
      <c r="Q238" s="161"/>
      <c r="R238" s="20"/>
      <c r="S238" s="27">
        <f t="shared" ref="S238" si="272">IF(Suggested="Yes",AA238,AG238)</f>
        <v>55.25</v>
      </c>
      <c r="T238" s="25" t="s">
        <v>44</v>
      </c>
      <c r="U238" s="4" t="str">
        <f>+Instructions!$B$3</f>
        <v>A</v>
      </c>
      <c r="V238" s="39"/>
      <c r="W238" s="43">
        <f>+Instructions!$C$22</f>
        <v>0</v>
      </c>
      <c r="X238" s="14">
        <f t="shared" ref="X238" si="273">ROUND($AA238*(1-W238)+0.004999,2)</f>
        <v>55.25</v>
      </c>
      <c r="Y238" s="39"/>
      <c r="Z238" s="5" t="s">
        <v>432</v>
      </c>
      <c r="AA238" s="27">
        <v>55.25</v>
      </c>
      <c r="AB238" s="47">
        <f t="shared" ref="AB238" si="274">+W238</f>
        <v>0</v>
      </c>
      <c r="AC238" s="14">
        <f t="shared" ref="AC238" si="275">+X238</f>
        <v>55.25</v>
      </c>
      <c r="AD238" s="10">
        <f t="shared" ref="AD238" si="276">(AG238-AC238)/AG238</f>
        <v>0</v>
      </c>
      <c r="AE238" s="101"/>
      <c r="AF238" s="109">
        <v>3</v>
      </c>
      <c r="AG238" s="40">
        <f t="shared" ref="AG238" si="277">SUM(AJ238:AL238)+AE238</f>
        <v>55.25</v>
      </c>
      <c r="AH238" s="39"/>
      <c r="AJ238" s="14">
        <f t="shared" ref="AJ238" si="278">ROUND(AC238/(1-VLOOKUP(AF238,Group,2,FALSE)),2)</f>
        <v>55.25</v>
      </c>
      <c r="AK238" s="14">
        <f t="shared" ref="AK238" si="279">IF(VLOOKUP(AF238,Group,5,FALSE)="YES",VLOOKUP(ROUND(ROUND(AJ238,1)-AJ238,2),Round,2,FALSE)+VLOOKUP(AF238,Group,6,FALSE),0)</f>
        <v>0</v>
      </c>
      <c r="AL238" s="14">
        <f t="shared" ref="AL238" si="280">IF(VLOOKUP(AF238,Group,7,FALSE)="",0,ROUND(AJ238-0.04999,1)-AJ238+AM238)</f>
        <v>0</v>
      </c>
      <c r="AM238" s="14" t="str">
        <f t="shared" ref="AM238" si="281">IF(VLOOKUP(AF238,Group,7,FALSE)="","",VLOOKUP(AF238,Group,7,FALSE))</f>
        <v/>
      </c>
      <c r="AO238" s="22" t="s">
        <v>57</v>
      </c>
    </row>
    <row r="239" spans="2:41" s="2" customFormat="1" ht="9.9499999999999993" customHeight="1" x14ac:dyDescent="0.2">
      <c r="B239" s="93" t="s">
        <v>6</v>
      </c>
      <c r="D239" s="160"/>
      <c r="E239" s="155" t="s">
        <v>90</v>
      </c>
      <c r="F239" s="155"/>
      <c r="G239" s="21" t="s">
        <v>91</v>
      </c>
      <c r="H239" s="21"/>
      <c r="I239" s="21"/>
      <c r="J239" s="21" t="s">
        <v>1448</v>
      </c>
      <c r="K239" s="21"/>
      <c r="L239" s="21" t="s">
        <v>1450</v>
      </c>
      <c r="M239" s="21"/>
      <c r="N239" s="21"/>
      <c r="P239" s="155"/>
      <c r="Q239" s="161"/>
      <c r="R239" s="20"/>
      <c r="S239" s="27">
        <f t="shared" ref="S239:S240" si="282">IF(Suggested="Yes",AA239,AG239)</f>
        <v>62.55</v>
      </c>
      <c r="T239" s="25" t="s">
        <v>44</v>
      </c>
      <c r="U239" s="4" t="str">
        <f>+Instructions!$B$3</f>
        <v>A</v>
      </c>
      <c r="V239" s="39"/>
      <c r="W239" s="43">
        <f>+Instructions!$C$22</f>
        <v>0</v>
      </c>
      <c r="X239" s="14">
        <f t="shared" ref="X239:X240" si="283">ROUND($AA239*(1-W239)+0.004999,2)</f>
        <v>62.55</v>
      </c>
      <c r="Y239" s="39"/>
      <c r="Z239" s="5" t="s">
        <v>432</v>
      </c>
      <c r="AA239" s="27">
        <v>62.55</v>
      </c>
      <c r="AB239" s="47">
        <f t="shared" ref="AB239:AC240" si="284">+W239</f>
        <v>0</v>
      </c>
      <c r="AC239" s="14">
        <f t="shared" si="284"/>
        <v>62.55</v>
      </c>
      <c r="AD239" s="10">
        <f t="shared" ref="AD239:AD240" si="285">(AG239-AC239)/AG239</f>
        <v>0</v>
      </c>
      <c r="AE239" s="101"/>
      <c r="AF239" s="109">
        <v>3</v>
      </c>
      <c r="AG239" s="40">
        <f t="shared" ref="AG239:AG240" si="286">SUM(AJ239:AL239)+AE239</f>
        <v>62.55</v>
      </c>
      <c r="AH239" s="39"/>
      <c r="AJ239" s="14">
        <f t="shared" ref="AJ239:AJ240" si="287">ROUND(AC239/(1-VLOOKUP(AF239,Group,2,FALSE)),2)</f>
        <v>62.55</v>
      </c>
      <c r="AK239" s="14">
        <f t="shared" ref="AK239:AK240" si="288">IF(VLOOKUP(AF239,Group,5,FALSE)="YES",VLOOKUP(ROUND(ROUND(AJ239,1)-AJ239,2),Round,2,FALSE)+VLOOKUP(AF239,Group,6,FALSE),0)</f>
        <v>0</v>
      </c>
      <c r="AL239" s="14">
        <f t="shared" ref="AL239:AL240" si="289">IF(VLOOKUP(AF239,Group,7,FALSE)="",0,ROUND(AJ239-0.04999,1)-AJ239+AM239)</f>
        <v>0</v>
      </c>
      <c r="AM239" s="14" t="str">
        <f t="shared" ref="AM239:AM240" si="290">IF(VLOOKUP(AF239,Group,7,FALSE)="","",VLOOKUP(AF239,Group,7,FALSE))</f>
        <v/>
      </c>
      <c r="AO239" s="22" t="s">
        <v>57</v>
      </c>
    </row>
    <row r="240" spans="2:41" s="2" customFormat="1" ht="9.9499999999999993" customHeight="1" x14ac:dyDescent="0.2">
      <c r="B240" s="93" t="s">
        <v>6</v>
      </c>
      <c r="D240" s="160"/>
      <c r="E240" s="155" t="s">
        <v>90</v>
      </c>
      <c r="F240" s="155"/>
      <c r="G240" s="21" t="s">
        <v>91</v>
      </c>
      <c r="H240" s="21"/>
      <c r="I240" s="21"/>
      <c r="J240" s="21" t="s">
        <v>1545</v>
      </c>
      <c r="K240" s="21"/>
      <c r="L240" s="21" t="s">
        <v>1547</v>
      </c>
      <c r="M240" s="21"/>
      <c r="N240" s="21"/>
      <c r="P240" s="155"/>
      <c r="Q240" s="161"/>
      <c r="R240" s="20"/>
      <c r="S240" s="27">
        <f t="shared" si="282"/>
        <v>52.3</v>
      </c>
      <c r="T240" s="25" t="s">
        <v>44</v>
      </c>
      <c r="U240" s="4" t="str">
        <f>+Instructions!$B$3</f>
        <v>A</v>
      </c>
      <c r="V240" s="39"/>
      <c r="W240" s="43">
        <f>+Instructions!$C$22</f>
        <v>0</v>
      </c>
      <c r="X240" s="14">
        <f t="shared" si="283"/>
        <v>52.3</v>
      </c>
      <c r="Y240" s="39"/>
      <c r="Z240" s="5" t="s">
        <v>432</v>
      </c>
      <c r="AA240" s="27">
        <v>52.3</v>
      </c>
      <c r="AB240" s="47">
        <f t="shared" si="284"/>
        <v>0</v>
      </c>
      <c r="AC240" s="14">
        <f t="shared" si="284"/>
        <v>52.3</v>
      </c>
      <c r="AD240" s="10">
        <f t="shared" si="285"/>
        <v>0</v>
      </c>
      <c r="AE240" s="101"/>
      <c r="AF240" s="109">
        <v>3</v>
      </c>
      <c r="AG240" s="40">
        <f t="shared" si="286"/>
        <v>52.3</v>
      </c>
      <c r="AH240" s="39"/>
      <c r="AJ240" s="14">
        <f t="shared" si="287"/>
        <v>52.3</v>
      </c>
      <c r="AK240" s="14">
        <f t="shared" si="288"/>
        <v>0</v>
      </c>
      <c r="AL240" s="14">
        <f t="shared" si="289"/>
        <v>0</v>
      </c>
      <c r="AM240" s="14" t="str">
        <f t="shared" si="290"/>
        <v/>
      </c>
      <c r="AO240" s="22" t="s">
        <v>57</v>
      </c>
    </row>
    <row r="241" spans="2:41" s="2" customFormat="1" ht="9.9499999999999993" customHeight="1" x14ac:dyDescent="0.2">
      <c r="B241" s="93" t="s">
        <v>6</v>
      </c>
      <c r="D241" s="160"/>
      <c r="E241" s="155" t="s">
        <v>90</v>
      </c>
      <c r="F241" s="155"/>
      <c r="G241" s="21" t="s">
        <v>91</v>
      </c>
      <c r="H241" s="21"/>
      <c r="I241" s="21"/>
      <c r="J241" s="176" t="s">
        <v>494</v>
      </c>
      <c r="L241" s="21" t="s">
        <v>1100</v>
      </c>
      <c r="M241" s="21"/>
      <c r="N241" s="21"/>
      <c r="P241" s="155"/>
      <c r="Q241" s="161"/>
      <c r="R241" s="20"/>
      <c r="S241" s="27">
        <f t="shared" si="263"/>
        <v>50.1</v>
      </c>
      <c r="T241" s="25" t="s">
        <v>44</v>
      </c>
      <c r="U241" s="4" t="str">
        <f>+Instructions!$B$3</f>
        <v>A</v>
      </c>
      <c r="V241" s="39"/>
      <c r="W241" s="43">
        <f>+Instructions!$C$22</f>
        <v>0</v>
      </c>
      <c r="X241" s="14">
        <f t="shared" si="264"/>
        <v>50.1</v>
      </c>
      <c r="Y241" s="39"/>
      <c r="Z241" s="5" t="s">
        <v>432</v>
      </c>
      <c r="AA241" s="27">
        <v>50.1</v>
      </c>
      <c r="AB241" s="47">
        <f>+W241</f>
        <v>0</v>
      </c>
      <c r="AC241" s="14">
        <f t="shared" si="215"/>
        <v>50.1</v>
      </c>
      <c r="AD241" s="10">
        <f t="shared" si="266"/>
        <v>0</v>
      </c>
      <c r="AE241" s="101"/>
      <c r="AF241" s="109">
        <v>3</v>
      </c>
      <c r="AG241" s="40">
        <f t="shared" si="267"/>
        <v>50.1</v>
      </c>
      <c r="AH241" s="39"/>
      <c r="AJ241" s="14">
        <f t="shared" si="268"/>
        <v>50.1</v>
      </c>
      <c r="AK241" s="14">
        <f t="shared" si="269"/>
        <v>0</v>
      </c>
      <c r="AL241" s="14">
        <f t="shared" si="270"/>
        <v>0</v>
      </c>
      <c r="AM241" s="14" t="str">
        <f t="shared" si="271"/>
        <v/>
      </c>
      <c r="AO241" s="22" t="s">
        <v>57</v>
      </c>
    </row>
    <row r="242" spans="2:41" s="2" customFormat="1" ht="9.9499999999999993" customHeight="1" x14ac:dyDescent="0.2">
      <c r="B242" s="93" t="s">
        <v>6</v>
      </c>
      <c r="D242" s="160"/>
      <c r="E242" s="155" t="s">
        <v>90</v>
      </c>
      <c r="F242" s="155"/>
      <c r="G242" s="21" t="s">
        <v>91</v>
      </c>
      <c r="H242" s="21"/>
      <c r="I242" s="21"/>
      <c r="J242" s="176" t="s">
        <v>495</v>
      </c>
      <c r="L242" s="21" t="s">
        <v>1047</v>
      </c>
      <c r="M242" s="21"/>
      <c r="N242" s="21"/>
      <c r="P242" s="155"/>
      <c r="Q242" s="161"/>
      <c r="R242" s="20"/>
      <c r="S242" s="27">
        <f t="shared" si="263"/>
        <v>43.35</v>
      </c>
      <c r="T242" s="25" t="s">
        <v>44</v>
      </c>
      <c r="U242" s="4" t="str">
        <f>+Instructions!$B$3</f>
        <v>A</v>
      </c>
      <c r="V242" s="39"/>
      <c r="W242" s="43">
        <f>+Instructions!$C$22</f>
        <v>0</v>
      </c>
      <c r="X242" s="14">
        <f t="shared" si="264"/>
        <v>43.35</v>
      </c>
      <c r="Y242" s="39"/>
      <c r="Z242" s="5" t="s">
        <v>432</v>
      </c>
      <c r="AA242" s="27">
        <v>43.35</v>
      </c>
      <c r="AB242" s="47">
        <f>+W242</f>
        <v>0</v>
      </c>
      <c r="AC242" s="14">
        <f t="shared" si="215"/>
        <v>43.35</v>
      </c>
      <c r="AD242" s="10">
        <f t="shared" si="266"/>
        <v>0</v>
      </c>
      <c r="AE242" s="101"/>
      <c r="AF242" s="109">
        <v>3</v>
      </c>
      <c r="AG242" s="40">
        <f t="shared" si="267"/>
        <v>43.35</v>
      </c>
      <c r="AH242" s="39"/>
      <c r="AJ242" s="14">
        <f t="shared" si="268"/>
        <v>43.35</v>
      </c>
      <c r="AK242" s="14">
        <f t="shared" si="269"/>
        <v>0</v>
      </c>
      <c r="AL242" s="14">
        <f t="shared" si="270"/>
        <v>0</v>
      </c>
      <c r="AM242" s="14" t="str">
        <f t="shared" si="271"/>
        <v/>
      </c>
      <c r="AO242" s="22" t="s">
        <v>57</v>
      </c>
    </row>
    <row r="243" spans="2:41" s="2" customFormat="1" ht="9.9499999999999993" customHeight="1" x14ac:dyDescent="0.2">
      <c r="B243" s="93" t="s">
        <v>6</v>
      </c>
      <c r="D243" s="160"/>
      <c r="E243" s="155" t="s">
        <v>92</v>
      </c>
      <c r="F243" s="155"/>
      <c r="G243" s="21" t="s">
        <v>93</v>
      </c>
      <c r="H243" s="21"/>
      <c r="I243" s="21"/>
      <c r="J243" s="176" t="s">
        <v>496</v>
      </c>
      <c r="L243" s="21" t="s">
        <v>1047</v>
      </c>
      <c r="M243" s="21"/>
      <c r="N243" s="21"/>
      <c r="P243" s="155"/>
      <c r="Q243" s="161"/>
      <c r="R243" s="20"/>
      <c r="S243" s="27">
        <f t="shared" si="263"/>
        <v>27.55</v>
      </c>
      <c r="T243" s="25" t="s">
        <v>44</v>
      </c>
      <c r="U243" s="4" t="str">
        <f>+Instructions!$B$3</f>
        <v>A</v>
      </c>
      <c r="V243" s="39"/>
      <c r="W243" s="43">
        <f>+Instructions!$C$22</f>
        <v>0</v>
      </c>
      <c r="X243" s="14">
        <f t="shared" si="264"/>
        <v>27.55</v>
      </c>
      <c r="Y243" s="39"/>
      <c r="Z243" s="5" t="s">
        <v>432</v>
      </c>
      <c r="AA243" s="27">
        <v>27.55</v>
      </c>
      <c r="AB243" s="47">
        <f>+W243</f>
        <v>0</v>
      </c>
      <c r="AC243" s="14">
        <f t="shared" si="215"/>
        <v>27.55</v>
      </c>
      <c r="AD243" s="10">
        <f t="shared" si="266"/>
        <v>0</v>
      </c>
      <c r="AE243" s="101"/>
      <c r="AF243" s="109">
        <v>3</v>
      </c>
      <c r="AG243" s="40">
        <f t="shared" si="267"/>
        <v>27.55</v>
      </c>
      <c r="AH243" s="39"/>
      <c r="AJ243" s="14">
        <f t="shared" si="268"/>
        <v>27.55</v>
      </c>
      <c r="AK243" s="14">
        <f t="shared" si="269"/>
        <v>0</v>
      </c>
      <c r="AL243" s="14">
        <f t="shared" si="270"/>
        <v>0</v>
      </c>
      <c r="AM243" s="14" t="str">
        <f t="shared" si="271"/>
        <v/>
      </c>
      <c r="AO243" s="22" t="s">
        <v>57</v>
      </c>
    </row>
    <row r="244" spans="2:41" s="2" customFormat="1" ht="9.9499999999999993" customHeight="1" x14ac:dyDescent="0.2">
      <c r="B244" s="93" t="s">
        <v>6</v>
      </c>
      <c r="D244" s="160"/>
      <c r="E244" s="155" t="s">
        <v>90</v>
      </c>
      <c r="F244" s="155"/>
      <c r="G244" s="21" t="s">
        <v>91</v>
      </c>
      <c r="H244" s="21"/>
      <c r="I244" s="21"/>
      <c r="J244" s="176" t="s">
        <v>497</v>
      </c>
      <c r="L244" s="21" t="s">
        <v>1048</v>
      </c>
      <c r="M244" s="21"/>
      <c r="N244" s="21"/>
      <c r="P244" s="155"/>
      <c r="Q244" s="161"/>
      <c r="R244" s="20"/>
      <c r="S244" s="27">
        <f t="shared" ref="S244:S250" si="291">IF(Suggested="Yes",AA244,AG244)</f>
        <v>40.5</v>
      </c>
      <c r="T244" s="25" t="s">
        <v>44</v>
      </c>
      <c r="U244" s="4" t="str">
        <f>+Instructions!$B$3</f>
        <v>A</v>
      </c>
      <c r="V244" s="39"/>
      <c r="W244" s="43">
        <f>+Instructions!$C$22</f>
        <v>0</v>
      </c>
      <c r="X244" s="14">
        <f t="shared" ref="X244:X250" si="292">ROUND($AA244*(1-W244)+0.004999,2)</f>
        <v>40.5</v>
      </c>
      <c r="Y244" s="39"/>
      <c r="Z244" s="5" t="s">
        <v>432</v>
      </c>
      <c r="AA244" s="27">
        <v>40.5</v>
      </c>
      <c r="AB244" s="47">
        <f t="shared" ref="AB244:AB250" si="293">+W244</f>
        <v>0</v>
      </c>
      <c r="AC244" s="14">
        <f t="shared" si="215"/>
        <v>40.5</v>
      </c>
      <c r="AD244" s="10">
        <f t="shared" ref="AD244:AD250" si="294">(AG244-AC244)/AG244</f>
        <v>0</v>
      </c>
      <c r="AE244" s="101"/>
      <c r="AF244" s="109">
        <v>3</v>
      </c>
      <c r="AG244" s="40">
        <f t="shared" ref="AG244:AG250" si="295">SUM(AJ244:AL244)+AE244</f>
        <v>40.5</v>
      </c>
      <c r="AH244" s="39"/>
      <c r="AJ244" s="14">
        <f t="shared" ref="AJ244:AJ250" si="296">ROUND(AC244/(1-VLOOKUP(AF244,Group,2,FALSE)),2)</f>
        <v>40.5</v>
      </c>
      <c r="AK244" s="14">
        <f t="shared" ref="AK244:AK250" si="297">IF(VLOOKUP(AF244,Group,5,FALSE)="YES",VLOOKUP(ROUND(ROUND(AJ244,1)-AJ244,2),Round,2,FALSE)+VLOOKUP(AF244,Group,6,FALSE),0)</f>
        <v>0</v>
      </c>
      <c r="AL244" s="14">
        <f t="shared" ref="AL244:AL250" si="298">IF(VLOOKUP(AF244,Group,7,FALSE)="",0,ROUND(AJ244-0.04999,1)-AJ244+AM244)</f>
        <v>0</v>
      </c>
      <c r="AM244" s="14" t="str">
        <f t="shared" ref="AM244:AM250" si="299">IF(VLOOKUP(AF244,Group,7,FALSE)="","",VLOOKUP(AF244,Group,7,FALSE))</f>
        <v/>
      </c>
      <c r="AO244" s="22" t="s">
        <v>57</v>
      </c>
    </row>
    <row r="245" spans="2:41" s="2" customFormat="1" ht="9.9499999999999993" customHeight="1" x14ac:dyDescent="0.2">
      <c r="B245" s="93" t="s">
        <v>6</v>
      </c>
      <c r="D245" s="160"/>
      <c r="E245" s="155" t="s">
        <v>92</v>
      </c>
      <c r="F245" s="155"/>
      <c r="G245" s="21" t="s">
        <v>93</v>
      </c>
      <c r="H245" s="21"/>
      <c r="I245" s="21"/>
      <c r="J245" s="176" t="s">
        <v>498</v>
      </c>
      <c r="L245" s="21" t="s">
        <v>1048</v>
      </c>
      <c r="M245" s="21"/>
      <c r="N245" s="21"/>
      <c r="P245" s="155"/>
      <c r="Q245" s="161"/>
      <c r="R245" s="20"/>
      <c r="S245" s="27">
        <f t="shared" si="291"/>
        <v>27.65</v>
      </c>
      <c r="T245" s="25" t="s">
        <v>44</v>
      </c>
      <c r="U245" s="4" t="str">
        <f>+Instructions!$B$3</f>
        <v>A</v>
      </c>
      <c r="V245" s="39"/>
      <c r="W245" s="43">
        <f>+Instructions!$C$22</f>
        <v>0</v>
      </c>
      <c r="X245" s="14">
        <f t="shared" si="292"/>
        <v>27.65</v>
      </c>
      <c r="Y245" s="39"/>
      <c r="Z245" s="5" t="s">
        <v>432</v>
      </c>
      <c r="AA245" s="27">
        <v>27.65</v>
      </c>
      <c r="AB245" s="47">
        <f t="shared" si="293"/>
        <v>0</v>
      </c>
      <c r="AC245" s="14">
        <f t="shared" si="215"/>
        <v>27.65</v>
      </c>
      <c r="AD245" s="10">
        <f t="shared" si="294"/>
        <v>0</v>
      </c>
      <c r="AE245" s="101"/>
      <c r="AF245" s="109">
        <v>3</v>
      </c>
      <c r="AG245" s="40">
        <f t="shared" si="295"/>
        <v>27.65</v>
      </c>
      <c r="AH245" s="39"/>
      <c r="AJ245" s="14">
        <f t="shared" si="296"/>
        <v>27.65</v>
      </c>
      <c r="AK245" s="14">
        <f t="shared" si="297"/>
        <v>0</v>
      </c>
      <c r="AL245" s="14">
        <f t="shared" si="298"/>
        <v>0</v>
      </c>
      <c r="AM245" s="14" t="str">
        <f t="shared" si="299"/>
        <v/>
      </c>
      <c r="AO245" s="22" t="s">
        <v>57</v>
      </c>
    </row>
    <row r="246" spans="2:41" s="2" customFormat="1" ht="9.9499999999999993" customHeight="1" x14ac:dyDescent="0.2">
      <c r="B246" s="93" t="s">
        <v>6</v>
      </c>
      <c r="D246" s="160"/>
      <c r="E246" s="155" t="s">
        <v>100</v>
      </c>
      <c r="F246" s="155"/>
      <c r="G246" s="21" t="s">
        <v>91</v>
      </c>
      <c r="H246" s="21"/>
      <c r="I246" s="21"/>
      <c r="J246" s="176" t="s">
        <v>499</v>
      </c>
      <c r="L246" s="21" t="s">
        <v>1026</v>
      </c>
      <c r="M246" s="21"/>
      <c r="N246" s="21"/>
      <c r="P246" s="155"/>
      <c r="Q246" s="161"/>
      <c r="R246" s="20"/>
      <c r="S246" s="27">
        <f t="shared" si="291"/>
        <v>43.35</v>
      </c>
      <c r="T246" s="25" t="s">
        <v>44</v>
      </c>
      <c r="U246" s="4" t="str">
        <f>+Instructions!$B$3</f>
        <v>A</v>
      </c>
      <c r="V246" s="39"/>
      <c r="W246" s="43">
        <f>+Instructions!$C$22</f>
        <v>0</v>
      </c>
      <c r="X246" s="14">
        <f t="shared" si="292"/>
        <v>43.35</v>
      </c>
      <c r="Y246" s="39"/>
      <c r="Z246" s="5" t="s">
        <v>432</v>
      </c>
      <c r="AA246" s="27">
        <v>43.35</v>
      </c>
      <c r="AB246" s="47">
        <f t="shared" si="293"/>
        <v>0</v>
      </c>
      <c r="AC246" s="14">
        <f t="shared" si="215"/>
        <v>43.35</v>
      </c>
      <c r="AD246" s="10">
        <f t="shared" si="294"/>
        <v>0</v>
      </c>
      <c r="AE246" s="101"/>
      <c r="AF246" s="109">
        <v>3</v>
      </c>
      <c r="AG246" s="40">
        <f t="shared" si="295"/>
        <v>43.35</v>
      </c>
      <c r="AH246" s="39"/>
      <c r="AJ246" s="14">
        <f t="shared" si="296"/>
        <v>43.35</v>
      </c>
      <c r="AK246" s="14">
        <f t="shared" si="297"/>
        <v>0</v>
      </c>
      <c r="AL246" s="14">
        <f t="shared" si="298"/>
        <v>0</v>
      </c>
      <c r="AM246" s="14" t="str">
        <f t="shared" si="299"/>
        <v/>
      </c>
      <c r="AO246" s="22" t="s">
        <v>57</v>
      </c>
    </row>
    <row r="247" spans="2:41" s="2" customFormat="1" ht="9.9499999999999993" customHeight="1" x14ac:dyDescent="0.2">
      <c r="B247" s="93" t="s">
        <v>6</v>
      </c>
      <c r="D247" s="160"/>
      <c r="E247" s="155" t="s">
        <v>99</v>
      </c>
      <c r="F247" s="155"/>
      <c r="G247" s="21" t="s">
        <v>91</v>
      </c>
      <c r="H247" s="21"/>
      <c r="I247" s="21"/>
      <c r="J247" s="176" t="s">
        <v>500</v>
      </c>
      <c r="L247" s="21" t="s">
        <v>1027</v>
      </c>
      <c r="M247" s="21"/>
      <c r="N247" s="21"/>
      <c r="P247" s="155"/>
      <c r="Q247" s="161"/>
      <c r="R247" s="20"/>
      <c r="S247" s="27">
        <f t="shared" si="291"/>
        <v>43.45</v>
      </c>
      <c r="T247" s="25" t="s">
        <v>44</v>
      </c>
      <c r="U247" s="4" t="str">
        <f>+Instructions!$B$3</f>
        <v>A</v>
      </c>
      <c r="V247" s="39"/>
      <c r="W247" s="43">
        <f>+Instructions!$C$22</f>
        <v>0</v>
      </c>
      <c r="X247" s="14">
        <f t="shared" si="292"/>
        <v>43.45</v>
      </c>
      <c r="Y247" s="39"/>
      <c r="Z247" s="5" t="s">
        <v>432</v>
      </c>
      <c r="AA247" s="27">
        <v>43.45</v>
      </c>
      <c r="AB247" s="47">
        <f t="shared" si="293"/>
        <v>0</v>
      </c>
      <c r="AC247" s="14">
        <f t="shared" si="215"/>
        <v>43.45</v>
      </c>
      <c r="AD247" s="10">
        <f t="shared" si="294"/>
        <v>0</v>
      </c>
      <c r="AE247" s="101"/>
      <c r="AF247" s="109">
        <v>3</v>
      </c>
      <c r="AG247" s="40">
        <f t="shared" si="295"/>
        <v>43.45</v>
      </c>
      <c r="AH247" s="39"/>
      <c r="AJ247" s="14">
        <f t="shared" si="296"/>
        <v>43.45</v>
      </c>
      <c r="AK247" s="14">
        <f t="shared" si="297"/>
        <v>0</v>
      </c>
      <c r="AL247" s="14">
        <f t="shared" si="298"/>
        <v>0</v>
      </c>
      <c r="AM247" s="14" t="str">
        <f t="shared" si="299"/>
        <v/>
      </c>
      <c r="AO247" s="22" t="s">
        <v>57</v>
      </c>
    </row>
    <row r="248" spans="2:41" s="2" customFormat="1" ht="9.9499999999999993" customHeight="1" x14ac:dyDescent="0.2">
      <c r="B248" s="93" t="s">
        <v>6</v>
      </c>
      <c r="D248" s="160"/>
      <c r="E248" s="155" t="s">
        <v>90</v>
      </c>
      <c r="F248" s="155"/>
      <c r="G248" s="21" t="s">
        <v>91</v>
      </c>
      <c r="H248" s="21"/>
      <c r="I248" s="21"/>
      <c r="J248" s="176" t="s">
        <v>501</v>
      </c>
      <c r="L248" s="21" t="s">
        <v>1063</v>
      </c>
      <c r="M248" s="21"/>
      <c r="N248" s="21"/>
      <c r="P248" s="155"/>
      <c r="Q248" s="161"/>
      <c r="R248" s="20" t="s">
        <v>50</v>
      </c>
      <c r="S248" s="27">
        <f t="shared" si="291"/>
        <v>99</v>
      </c>
      <c r="T248" s="25" t="s">
        <v>44</v>
      </c>
      <c r="U248" s="4" t="str">
        <f>+Instructions!$B$3</f>
        <v>A</v>
      </c>
      <c r="V248" s="39"/>
      <c r="W248" s="43">
        <f>+Instructions!$C$22</f>
        <v>0</v>
      </c>
      <c r="X248" s="14">
        <f t="shared" si="292"/>
        <v>99</v>
      </c>
      <c r="Y248" s="39"/>
      <c r="Z248" s="5" t="s">
        <v>432</v>
      </c>
      <c r="AA248" s="27">
        <v>99</v>
      </c>
      <c r="AB248" s="47">
        <f t="shared" si="293"/>
        <v>0</v>
      </c>
      <c r="AC248" s="14">
        <f t="shared" si="215"/>
        <v>99</v>
      </c>
      <c r="AD248" s="10">
        <f t="shared" si="294"/>
        <v>0</v>
      </c>
      <c r="AE248" s="101"/>
      <c r="AF248" s="109">
        <v>3</v>
      </c>
      <c r="AG248" s="40">
        <f t="shared" si="295"/>
        <v>99</v>
      </c>
      <c r="AH248" s="39"/>
      <c r="AJ248" s="14">
        <f t="shared" si="296"/>
        <v>99</v>
      </c>
      <c r="AK248" s="14">
        <f t="shared" si="297"/>
        <v>0</v>
      </c>
      <c r="AL248" s="14">
        <f t="shared" si="298"/>
        <v>0</v>
      </c>
      <c r="AM248" s="14" t="str">
        <f t="shared" si="299"/>
        <v/>
      </c>
      <c r="AO248" s="22" t="s">
        <v>57</v>
      </c>
    </row>
    <row r="249" spans="2:41" s="2" customFormat="1" ht="9.9499999999999993" customHeight="1" x14ac:dyDescent="0.2">
      <c r="B249" s="93" t="s">
        <v>6</v>
      </c>
      <c r="D249" s="160"/>
      <c r="E249" s="213" t="s">
        <v>90</v>
      </c>
      <c r="F249" s="213"/>
      <c r="G249" s="201" t="s">
        <v>91</v>
      </c>
      <c r="H249" s="201"/>
      <c r="I249" s="201"/>
      <c r="J249" s="209" t="s">
        <v>502</v>
      </c>
      <c r="K249" s="210"/>
      <c r="L249" s="201" t="s">
        <v>1064</v>
      </c>
      <c r="M249" s="201"/>
      <c r="N249" s="201"/>
      <c r="O249" s="210"/>
      <c r="P249" s="221" t="s">
        <v>1626</v>
      </c>
      <c r="Q249" s="161"/>
      <c r="R249" s="216" t="s">
        <v>50</v>
      </c>
      <c r="S249" s="217">
        <f t="shared" si="291"/>
        <v>99</v>
      </c>
      <c r="T249" s="218" t="s">
        <v>44</v>
      </c>
      <c r="U249" s="4" t="str">
        <f>+Instructions!$B$3</f>
        <v>A</v>
      </c>
      <c r="V249" s="39"/>
      <c r="W249" s="43">
        <f>+Instructions!$C$22</f>
        <v>0</v>
      </c>
      <c r="X249" s="14">
        <f t="shared" si="292"/>
        <v>99</v>
      </c>
      <c r="Y249" s="39"/>
      <c r="Z249" s="5" t="s">
        <v>432</v>
      </c>
      <c r="AA249" s="27">
        <v>99</v>
      </c>
      <c r="AB249" s="47">
        <f t="shared" si="293"/>
        <v>0</v>
      </c>
      <c r="AC249" s="14">
        <f t="shared" si="215"/>
        <v>99</v>
      </c>
      <c r="AD249" s="10">
        <f t="shared" si="294"/>
        <v>0</v>
      </c>
      <c r="AE249" s="101"/>
      <c r="AF249" s="109">
        <v>3</v>
      </c>
      <c r="AG249" s="40">
        <f t="shared" si="295"/>
        <v>99</v>
      </c>
      <c r="AH249" s="39"/>
      <c r="AJ249" s="14">
        <f t="shared" si="296"/>
        <v>99</v>
      </c>
      <c r="AK249" s="14">
        <f t="shared" si="297"/>
        <v>0</v>
      </c>
      <c r="AL249" s="14">
        <f t="shared" si="298"/>
        <v>0</v>
      </c>
      <c r="AM249" s="14" t="str">
        <f t="shared" si="299"/>
        <v/>
      </c>
      <c r="AO249" s="22" t="s">
        <v>57</v>
      </c>
    </row>
    <row r="250" spans="2:41" s="2" customFormat="1" ht="9.9499999999999993" customHeight="1" x14ac:dyDescent="0.2">
      <c r="B250" s="93" t="s">
        <v>6</v>
      </c>
      <c r="C250" s="2" t="s">
        <v>84</v>
      </c>
      <c r="D250" s="160"/>
      <c r="E250" s="213" t="s">
        <v>90</v>
      </c>
      <c r="F250" s="213"/>
      <c r="G250" s="201" t="s">
        <v>91</v>
      </c>
      <c r="H250" s="201"/>
      <c r="I250" s="201"/>
      <c r="J250" s="209" t="s">
        <v>503</v>
      </c>
      <c r="K250" s="210"/>
      <c r="L250" s="201" t="s">
        <v>1066</v>
      </c>
      <c r="M250" s="201"/>
      <c r="N250" s="201"/>
      <c r="O250" s="210"/>
      <c r="P250" s="221" t="s">
        <v>1639</v>
      </c>
      <c r="Q250" s="161"/>
      <c r="R250" s="216" t="s">
        <v>50</v>
      </c>
      <c r="S250" s="217">
        <f t="shared" si="291"/>
        <v>99</v>
      </c>
      <c r="T250" s="218" t="s">
        <v>44</v>
      </c>
      <c r="U250" s="4" t="str">
        <f>+Instructions!$B$3</f>
        <v>A</v>
      </c>
      <c r="V250" s="39"/>
      <c r="W250" s="43">
        <f>+Instructions!$C$22</f>
        <v>0</v>
      </c>
      <c r="X250" s="14">
        <f t="shared" si="292"/>
        <v>99</v>
      </c>
      <c r="Y250" s="39"/>
      <c r="Z250" s="5" t="s">
        <v>432</v>
      </c>
      <c r="AA250" s="27">
        <v>99</v>
      </c>
      <c r="AB250" s="47">
        <f t="shared" si="293"/>
        <v>0</v>
      </c>
      <c r="AC250" s="14">
        <f t="shared" si="215"/>
        <v>99</v>
      </c>
      <c r="AD250" s="10">
        <f t="shared" si="294"/>
        <v>0</v>
      </c>
      <c r="AE250" s="101"/>
      <c r="AF250" s="109">
        <v>3</v>
      </c>
      <c r="AG250" s="40">
        <f t="shared" si="295"/>
        <v>99</v>
      </c>
      <c r="AH250" s="39"/>
      <c r="AJ250" s="14">
        <f t="shared" si="296"/>
        <v>99</v>
      </c>
      <c r="AK250" s="14">
        <f t="shared" si="297"/>
        <v>0</v>
      </c>
      <c r="AL250" s="14">
        <f t="shared" si="298"/>
        <v>0</v>
      </c>
      <c r="AM250" s="14" t="str">
        <f t="shared" si="299"/>
        <v/>
      </c>
      <c r="AO250" s="22" t="s">
        <v>57</v>
      </c>
    </row>
    <row r="251" spans="2:41" s="2" customFormat="1" ht="9.9499999999999993" customHeight="1" x14ac:dyDescent="0.2">
      <c r="B251" s="93" t="s">
        <v>6</v>
      </c>
      <c r="D251" s="160"/>
      <c r="E251" s="213" t="s">
        <v>90</v>
      </c>
      <c r="F251" s="213"/>
      <c r="G251" s="201" t="s">
        <v>91</v>
      </c>
      <c r="H251" s="201"/>
      <c r="I251" s="201"/>
      <c r="J251" s="209" t="s">
        <v>504</v>
      </c>
      <c r="K251" s="210"/>
      <c r="L251" s="201" t="s">
        <v>1065</v>
      </c>
      <c r="M251" s="201"/>
      <c r="N251" s="201"/>
      <c r="O251" s="210"/>
      <c r="P251" s="221" t="s">
        <v>1626</v>
      </c>
      <c r="Q251" s="161"/>
      <c r="R251" s="216" t="s">
        <v>50</v>
      </c>
      <c r="S251" s="217">
        <f t="shared" ref="S251:S264" si="300">IF(Suggested="Yes",AA251,AG251)</f>
        <v>103.45</v>
      </c>
      <c r="T251" s="218" t="s">
        <v>44</v>
      </c>
      <c r="U251" s="4" t="str">
        <f>+Instructions!$B$3</f>
        <v>A</v>
      </c>
      <c r="V251" s="39"/>
      <c r="W251" s="43">
        <f>+Instructions!$C$22</f>
        <v>0</v>
      </c>
      <c r="X251" s="14">
        <f t="shared" ref="X251:X264" si="301">ROUND($AA251*(1-W251)+0.004999,2)</f>
        <v>103.45</v>
      </c>
      <c r="Y251" s="39"/>
      <c r="Z251" s="5" t="s">
        <v>432</v>
      </c>
      <c r="AA251" s="27">
        <v>103.45</v>
      </c>
      <c r="AB251" s="47">
        <f t="shared" ref="AB251:AB264" si="302">+W251</f>
        <v>0</v>
      </c>
      <c r="AC251" s="14">
        <f t="shared" ref="AC251:AC264" si="303">+X251</f>
        <v>103.45</v>
      </c>
      <c r="AD251" s="10">
        <f t="shared" ref="AD251:AD264" si="304">(AG251-AC251)/AG251</f>
        <v>0</v>
      </c>
      <c r="AE251" s="101"/>
      <c r="AF251" s="109">
        <v>3</v>
      </c>
      <c r="AG251" s="40">
        <f t="shared" ref="AG251:AG264" si="305">SUM(AJ251:AL251)+AE251</f>
        <v>103.45</v>
      </c>
      <c r="AH251" s="39"/>
      <c r="AJ251" s="14">
        <f t="shared" ref="AJ251:AJ264" si="306">ROUND(AC251/(1-VLOOKUP(AF251,Group,2,FALSE)),2)</f>
        <v>103.45</v>
      </c>
      <c r="AK251" s="14">
        <f t="shared" ref="AK251:AK264" si="307">IF(VLOOKUP(AF251,Group,5,FALSE)="YES",VLOOKUP(ROUND(ROUND(AJ251,1)-AJ251,2),Round,2,FALSE)+VLOOKUP(AF251,Group,6,FALSE),0)</f>
        <v>0</v>
      </c>
      <c r="AL251" s="14">
        <f t="shared" ref="AL251:AL264" si="308">IF(VLOOKUP(AF251,Group,7,FALSE)="",0,ROUND(AJ251-0.04999,1)-AJ251+AM251)</f>
        <v>0</v>
      </c>
      <c r="AM251" s="14" t="str">
        <f t="shared" ref="AM251:AM264" si="309">IF(VLOOKUP(AF251,Group,7,FALSE)="","",VLOOKUP(AF251,Group,7,FALSE))</f>
        <v/>
      </c>
      <c r="AO251" s="22" t="s">
        <v>57</v>
      </c>
    </row>
    <row r="252" spans="2:41" s="2" customFormat="1" ht="9.9499999999999993" customHeight="1" x14ac:dyDescent="0.2">
      <c r="B252" s="93" t="s">
        <v>6</v>
      </c>
      <c r="D252" s="160"/>
      <c r="E252" s="155" t="s">
        <v>90</v>
      </c>
      <c r="F252" s="155"/>
      <c r="G252" s="21" t="s">
        <v>91</v>
      </c>
      <c r="H252" s="21"/>
      <c r="I252" s="21"/>
      <c r="J252" s="176" t="s">
        <v>505</v>
      </c>
      <c r="L252" s="21" t="s">
        <v>1068</v>
      </c>
      <c r="M252" s="21"/>
      <c r="N252" s="21"/>
      <c r="P252" s="155"/>
      <c r="Q252" s="161"/>
      <c r="R252" s="20" t="s">
        <v>50</v>
      </c>
      <c r="S252" s="27">
        <f t="shared" si="300"/>
        <v>103.55</v>
      </c>
      <c r="T252" s="25" t="s">
        <v>44</v>
      </c>
      <c r="U252" s="4" t="str">
        <f>+Instructions!$B$3</f>
        <v>A</v>
      </c>
      <c r="V252" s="39"/>
      <c r="W252" s="43">
        <f>+Instructions!$C$22</f>
        <v>0</v>
      </c>
      <c r="X252" s="14">
        <f t="shared" si="301"/>
        <v>103.55</v>
      </c>
      <c r="Y252" s="39"/>
      <c r="Z252" s="5" t="s">
        <v>432</v>
      </c>
      <c r="AA252" s="27">
        <v>103.55</v>
      </c>
      <c r="AB252" s="47">
        <f t="shared" si="302"/>
        <v>0</v>
      </c>
      <c r="AC252" s="14">
        <f t="shared" si="303"/>
        <v>103.55</v>
      </c>
      <c r="AD252" s="10">
        <f t="shared" si="304"/>
        <v>0</v>
      </c>
      <c r="AE252" s="101"/>
      <c r="AF252" s="109">
        <v>3</v>
      </c>
      <c r="AG252" s="40">
        <f t="shared" si="305"/>
        <v>103.55</v>
      </c>
      <c r="AH252" s="39"/>
      <c r="AJ252" s="14">
        <f t="shared" si="306"/>
        <v>103.55</v>
      </c>
      <c r="AK252" s="14">
        <f t="shared" si="307"/>
        <v>0</v>
      </c>
      <c r="AL252" s="14">
        <f t="shared" si="308"/>
        <v>0</v>
      </c>
      <c r="AM252" s="14" t="str">
        <f t="shared" si="309"/>
        <v/>
      </c>
      <c r="AO252" s="22" t="s">
        <v>57</v>
      </c>
    </row>
    <row r="253" spans="2:41" s="2" customFormat="1" ht="9.9499999999999993" customHeight="1" x14ac:dyDescent="0.2">
      <c r="B253" s="93" t="s">
        <v>6</v>
      </c>
      <c r="D253" s="160"/>
      <c r="E253" s="155" t="s">
        <v>90</v>
      </c>
      <c r="F253" s="155"/>
      <c r="G253" s="21" t="s">
        <v>91</v>
      </c>
      <c r="H253" s="21"/>
      <c r="I253" s="21"/>
      <c r="J253" s="176" t="s">
        <v>506</v>
      </c>
      <c r="L253" s="21" t="s">
        <v>1067</v>
      </c>
      <c r="M253" s="21"/>
      <c r="N253" s="21"/>
      <c r="P253" s="155"/>
      <c r="Q253" s="161"/>
      <c r="R253" s="20" t="s">
        <v>50</v>
      </c>
      <c r="S253" s="27">
        <f t="shared" si="300"/>
        <v>94.45</v>
      </c>
      <c r="T253" s="25" t="s">
        <v>44</v>
      </c>
      <c r="U253" s="4" t="str">
        <f>+Instructions!$B$3</f>
        <v>A</v>
      </c>
      <c r="V253" s="39"/>
      <c r="W253" s="43">
        <f>+Instructions!$C$22</f>
        <v>0</v>
      </c>
      <c r="X253" s="14">
        <f t="shared" si="301"/>
        <v>94.45</v>
      </c>
      <c r="Y253" s="39"/>
      <c r="Z253" s="5" t="s">
        <v>432</v>
      </c>
      <c r="AA253" s="27">
        <v>94.45</v>
      </c>
      <c r="AB253" s="47">
        <f t="shared" si="302"/>
        <v>0</v>
      </c>
      <c r="AC253" s="14">
        <f t="shared" si="303"/>
        <v>94.45</v>
      </c>
      <c r="AD253" s="10">
        <f t="shared" si="304"/>
        <v>0</v>
      </c>
      <c r="AE253" s="101"/>
      <c r="AF253" s="109">
        <v>3</v>
      </c>
      <c r="AG253" s="40">
        <f t="shared" si="305"/>
        <v>94.45</v>
      </c>
      <c r="AH253" s="39"/>
      <c r="AJ253" s="14">
        <f t="shared" si="306"/>
        <v>94.45</v>
      </c>
      <c r="AK253" s="14">
        <f t="shared" si="307"/>
        <v>0</v>
      </c>
      <c r="AL253" s="14">
        <f t="shared" si="308"/>
        <v>0</v>
      </c>
      <c r="AM253" s="14" t="str">
        <f t="shared" si="309"/>
        <v/>
      </c>
      <c r="AO253" s="22" t="s">
        <v>57</v>
      </c>
    </row>
    <row r="254" spans="2:41" s="2" customFormat="1" ht="9.9499999999999993" customHeight="1" x14ac:dyDescent="0.2">
      <c r="B254" s="93" t="s">
        <v>6</v>
      </c>
      <c r="D254" s="160"/>
      <c r="E254" s="213" t="s">
        <v>90</v>
      </c>
      <c r="F254" s="213"/>
      <c r="G254" s="201" t="s">
        <v>91</v>
      </c>
      <c r="H254" s="201"/>
      <c r="I254" s="201"/>
      <c r="J254" s="209" t="s">
        <v>507</v>
      </c>
      <c r="K254" s="210"/>
      <c r="L254" s="201" t="s">
        <v>1070</v>
      </c>
      <c r="M254" s="201"/>
      <c r="N254" s="201"/>
      <c r="O254" s="210"/>
      <c r="P254" s="221" t="s">
        <v>1639</v>
      </c>
      <c r="Q254" s="161"/>
      <c r="R254" s="216" t="s">
        <v>50</v>
      </c>
      <c r="S254" s="217">
        <f t="shared" si="300"/>
        <v>82.65</v>
      </c>
      <c r="T254" s="218" t="s">
        <v>44</v>
      </c>
      <c r="U254" s="4" t="str">
        <f>+Instructions!$B$3</f>
        <v>A</v>
      </c>
      <c r="V254" s="39"/>
      <c r="W254" s="43">
        <f>+Instructions!$C$22</f>
        <v>0</v>
      </c>
      <c r="X254" s="14">
        <f t="shared" si="301"/>
        <v>82.65</v>
      </c>
      <c r="Y254" s="39"/>
      <c r="Z254" s="5" t="s">
        <v>432</v>
      </c>
      <c r="AA254" s="27">
        <v>82.65</v>
      </c>
      <c r="AB254" s="47">
        <f t="shared" si="302"/>
        <v>0</v>
      </c>
      <c r="AC254" s="14">
        <f t="shared" si="303"/>
        <v>82.65</v>
      </c>
      <c r="AD254" s="10">
        <f t="shared" si="304"/>
        <v>0</v>
      </c>
      <c r="AE254" s="101"/>
      <c r="AF254" s="109">
        <v>3</v>
      </c>
      <c r="AG254" s="40">
        <f t="shared" si="305"/>
        <v>82.65</v>
      </c>
      <c r="AH254" s="39"/>
      <c r="AJ254" s="14">
        <f t="shared" si="306"/>
        <v>82.65</v>
      </c>
      <c r="AK254" s="14">
        <f t="shared" si="307"/>
        <v>0</v>
      </c>
      <c r="AL254" s="14">
        <f t="shared" si="308"/>
        <v>0</v>
      </c>
      <c r="AM254" s="14" t="str">
        <f t="shared" si="309"/>
        <v/>
      </c>
      <c r="AO254" s="22" t="s">
        <v>57</v>
      </c>
    </row>
    <row r="255" spans="2:41" s="2" customFormat="1" ht="9.9499999999999993" customHeight="1" x14ac:dyDescent="0.2">
      <c r="B255" s="93" t="s">
        <v>6</v>
      </c>
      <c r="D255" s="160"/>
      <c r="E255" s="155" t="s">
        <v>90</v>
      </c>
      <c r="F255" s="155"/>
      <c r="G255" s="21" t="s">
        <v>91</v>
      </c>
      <c r="H255" s="21"/>
      <c r="I255" s="21"/>
      <c r="J255" s="176" t="s">
        <v>508</v>
      </c>
      <c r="L255" s="21" t="s">
        <v>1071</v>
      </c>
      <c r="M255" s="21"/>
      <c r="N255" s="21"/>
      <c r="P255" s="155"/>
      <c r="Q255" s="161"/>
      <c r="R255" s="20" t="s">
        <v>50</v>
      </c>
      <c r="S255" s="27">
        <f t="shared" si="300"/>
        <v>85.1</v>
      </c>
      <c r="T255" s="25" t="s">
        <v>44</v>
      </c>
      <c r="U255" s="4" t="str">
        <f>+Instructions!$B$3</f>
        <v>A</v>
      </c>
      <c r="V255" s="39"/>
      <c r="W255" s="43">
        <f>+Instructions!$C$22</f>
        <v>0</v>
      </c>
      <c r="X255" s="14">
        <f t="shared" si="301"/>
        <v>85.1</v>
      </c>
      <c r="Y255" s="39"/>
      <c r="Z255" s="5" t="s">
        <v>432</v>
      </c>
      <c r="AA255" s="27">
        <v>85.1</v>
      </c>
      <c r="AB255" s="47">
        <f t="shared" si="302"/>
        <v>0</v>
      </c>
      <c r="AC255" s="14">
        <f t="shared" si="303"/>
        <v>85.1</v>
      </c>
      <c r="AD255" s="10">
        <f t="shared" si="304"/>
        <v>0</v>
      </c>
      <c r="AE255" s="101"/>
      <c r="AF255" s="109">
        <v>3</v>
      </c>
      <c r="AG255" s="40">
        <f t="shared" si="305"/>
        <v>85.1</v>
      </c>
      <c r="AH255" s="39"/>
      <c r="AJ255" s="14">
        <f t="shared" si="306"/>
        <v>85.1</v>
      </c>
      <c r="AK255" s="14">
        <f t="shared" si="307"/>
        <v>0</v>
      </c>
      <c r="AL255" s="14">
        <f t="shared" si="308"/>
        <v>0</v>
      </c>
      <c r="AM255" s="14" t="str">
        <f t="shared" si="309"/>
        <v/>
      </c>
      <c r="AO255" s="22" t="s">
        <v>57</v>
      </c>
    </row>
    <row r="256" spans="2:41" s="2" customFormat="1" ht="9.9499999999999993" customHeight="1" x14ac:dyDescent="0.2">
      <c r="B256" s="93" t="s">
        <v>6</v>
      </c>
      <c r="D256" s="160"/>
      <c r="E256" s="155" t="s">
        <v>90</v>
      </c>
      <c r="F256" s="155"/>
      <c r="G256" s="21" t="s">
        <v>91</v>
      </c>
      <c r="H256" s="21"/>
      <c r="I256" s="21"/>
      <c r="J256" s="176" t="s">
        <v>509</v>
      </c>
      <c r="L256" s="21" t="s">
        <v>1049</v>
      </c>
      <c r="M256" s="21"/>
      <c r="N256" s="21"/>
      <c r="P256" s="155"/>
      <c r="Q256" s="161"/>
      <c r="R256" s="20"/>
      <c r="S256" s="27">
        <f t="shared" si="300"/>
        <v>60.85</v>
      </c>
      <c r="T256" s="25" t="s">
        <v>44</v>
      </c>
      <c r="U256" s="4" t="str">
        <f>+Instructions!$B$3</f>
        <v>A</v>
      </c>
      <c r="V256" s="39"/>
      <c r="W256" s="43">
        <f>+Instructions!$C$22</f>
        <v>0</v>
      </c>
      <c r="X256" s="14">
        <f t="shared" si="301"/>
        <v>60.85</v>
      </c>
      <c r="Y256" s="39"/>
      <c r="Z256" s="5" t="s">
        <v>432</v>
      </c>
      <c r="AA256" s="27">
        <v>60.85</v>
      </c>
      <c r="AB256" s="47">
        <f t="shared" si="302"/>
        <v>0</v>
      </c>
      <c r="AC256" s="14">
        <f t="shared" si="303"/>
        <v>60.85</v>
      </c>
      <c r="AD256" s="10">
        <f t="shared" si="304"/>
        <v>0</v>
      </c>
      <c r="AE256" s="101"/>
      <c r="AF256" s="109">
        <v>3</v>
      </c>
      <c r="AG256" s="40">
        <f t="shared" si="305"/>
        <v>60.85</v>
      </c>
      <c r="AH256" s="39"/>
      <c r="AJ256" s="14">
        <f t="shared" si="306"/>
        <v>60.85</v>
      </c>
      <c r="AK256" s="14">
        <f t="shared" si="307"/>
        <v>0</v>
      </c>
      <c r="AL256" s="14">
        <f t="shared" si="308"/>
        <v>0</v>
      </c>
      <c r="AM256" s="14" t="str">
        <f t="shared" si="309"/>
        <v/>
      </c>
      <c r="AO256" s="22" t="s">
        <v>57</v>
      </c>
    </row>
    <row r="257" spans="2:41" s="2" customFormat="1" ht="9.9499999999999993" customHeight="1" x14ac:dyDescent="0.2">
      <c r="B257" s="93" t="s">
        <v>6</v>
      </c>
      <c r="D257" s="160"/>
      <c r="E257" s="155" t="s">
        <v>92</v>
      </c>
      <c r="F257" s="155"/>
      <c r="G257" s="21" t="s">
        <v>93</v>
      </c>
      <c r="H257" s="21"/>
      <c r="I257" s="21"/>
      <c r="J257" s="176" t="s">
        <v>510</v>
      </c>
      <c r="L257" s="21" t="s">
        <v>1049</v>
      </c>
      <c r="M257" s="21"/>
      <c r="N257" s="21"/>
      <c r="P257" s="155"/>
      <c r="Q257" s="161"/>
      <c r="R257" s="20"/>
      <c r="S257" s="27">
        <f t="shared" si="300"/>
        <v>41.6</v>
      </c>
      <c r="T257" s="25" t="s">
        <v>44</v>
      </c>
      <c r="U257" s="4" t="str">
        <f>+Instructions!$B$3</f>
        <v>A</v>
      </c>
      <c r="V257" s="39"/>
      <c r="W257" s="43">
        <f>+Instructions!$C$22</f>
        <v>0</v>
      </c>
      <c r="X257" s="14">
        <f t="shared" si="301"/>
        <v>41.6</v>
      </c>
      <c r="Y257" s="39"/>
      <c r="Z257" s="5" t="s">
        <v>432</v>
      </c>
      <c r="AA257" s="27">
        <v>41.6</v>
      </c>
      <c r="AB257" s="47">
        <f t="shared" si="302"/>
        <v>0</v>
      </c>
      <c r="AC257" s="14">
        <f t="shared" si="303"/>
        <v>41.6</v>
      </c>
      <c r="AD257" s="10">
        <f t="shared" si="304"/>
        <v>0</v>
      </c>
      <c r="AE257" s="101"/>
      <c r="AF257" s="109">
        <v>3</v>
      </c>
      <c r="AG257" s="40">
        <f t="shared" si="305"/>
        <v>41.6</v>
      </c>
      <c r="AH257" s="39"/>
      <c r="AJ257" s="14">
        <f t="shared" si="306"/>
        <v>41.6</v>
      </c>
      <c r="AK257" s="14">
        <f t="shared" si="307"/>
        <v>0</v>
      </c>
      <c r="AL257" s="14">
        <f t="shared" si="308"/>
        <v>0</v>
      </c>
      <c r="AM257" s="14" t="str">
        <f t="shared" si="309"/>
        <v/>
      </c>
      <c r="AO257" s="22" t="s">
        <v>57</v>
      </c>
    </row>
    <row r="258" spans="2:41" s="2" customFormat="1" ht="9.9499999999999993" customHeight="1" x14ac:dyDescent="0.2">
      <c r="B258" s="93" t="s">
        <v>6</v>
      </c>
      <c r="D258" s="160"/>
      <c r="E258" s="213" t="s">
        <v>90</v>
      </c>
      <c r="F258" s="213"/>
      <c r="G258" s="201" t="s">
        <v>91</v>
      </c>
      <c r="H258" s="201"/>
      <c r="I258" s="201"/>
      <c r="J258" s="209" t="s">
        <v>511</v>
      </c>
      <c r="K258" s="210"/>
      <c r="L258" s="201" t="s">
        <v>1069</v>
      </c>
      <c r="M258" s="201"/>
      <c r="N258" s="201"/>
      <c r="P258" s="221" t="s">
        <v>1626</v>
      </c>
      <c r="Q258" s="161"/>
      <c r="R258" s="216" t="s">
        <v>50</v>
      </c>
      <c r="S258" s="217">
        <f t="shared" si="300"/>
        <v>103.5</v>
      </c>
      <c r="T258" s="218" t="s">
        <v>44</v>
      </c>
      <c r="U258" s="4" t="str">
        <f>+Instructions!$B$3</f>
        <v>A</v>
      </c>
      <c r="V258" s="39"/>
      <c r="W258" s="43">
        <f>+Instructions!$C$22</f>
        <v>0</v>
      </c>
      <c r="X258" s="14">
        <f t="shared" si="301"/>
        <v>103.5</v>
      </c>
      <c r="Y258" s="39"/>
      <c r="Z258" s="5" t="s">
        <v>432</v>
      </c>
      <c r="AA258" s="27">
        <v>103.5</v>
      </c>
      <c r="AB258" s="47">
        <f t="shared" si="302"/>
        <v>0</v>
      </c>
      <c r="AC258" s="14">
        <f t="shared" si="303"/>
        <v>103.5</v>
      </c>
      <c r="AD258" s="10">
        <f t="shared" si="304"/>
        <v>0</v>
      </c>
      <c r="AE258" s="101"/>
      <c r="AF258" s="109">
        <v>3</v>
      </c>
      <c r="AG258" s="40">
        <f t="shared" si="305"/>
        <v>103.5</v>
      </c>
      <c r="AH258" s="39"/>
      <c r="AJ258" s="14">
        <f t="shared" si="306"/>
        <v>103.5</v>
      </c>
      <c r="AK258" s="14">
        <f t="shared" si="307"/>
        <v>0</v>
      </c>
      <c r="AL258" s="14">
        <f t="shared" si="308"/>
        <v>0</v>
      </c>
      <c r="AM258" s="14" t="str">
        <f t="shared" si="309"/>
        <v/>
      </c>
      <c r="AO258" s="22" t="s">
        <v>57</v>
      </c>
    </row>
    <row r="259" spans="2:41" s="2" customFormat="1" ht="9.9499999999999993" customHeight="1" x14ac:dyDescent="0.2">
      <c r="B259" s="93" t="s">
        <v>6</v>
      </c>
      <c r="D259" s="160"/>
      <c r="E259" s="155" t="s">
        <v>90</v>
      </c>
      <c r="F259" s="155"/>
      <c r="G259" s="21" t="s">
        <v>91</v>
      </c>
      <c r="H259" s="21"/>
      <c r="I259" s="21"/>
      <c r="J259" s="176" t="s">
        <v>512</v>
      </c>
      <c r="L259" s="21" t="s">
        <v>1028</v>
      </c>
      <c r="M259" s="21"/>
      <c r="N259" s="21"/>
      <c r="P259" s="155"/>
      <c r="R259" s="20"/>
      <c r="S259" s="27">
        <f t="shared" si="300"/>
        <v>36.9</v>
      </c>
      <c r="T259" s="25" t="s">
        <v>44</v>
      </c>
      <c r="U259" s="4" t="str">
        <f>+Instructions!$B$3</f>
        <v>A</v>
      </c>
      <c r="V259" s="39"/>
      <c r="W259" s="43">
        <f>+Instructions!$C$22</f>
        <v>0</v>
      </c>
      <c r="X259" s="14">
        <f t="shared" si="301"/>
        <v>36.9</v>
      </c>
      <c r="Y259" s="39"/>
      <c r="Z259" s="5" t="s">
        <v>432</v>
      </c>
      <c r="AA259" s="27">
        <v>36.9</v>
      </c>
      <c r="AB259" s="47">
        <f t="shared" si="302"/>
        <v>0</v>
      </c>
      <c r="AC259" s="14">
        <f t="shared" si="303"/>
        <v>36.9</v>
      </c>
      <c r="AD259" s="10">
        <f t="shared" si="304"/>
        <v>0</v>
      </c>
      <c r="AE259" s="101"/>
      <c r="AF259" s="109">
        <v>3</v>
      </c>
      <c r="AG259" s="40">
        <f t="shared" si="305"/>
        <v>36.9</v>
      </c>
      <c r="AH259" s="39"/>
      <c r="AJ259" s="14">
        <f t="shared" si="306"/>
        <v>36.9</v>
      </c>
      <c r="AK259" s="14">
        <f t="shared" si="307"/>
        <v>0</v>
      </c>
      <c r="AL259" s="14">
        <f t="shared" si="308"/>
        <v>0</v>
      </c>
      <c r="AM259" s="14" t="str">
        <f t="shared" si="309"/>
        <v/>
      </c>
      <c r="AO259" s="22" t="s">
        <v>57</v>
      </c>
    </row>
    <row r="260" spans="2:41" s="2" customFormat="1" ht="9.9499999999999993" customHeight="1" x14ac:dyDescent="0.2">
      <c r="B260" s="93" t="s">
        <v>6</v>
      </c>
      <c r="D260" s="160"/>
      <c r="E260" s="155" t="s">
        <v>90</v>
      </c>
      <c r="F260" s="155"/>
      <c r="G260" s="21" t="s">
        <v>91</v>
      </c>
      <c r="H260" s="21"/>
      <c r="I260" s="21"/>
      <c r="J260" s="176" t="s">
        <v>513</v>
      </c>
      <c r="L260" s="21" t="s">
        <v>1029</v>
      </c>
      <c r="M260" s="21"/>
      <c r="N260" s="21"/>
      <c r="P260" s="155"/>
      <c r="Q260" s="161"/>
      <c r="R260" s="20"/>
      <c r="S260" s="27">
        <f t="shared" si="300"/>
        <v>94.4</v>
      </c>
      <c r="T260" s="25" t="s">
        <v>44</v>
      </c>
      <c r="U260" s="4" t="str">
        <f>+Instructions!$B$3</f>
        <v>A</v>
      </c>
      <c r="V260" s="39"/>
      <c r="W260" s="43">
        <f>+Instructions!$C$22</f>
        <v>0</v>
      </c>
      <c r="X260" s="14">
        <f t="shared" si="301"/>
        <v>94.4</v>
      </c>
      <c r="Y260" s="39"/>
      <c r="Z260" s="5" t="s">
        <v>432</v>
      </c>
      <c r="AA260" s="27">
        <v>94.4</v>
      </c>
      <c r="AB260" s="47">
        <f t="shared" si="302"/>
        <v>0</v>
      </c>
      <c r="AC260" s="14">
        <f t="shared" si="303"/>
        <v>94.4</v>
      </c>
      <c r="AD260" s="10">
        <f t="shared" si="304"/>
        <v>0</v>
      </c>
      <c r="AE260" s="101"/>
      <c r="AF260" s="109">
        <v>3</v>
      </c>
      <c r="AG260" s="40">
        <f t="shared" si="305"/>
        <v>94.4</v>
      </c>
      <c r="AH260" s="39"/>
      <c r="AJ260" s="14">
        <f t="shared" si="306"/>
        <v>94.4</v>
      </c>
      <c r="AK260" s="14">
        <f t="shared" si="307"/>
        <v>0</v>
      </c>
      <c r="AL260" s="14">
        <f t="shared" si="308"/>
        <v>0</v>
      </c>
      <c r="AM260" s="14" t="str">
        <f t="shared" si="309"/>
        <v/>
      </c>
      <c r="AO260" s="22" t="s">
        <v>57</v>
      </c>
    </row>
    <row r="261" spans="2:41" s="2" customFormat="1" ht="9.9499999999999993" customHeight="1" x14ac:dyDescent="0.2">
      <c r="B261" s="93" t="s">
        <v>6</v>
      </c>
      <c r="D261" s="160"/>
      <c r="E261" s="155" t="s">
        <v>90</v>
      </c>
      <c r="F261" s="155"/>
      <c r="G261" s="21" t="s">
        <v>91</v>
      </c>
      <c r="H261" s="21"/>
      <c r="I261" s="21"/>
      <c r="J261" s="176" t="s">
        <v>514</v>
      </c>
      <c r="L261" s="21" t="s">
        <v>1029</v>
      </c>
      <c r="M261" s="21"/>
      <c r="N261" s="21"/>
      <c r="P261" s="155"/>
      <c r="Q261" s="161"/>
      <c r="R261" s="20"/>
      <c r="S261" s="27">
        <f t="shared" si="300"/>
        <v>94.2</v>
      </c>
      <c r="T261" s="25" t="s">
        <v>44</v>
      </c>
      <c r="U261" s="4" t="str">
        <f>+Instructions!$B$3</f>
        <v>A</v>
      </c>
      <c r="V261" s="39"/>
      <c r="W261" s="43">
        <f>+Instructions!$C$22</f>
        <v>0</v>
      </c>
      <c r="X261" s="14">
        <f t="shared" si="301"/>
        <v>94.2</v>
      </c>
      <c r="Y261" s="39"/>
      <c r="Z261" s="5" t="s">
        <v>432</v>
      </c>
      <c r="AA261" s="27">
        <v>94.2</v>
      </c>
      <c r="AB261" s="47">
        <f t="shared" si="302"/>
        <v>0</v>
      </c>
      <c r="AC261" s="14">
        <f t="shared" si="303"/>
        <v>94.2</v>
      </c>
      <c r="AD261" s="10">
        <f t="shared" si="304"/>
        <v>0</v>
      </c>
      <c r="AE261" s="101"/>
      <c r="AF261" s="109">
        <v>3</v>
      </c>
      <c r="AG261" s="40">
        <f t="shared" si="305"/>
        <v>94.2</v>
      </c>
      <c r="AH261" s="39"/>
      <c r="AJ261" s="14">
        <f t="shared" si="306"/>
        <v>94.2</v>
      </c>
      <c r="AK261" s="14">
        <f t="shared" si="307"/>
        <v>0</v>
      </c>
      <c r="AL261" s="14">
        <f t="shared" si="308"/>
        <v>0</v>
      </c>
      <c r="AM261" s="14" t="str">
        <f t="shared" si="309"/>
        <v/>
      </c>
      <c r="AO261" s="22" t="s">
        <v>57</v>
      </c>
    </row>
    <row r="262" spans="2:41" s="2" customFormat="1" ht="9.9499999999999993" customHeight="1" x14ac:dyDescent="0.2">
      <c r="B262" s="93" t="s">
        <v>6</v>
      </c>
      <c r="D262" s="160"/>
      <c r="E262" s="155" t="s">
        <v>90</v>
      </c>
      <c r="F262" s="155"/>
      <c r="G262" s="21" t="s">
        <v>91</v>
      </c>
      <c r="H262" s="21"/>
      <c r="I262" s="21"/>
      <c r="J262" s="176" t="s">
        <v>515</v>
      </c>
      <c r="L262" s="21" t="s">
        <v>1030</v>
      </c>
      <c r="M262" s="21"/>
      <c r="N262" s="21"/>
      <c r="P262" s="155"/>
      <c r="Q262" s="161"/>
      <c r="R262" s="20"/>
      <c r="S262" s="27">
        <f t="shared" si="300"/>
        <v>94.65</v>
      </c>
      <c r="T262" s="25" t="s">
        <v>44</v>
      </c>
      <c r="U262" s="4" t="str">
        <f>+Instructions!$B$3</f>
        <v>A</v>
      </c>
      <c r="V262" s="39"/>
      <c r="W262" s="43">
        <f>+Instructions!$C$22</f>
        <v>0</v>
      </c>
      <c r="X262" s="14">
        <f t="shared" si="301"/>
        <v>94.65</v>
      </c>
      <c r="Y262" s="39"/>
      <c r="Z262" s="5" t="s">
        <v>432</v>
      </c>
      <c r="AA262" s="27">
        <v>94.65</v>
      </c>
      <c r="AB262" s="47">
        <f t="shared" si="302"/>
        <v>0</v>
      </c>
      <c r="AC262" s="14">
        <f t="shared" si="303"/>
        <v>94.65</v>
      </c>
      <c r="AD262" s="10">
        <f t="shared" si="304"/>
        <v>0</v>
      </c>
      <c r="AE262" s="101"/>
      <c r="AF262" s="109">
        <v>3</v>
      </c>
      <c r="AG262" s="40">
        <f t="shared" si="305"/>
        <v>94.65</v>
      </c>
      <c r="AH262" s="39"/>
      <c r="AJ262" s="14">
        <f t="shared" si="306"/>
        <v>94.65</v>
      </c>
      <c r="AK262" s="14">
        <f t="shared" si="307"/>
        <v>0</v>
      </c>
      <c r="AL262" s="14">
        <f t="shared" si="308"/>
        <v>0</v>
      </c>
      <c r="AM262" s="14" t="str">
        <f t="shared" si="309"/>
        <v/>
      </c>
      <c r="AO262" s="22" t="s">
        <v>57</v>
      </c>
    </row>
    <row r="263" spans="2:41" s="2" customFormat="1" ht="9.9499999999999993" customHeight="1" x14ac:dyDescent="0.2">
      <c r="B263" s="93" t="s">
        <v>6</v>
      </c>
      <c r="D263" s="160"/>
      <c r="E263" s="155" t="s">
        <v>90</v>
      </c>
      <c r="F263" s="155"/>
      <c r="G263" s="21" t="s">
        <v>91</v>
      </c>
      <c r="H263" s="21"/>
      <c r="I263" s="21"/>
      <c r="J263" s="176" t="s">
        <v>516</v>
      </c>
      <c r="L263" s="21" t="s">
        <v>1030</v>
      </c>
      <c r="M263" s="21"/>
      <c r="N263" s="21"/>
      <c r="P263" s="155"/>
      <c r="Q263" s="161"/>
      <c r="R263" s="20"/>
      <c r="S263" s="27">
        <f t="shared" si="300"/>
        <v>94.1</v>
      </c>
      <c r="T263" s="25" t="s">
        <v>44</v>
      </c>
      <c r="U263" s="4" t="str">
        <f>+Instructions!$B$3</f>
        <v>A</v>
      </c>
      <c r="V263" s="39"/>
      <c r="W263" s="43">
        <f>+Instructions!$C$22</f>
        <v>0</v>
      </c>
      <c r="X263" s="14">
        <f t="shared" si="301"/>
        <v>94.1</v>
      </c>
      <c r="Y263" s="39"/>
      <c r="Z263" s="5" t="s">
        <v>432</v>
      </c>
      <c r="AA263" s="27">
        <v>94.1</v>
      </c>
      <c r="AB263" s="47">
        <f t="shared" si="302"/>
        <v>0</v>
      </c>
      <c r="AC263" s="14">
        <f t="shared" si="303"/>
        <v>94.1</v>
      </c>
      <c r="AD263" s="10">
        <f t="shared" si="304"/>
        <v>0</v>
      </c>
      <c r="AE263" s="101"/>
      <c r="AF263" s="109">
        <v>3</v>
      </c>
      <c r="AG263" s="40">
        <f t="shared" si="305"/>
        <v>94.1</v>
      </c>
      <c r="AH263" s="39"/>
      <c r="AJ263" s="14">
        <f t="shared" si="306"/>
        <v>94.1</v>
      </c>
      <c r="AK263" s="14">
        <f t="shared" si="307"/>
        <v>0</v>
      </c>
      <c r="AL263" s="14">
        <f t="shared" si="308"/>
        <v>0</v>
      </c>
      <c r="AM263" s="14" t="str">
        <f t="shared" si="309"/>
        <v/>
      </c>
      <c r="AO263" s="22" t="s">
        <v>57</v>
      </c>
    </row>
    <row r="264" spans="2:41" s="2" customFormat="1" ht="9.9499999999999993" customHeight="1" x14ac:dyDescent="0.2">
      <c r="B264" s="93" t="s">
        <v>6</v>
      </c>
      <c r="D264" s="160"/>
      <c r="E264" s="155" t="s">
        <v>116</v>
      </c>
      <c r="F264" s="155"/>
      <c r="G264" s="21" t="s">
        <v>93</v>
      </c>
      <c r="H264" s="21"/>
      <c r="I264" s="21"/>
      <c r="J264" s="176" t="s">
        <v>517</v>
      </c>
      <c r="L264" s="21" t="s">
        <v>1028</v>
      </c>
      <c r="M264" s="21"/>
      <c r="N264" s="21"/>
      <c r="P264" s="155" t="s">
        <v>84</v>
      </c>
      <c r="Q264" s="161"/>
      <c r="R264" s="20"/>
      <c r="S264" s="27">
        <f t="shared" si="300"/>
        <v>32.35</v>
      </c>
      <c r="T264" s="25" t="s">
        <v>44</v>
      </c>
      <c r="U264" s="4" t="str">
        <f>+Instructions!$B$3</f>
        <v>A</v>
      </c>
      <c r="V264" s="39"/>
      <c r="W264" s="43">
        <f>+Instructions!$C$22</f>
        <v>0</v>
      </c>
      <c r="X264" s="14">
        <f t="shared" si="301"/>
        <v>32.35</v>
      </c>
      <c r="Y264" s="39"/>
      <c r="Z264" s="5" t="s">
        <v>432</v>
      </c>
      <c r="AA264" s="27">
        <v>32.35</v>
      </c>
      <c r="AB264" s="47">
        <f t="shared" si="302"/>
        <v>0</v>
      </c>
      <c r="AC264" s="14">
        <f t="shared" si="303"/>
        <v>32.35</v>
      </c>
      <c r="AD264" s="10">
        <f t="shared" si="304"/>
        <v>0</v>
      </c>
      <c r="AE264" s="101"/>
      <c r="AF264" s="109">
        <v>3</v>
      </c>
      <c r="AG264" s="40">
        <f t="shared" si="305"/>
        <v>32.35</v>
      </c>
      <c r="AH264" s="39"/>
      <c r="AJ264" s="14">
        <f t="shared" si="306"/>
        <v>32.35</v>
      </c>
      <c r="AK264" s="14">
        <f t="shared" si="307"/>
        <v>0</v>
      </c>
      <c r="AL264" s="14">
        <f t="shared" si="308"/>
        <v>0</v>
      </c>
      <c r="AM264" s="14" t="str">
        <f t="shared" si="309"/>
        <v/>
      </c>
      <c r="AO264" s="22" t="s">
        <v>57</v>
      </c>
    </row>
    <row r="265" spans="2:41" s="2" customFormat="1" ht="9.9499999999999993" customHeight="1" x14ac:dyDescent="0.2">
      <c r="B265" s="93" t="s">
        <v>6</v>
      </c>
      <c r="D265" s="160"/>
      <c r="E265" s="155" t="s">
        <v>90</v>
      </c>
      <c r="F265" s="155"/>
      <c r="G265" s="21" t="s">
        <v>91</v>
      </c>
      <c r="H265" s="21"/>
      <c r="I265" s="201"/>
      <c r="J265" s="176" t="s">
        <v>518</v>
      </c>
      <c r="L265" s="21" t="s">
        <v>976</v>
      </c>
      <c r="M265" s="21"/>
      <c r="N265" s="21"/>
      <c r="P265" s="155"/>
      <c r="Q265" s="161"/>
      <c r="R265" s="20"/>
      <c r="S265" s="27">
        <f t="shared" ref="S265:S271" si="310">IF(Suggested="Yes",AA265,AG265)</f>
        <v>108.25</v>
      </c>
      <c r="T265" s="25" t="s">
        <v>44</v>
      </c>
      <c r="U265" s="4" t="str">
        <f>+Instructions!$B$3</f>
        <v>A</v>
      </c>
      <c r="V265" s="39"/>
      <c r="W265" s="43">
        <f>+Instructions!$C$22</f>
        <v>0</v>
      </c>
      <c r="X265" s="14">
        <f t="shared" ref="X265:X271" si="311">ROUND($AA265*(1-W265)+0.004999,2)</f>
        <v>108.25</v>
      </c>
      <c r="Y265" s="39"/>
      <c r="Z265" s="5" t="s">
        <v>432</v>
      </c>
      <c r="AA265" s="27">
        <v>108.25</v>
      </c>
      <c r="AB265" s="47">
        <f t="shared" ref="AB265:AB271" si="312">+W265</f>
        <v>0</v>
      </c>
      <c r="AC265" s="14">
        <f t="shared" si="215"/>
        <v>108.25</v>
      </c>
      <c r="AD265" s="10">
        <f t="shared" ref="AD265:AD271" si="313">(AG265-AC265)/AG265</f>
        <v>0</v>
      </c>
      <c r="AE265" s="101"/>
      <c r="AF265" s="109">
        <v>3</v>
      </c>
      <c r="AG265" s="40">
        <f t="shared" ref="AG265:AG271" si="314">SUM(AJ265:AL265)+AE265</f>
        <v>108.25</v>
      </c>
      <c r="AH265" s="39"/>
      <c r="AJ265" s="14">
        <f t="shared" ref="AJ265:AJ271" si="315">ROUND(AC265/(1-VLOOKUP(AF265,Group,2,FALSE)),2)</f>
        <v>108.25</v>
      </c>
      <c r="AK265" s="14">
        <f t="shared" ref="AK265:AK271" si="316">IF(VLOOKUP(AF265,Group,5,FALSE)="YES",VLOOKUP(ROUND(ROUND(AJ265,1)-AJ265,2),Round,2,FALSE)+VLOOKUP(AF265,Group,6,FALSE),0)</f>
        <v>0</v>
      </c>
      <c r="AL265" s="14">
        <f t="shared" ref="AL265:AL271" si="317">IF(VLOOKUP(AF265,Group,7,FALSE)="",0,ROUND(AJ265-0.04999,1)-AJ265+AM265)</f>
        <v>0</v>
      </c>
      <c r="AM265" s="14" t="str">
        <f t="shared" ref="AM265:AM271" si="318">IF(VLOOKUP(AF265,Group,7,FALSE)="","",VLOOKUP(AF265,Group,7,FALSE))</f>
        <v/>
      </c>
      <c r="AO265" s="22" t="s">
        <v>57</v>
      </c>
    </row>
    <row r="266" spans="2:41" s="2" customFormat="1" ht="9.9499999999999993" customHeight="1" x14ac:dyDescent="0.2">
      <c r="B266" s="93" t="s">
        <v>6</v>
      </c>
      <c r="D266" s="160"/>
      <c r="E266" s="155" t="s">
        <v>92</v>
      </c>
      <c r="F266" s="155"/>
      <c r="G266" s="21" t="s">
        <v>93</v>
      </c>
      <c r="H266" s="21"/>
      <c r="I266" s="201"/>
      <c r="J266" s="176" t="s">
        <v>519</v>
      </c>
      <c r="L266" s="21" t="s">
        <v>976</v>
      </c>
      <c r="M266" s="21"/>
      <c r="N266" s="21"/>
      <c r="P266" s="155" t="s">
        <v>84</v>
      </c>
      <c r="Q266" s="161"/>
      <c r="R266" s="20"/>
      <c r="S266" s="27">
        <f t="shared" si="310"/>
        <v>49.9</v>
      </c>
      <c r="T266" s="25" t="s">
        <v>44</v>
      </c>
      <c r="U266" s="4" t="str">
        <f>+Instructions!$B$3</f>
        <v>A</v>
      </c>
      <c r="V266" s="39"/>
      <c r="W266" s="43">
        <f>+Instructions!$C$22</f>
        <v>0</v>
      </c>
      <c r="X266" s="14">
        <f t="shared" si="311"/>
        <v>49.9</v>
      </c>
      <c r="Y266" s="39"/>
      <c r="Z266" s="5" t="s">
        <v>432</v>
      </c>
      <c r="AA266" s="27">
        <v>49.9</v>
      </c>
      <c r="AB266" s="47">
        <f t="shared" si="312"/>
        <v>0</v>
      </c>
      <c r="AC266" s="14">
        <f t="shared" si="215"/>
        <v>49.9</v>
      </c>
      <c r="AD266" s="10">
        <f t="shared" si="313"/>
        <v>0</v>
      </c>
      <c r="AE266" s="101"/>
      <c r="AF266" s="109">
        <v>3</v>
      </c>
      <c r="AG266" s="40">
        <f t="shared" si="314"/>
        <v>49.9</v>
      </c>
      <c r="AH266" s="39"/>
      <c r="AJ266" s="14">
        <f t="shared" si="315"/>
        <v>49.9</v>
      </c>
      <c r="AK266" s="14">
        <f t="shared" si="316"/>
        <v>0</v>
      </c>
      <c r="AL266" s="14">
        <f t="shared" si="317"/>
        <v>0</v>
      </c>
      <c r="AM266" s="14" t="str">
        <f t="shared" si="318"/>
        <v/>
      </c>
      <c r="AO266" s="22" t="s">
        <v>57</v>
      </c>
    </row>
    <row r="267" spans="2:41" s="2" customFormat="1" ht="9.9499999999999993" customHeight="1" x14ac:dyDescent="0.2">
      <c r="B267" s="93" t="s">
        <v>6</v>
      </c>
      <c r="D267" s="160"/>
      <c r="E267" s="155" t="s">
        <v>90</v>
      </c>
      <c r="F267" s="155"/>
      <c r="G267" s="21" t="s">
        <v>91</v>
      </c>
      <c r="H267" s="21"/>
      <c r="I267" s="201"/>
      <c r="J267" s="176" t="s">
        <v>520</v>
      </c>
      <c r="L267" s="21" t="s">
        <v>977</v>
      </c>
      <c r="M267" s="21"/>
      <c r="N267" s="21"/>
      <c r="P267" s="155"/>
      <c r="Q267" s="161"/>
      <c r="R267" s="20"/>
      <c r="S267" s="27">
        <f t="shared" si="310"/>
        <v>108.25</v>
      </c>
      <c r="T267" s="25" t="s">
        <v>44</v>
      </c>
      <c r="U267" s="4" t="str">
        <f>+Instructions!$B$3</f>
        <v>A</v>
      </c>
      <c r="V267" s="39"/>
      <c r="W267" s="43">
        <f>+Instructions!$C$22</f>
        <v>0</v>
      </c>
      <c r="X267" s="14">
        <f t="shared" si="311"/>
        <v>108.25</v>
      </c>
      <c r="Y267" s="39"/>
      <c r="Z267" s="5" t="s">
        <v>432</v>
      </c>
      <c r="AA267" s="27">
        <v>108.25</v>
      </c>
      <c r="AB267" s="47">
        <f t="shared" si="312"/>
        <v>0</v>
      </c>
      <c r="AC267" s="14">
        <f t="shared" si="215"/>
        <v>108.25</v>
      </c>
      <c r="AD267" s="10">
        <f t="shared" si="313"/>
        <v>0</v>
      </c>
      <c r="AE267" s="101"/>
      <c r="AF267" s="109">
        <v>3</v>
      </c>
      <c r="AG267" s="40">
        <f t="shared" si="314"/>
        <v>108.25</v>
      </c>
      <c r="AH267" s="39"/>
      <c r="AJ267" s="14">
        <f t="shared" si="315"/>
        <v>108.25</v>
      </c>
      <c r="AK267" s="14">
        <f t="shared" si="316"/>
        <v>0</v>
      </c>
      <c r="AL267" s="14">
        <f t="shared" si="317"/>
        <v>0</v>
      </c>
      <c r="AM267" s="14" t="str">
        <f t="shared" si="318"/>
        <v/>
      </c>
      <c r="AO267" s="22" t="s">
        <v>57</v>
      </c>
    </row>
    <row r="268" spans="2:41" s="2" customFormat="1" ht="9.9499999999999993" customHeight="1" x14ac:dyDescent="0.2">
      <c r="B268" s="93" t="s">
        <v>6</v>
      </c>
      <c r="D268" s="160"/>
      <c r="E268" s="155" t="s">
        <v>92</v>
      </c>
      <c r="F268" s="155"/>
      <c r="G268" s="21" t="s">
        <v>93</v>
      </c>
      <c r="H268" s="21"/>
      <c r="I268" s="201"/>
      <c r="J268" s="176" t="s">
        <v>521</v>
      </c>
      <c r="L268" s="21" t="s">
        <v>977</v>
      </c>
      <c r="M268" s="21"/>
      <c r="N268" s="21"/>
      <c r="P268" s="155"/>
      <c r="Q268" s="161"/>
      <c r="R268" s="20"/>
      <c r="S268" s="27">
        <f t="shared" si="310"/>
        <v>49.9</v>
      </c>
      <c r="T268" s="25" t="s">
        <v>44</v>
      </c>
      <c r="U268" s="4" t="str">
        <f>+Instructions!$B$3</f>
        <v>A</v>
      </c>
      <c r="V268" s="39"/>
      <c r="W268" s="43">
        <f>+Instructions!$C$22</f>
        <v>0</v>
      </c>
      <c r="X268" s="14">
        <f t="shared" si="311"/>
        <v>49.9</v>
      </c>
      <c r="Y268" s="39"/>
      <c r="Z268" s="5" t="s">
        <v>432</v>
      </c>
      <c r="AA268" s="27">
        <v>49.9</v>
      </c>
      <c r="AB268" s="47">
        <f t="shared" si="312"/>
        <v>0</v>
      </c>
      <c r="AC268" s="14">
        <f t="shared" si="215"/>
        <v>49.9</v>
      </c>
      <c r="AD268" s="10">
        <f t="shared" si="313"/>
        <v>0</v>
      </c>
      <c r="AE268" s="101"/>
      <c r="AF268" s="109">
        <v>3</v>
      </c>
      <c r="AG268" s="40">
        <f t="shared" si="314"/>
        <v>49.9</v>
      </c>
      <c r="AH268" s="39"/>
      <c r="AJ268" s="14">
        <f t="shared" si="315"/>
        <v>49.9</v>
      </c>
      <c r="AK268" s="14">
        <f t="shared" si="316"/>
        <v>0</v>
      </c>
      <c r="AL268" s="14">
        <f t="shared" si="317"/>
        <v>0</v>
      </c>
      <c r="AM268" s="14" t="str">
        <f t="shared" si="318"/>
        <v/>
      </c>
      <c r="AO268" s="22" t="s">
        <v>57</v>
      </c>
    </row>
    <row r="269" spans="2:41" s="2" customFormat="1" ht="9.9499999999999993" customHeight="1" x14ac:dyDescent="0.2">
      <c r="B269" s="93" t="s">
        <v>6</v>
      </c>
      <c r="D269" s="160"/>
      <c r="E269" s="213" t="s">
        <v>117</v>
      </c>
      <c r="F269" s="213"/>
      <c r="G269" s="201" t="s">
        <v>91</v>
      </c>
      <c r="H269" s="201"/>
      <c r="I269" s="201"/>
      <c r="J269" s="209" t="s">
        <v>522</v>
      </c>
      <c r="K269" s="210"/>
      <c r="L269" s="201" t="s">
        <v>1076</v>
      </c>
      <c r="M269" s="201"/>
      <c r="N269" s="201"/>
      <c r="O269" s="210"/>
      <c r="P269" s="155"/>
      <c r="Q269" s="215" t="s">
        <v>1626</v>
      </c>
      <c r="R269" s="20"/>
      <c r="S269" s="217">
        <f t="shared" si="310"/>
        <v>89.6</v>
      </c>
      <c r="T269" s="218" t="s">
        <v>44</v>
      </c>
      <c r="U269" s="4" t="str">
        <f>+Instructions!$B$3</f>
        <v>A</v>
      </c>
      <c r="V269" s="39"/>
      <c r="W269" s="43">
        <f>+Instructions!$C$22</f>
        <v>0</v>
      </c>
      <c r="X269" s="14">
        <f t="shared" si="311"/>
        <v>89.6</v>
      </c>
      <c r="Y269" s="39"/>
      <c r="Z269" s="5" t="s">
        <v>432</v>
      </c>
      <c r="AA269" s="27">
        <v>89.6</v>
      </c>
      <c r="AB269" s="47">
        <f t="shared" si="312"/>
        <v>0</v>
      </c>
      <c r="AC269" s="14">
        <f t="shared" si="215"/>
        <v>89.6</v>
      </c>
      <c r="AD269" s="10">
        <f t="shared" si="313"/>
        <v>0</v>
      </c>
      <c r="AE269" s="101"/>
      <c r="AF269" s="109">
        <v>3</v>
      </c>
      <c r="AG269" s="40">
        <f t="shared" si="314"/>
        <v>89.6</v>
      </c>
      <c r="AH269" s="39"/>
      <c r="AJ269" s="14">
        <f t="shared" si="315"/>
        <v>89.6</v>
      </c>
      <c r="AK269" s="14">
        <f t="shared" si="316"/>
        <v>0</v>
      </c>
      <c r="AL269" s="14">
        <f t="shared" si="317"/>
        <v>0</v>
      </c>
      <c r="AM269" s="14" t="str">
        <f t="shared" si="318"/>
        <v/>
      </c>
      <c r="AO269" s="22" t="s">
        <v>57</v>
      </c>
    </row>
    <row r="270" spans="2:41" s="2" customFormat="1" ht="9.9499999999999993" customHeight="1" x14ac:dyDescent="0.2">
      <c r="B270" s="93" t="s">
        <v>6</v>
      </c>
      <c r="D270" s="160"/>
      <c r="E270" s="155" t="s">
        <v>117</v>
      </c>
      <c r="F270" s="155"/>
      <c r="G270" s="21" t="s">
        <v>91</v>
      </c>
      <c r="H270" s="21"/>
      <c r="I270" s="201"/>
      <c r="J270" s="176" t="s">
        <v>523</v>
      </c>
      <c r="L270" s="21" t="s">
        <v>1077</v>
      </c>
      <c r="M270" s="21"/>
      <c r="N270" s="21"/>
      <c r="P270" s="155"/>
      <c r="Q270" s="161"/>
      <c r="R270" s="20"/>
      <c r="S270" s="27">
        <f t="shared" si="310"/>
        <v>89.55</v>
      </c>
      <c r="T270" s="25" t="s">
        <v>44</v>
      </c>
      <c r="U270" s="4" t="str">
        <f>+Instructions!$B$3</f>
        <v>A</v>
      </c>
      <c r="V270" s="39"/>
      <c r="W270" s="43">
        <f>+Instructions!$C$22</f>
        <v>0</v>
      </c>
      <c r="X270" s="14">
        <f t="shared" si="311"/>
        <v>89.55</v>
      </c>
      <c r="Y270" s="39"/>
      <c r="Z270" s="5" t="s">
        <v>432</v>
      </c>
      <c r="AA270" s="27">
        <v>89.55</v>
      </c>
      <c r="AB270" s="47">
        <f t="shared" si="312"/>
        <v>0</v>
      </c>
      <c r="AC270" s="14">
        <f t="shared" si="215"/>
        <v>89.55</v>
      </c>
      <c r="AD270" s="10">
        <f t="shared" si="313"/>
        <v>0</v>
      </c>
      <c r="AE270" s="101"/>
      <c r="AF270" s="109">
        <v>3</v>
      </c>
      <c r="AG270" s="40">
        <f t="shared" si="314"/>
        <v>89.55</v>
      </c>
      <c r="AH270" s="39"/>
      <c r="AJ270" s="14">
        <f t="shared" si="315"/>
        <v>89.55</v>
      </c>
      <c r="AK270" s="14">
        <f t="shared" si="316"/>
        <v>0</v>
      </c>
      <c r="AL270" s="14">
        <f t="shared" si="317"/>
        <v>0</v>
      </c>
      <c r="AM270" s="14" t="str">
        <f t="shared" si="318"/>
        <v/>
      </c>
      <c r="AO270" s="22" t="s">
        <v>57</v>
      </c>
    </row>
    <row r="271" spans="2:41" s="2" customFormat="1" ht="9.9499999999999993" customHeight="1" x14ac:dyDescent="0.2">
      <c r="B271" s="93" t="s">
        <v>6</v>
      </c>
      <c r="D271" s="160"/>
      <c r="E271" s="155" t="s">
        <v>117</v>
      </c>
      <c r="F271" s="155"/>
      <c r="G271" s="21" t="s">
        <v>91</v>
      </c>
      <c r="H271" s="21"/>
      <c r="I271" s="201"/>
      <c r="J271" s="176" t="s">
        <v>524</v>
      </c>
      <c r="L271" s="21" t="s">
        <v>1031</v>
      </c>
      <c r="M271" s="21"/>
      <c r="N271" s="21"/>
      <c r="P271" s="155"/>
      <c r="Q271" s="161"/>
      <c r="R271" s="20"/>
      <c r="S271" s="27">
        <f t="shared" si="310"/>
        <v>44.6</v>
      </c>
      <c r="T271" s="25" t="s">
        <v>44</v>
      </c>
      <c r="U271" s="4" t="str">
        <f>+Instructions!$B$3</f>
        <v>A</v>
      </c>
      <c r="V271" s="39"/>
      <c r="W271" s="43">
        <f>+Instructions!$C$22</f>
        <v>0</v>
      </c>
      <c r="X271" s="14">
        <f t="shared" si="311"/>
        <v>44.6</v>
      </c>
      <c r="Y271" s="39"/>
      <c r="Z271" s="5" t="s">
        <v>432</v>
      </c>
      <c r="AA271" s="27">
        <v>44.6</v>
      </c>
      <c r="AB271" s="47">
        <f t="shared" si="312"/>
        <v>0</v>
      </c>
      <c r="AC271" s="14">
        <f t="shared" si="215"/>
        <v>44.6</v>
      </c>
      <c r="AD271" s="10">
        <f t="shared" si="313"/>
        <v>0</v>
      </c>
      <c r="AE271" s="101"/>
      <c r="AF271" s="109">
        <v>3</v>
      </c>
      <c r="AG271" s="40">
        <f t="shared" si="314"/>
        <v>44.6</v>
      </c>
      <c r="AH271" s="39"/>
      <c r="AJ271" s="14">
        <f t="shared" si="315"/>
        <v>44.6</v>
      </c>
      <c r="AK271" s="14">
        <f t="shared" si="316"/>
        <v>0</v>
      </c>
      <c r="AL271" s="14">
        <f t="shared" si="317"/>
        <v>0</v>
      </c>
      <c r="AM271" s="14" t="str">
        <f t="shared" si="318"/>
        <v/>
      </c>
      <c r="AO271" s="22" t="s">
        <v>57</v>
      </c>
    </row>
    <row r="272" spans="2:41" s="2" customFormat="1" ht="9.9499999999999993" customHeight="1" x14ac:dyDescent="0.2">
      <c r="B272" s="93" t="s">
        <v>6</v>
      </c>
      <c r="D272" s="160"/>
      <c r="E272" s="155" t="s">
        <v>90</v>
      </c>
      <c r="F272" s="155"/>
      <c r="G272" s="21" t="s">
        <v>91</v>
      </c>
      <c r="H272" s="21"/>
      <c r="I272" s="201"/>
      <c r="J272" s="176" t="s">
        <v>525</v>
      </c>
      <c r="L272" s="21" t="s">
        <v>1078</v>
      </c>
      <c r="M272" s="21"/>
      <c r="N272" s="21"/>
      <c r="P272" s="155"/>
      <c r="Q272" s="161"/>
      <c r="R272" s="20"/>
      <c r="S272" s="27">
        <f t="shared" ref="S272:S283" si="319">IF(Suggested="Yes",AA272,AG272)</f>
        <v>98.55</v>
      </c>
      <c r="T272" s="25" t="s">
        <v>44</v>
      </c>
      <c r="U272" s="4" t="str">
        <f>+Instructions!$B$3</f>
        <v>A</v>
      </c>
      <c r="V272" s="39"/>
      <c r="W272" s="43">
        <f>+Instructions!$C$22</f>
        <v>0</v>
      </c>
      <c r="X272" s="14">
        <f t="shared" ref="X272:X283" si="320">ROUND($AA272*(1-W272)+0.004999,2)</f>
        <v>98.55</v>
      </c>
      <c r="Y272" s="39"/>
      <c r="Z272" s="5" t="s">
        <v>432</v>
      </c>
      <c r="AA272" s="27">
        <v>98.55</v>
      </c>
      <c r="AB272" s="47">
        <f>+W272</f>
        <v>0</v>
      </c>
      <c r="AC272" s="14">
        <f>+X272</f>
        <v>98.55</v>
      </c>
      <c r="AD272" s="10">
        <f t="shared" ref="AD272:AD283" si="321">(AG272-AC272)/AG272</f>
        <v>0</v>
      </c>
      <c r="AE272" s="101"/>
      <c r="AF272" s="109">
        <v>3</v>
      </c>
      <c r="AG272" s="40">
        <f t="shared" ref="AG272:AG283" si="322">SUM(AJ272:AL272)+AE272</f>
        <v>98.55</v>
      </c>
      <c r="AH272" s="39"/>
      <c r="AJ272" s="14">
        <f t="shared" ref="AJ272:AJ283" si="323">ROUND(AC272/(1-VLOOKUP(AF272,Group,2,FALSE)),2)</f>
        <v>98.55</v>
      </c>
      <c r="AK272" s="14">
        <f t="shared" ref="AK272:AK283" si="324">IF(VLOOKUP(AF272,Group,5,FALSE)="YES",VLOOKUP(ROUND(ROUND(AJ272,1)-AJ272,2),Round,2,FALSE)+VLOOKUP(AF272,Group,6,FALSE),0)</f>
        <v>0</v>
      </c>
      <c r="AL272" s="14">
        <f t="shared" ref="AL272:AL283" si="325">IF(VLOOKUP(AF272,Group,7,FALSE)="",0,ROUND(AJ272-0.04999,1)-AJ272+AM272)</f>
        <v>0</v>
      </c>
      <c r="AM272" s="14" t="str">
        <f t="shared" ref="AM272:AM283" si="326">IF(VLOOKUP(AF272,Group,7,FALSE)="","",VLOOKUP(AF272,Group,7,FALSE))</f>
        <v/>
      </c>
      <c r="AO272" s="22" t="s">
        <v>57</v>
      </c>
    </row>
    <row r="273" spans="2:41" s="2" customFormat="1" ht="9.9499999999999993" customHeight="1" x14ac:dyDescent="0.2">
      <c r="B273" s="93" t="s">
        <v>6</v>
      </c>
      <c r="D273" s="160"/>
      <c r="E273" s="155" t="s">
        <v>610</v>
      </c>
      <c r="F273" s="155"/>
      <c r="G273" s="21" t="s">
        <v>91</v>
      </c>
      <c r="H273" s="21"/>
      <c r="I273" s="201"/>
      <c r="J273" s="176" t="s">
        <v>611</v>
      </c>
      <c r="K273" s="21"/>
      <c r="L273" s="21" t="s">
        <v>978</v>
      </c>
      <c r="M273" s="21"/>
      <c r="N273" s="21"/>
      <c r="P273" s="155"/>
      <c r="Q273" s="161"/>
      <c r="R273" s="20"/>
      <c r="S273" s="27">
        <f t="shared" si="319"/>
        <v>87.65</v>
      </c>
      <c r="T273" s="25" t="s">
        <v>44</v>
      </c>
      <c r="U273" s="4" t="str">
        <f>+Instructions!$B$3</f>
        <v>A</v>
      </c>
      <c r="V273" s="39"/>
      <c r="W273" s="43">
        <f>+Instructions!$C$22</f>
        <v>0</v>
      </c>
      <c r="X273" s="14">
        <f t="shared" si="320"/>
        <v>87.65</v>
      </c>
      <c r="Y273" s="39"/>
      <c r="Z273" s="5" t="s">
        <v>432</v>
      </c>
      <c r="AA273" s="27">
        <v>87.65</v>
      </c>
      <c r="AB273" s="47">
        <f t="shared" ref="AB273:AB283" si="327">+W273</f>
        <v>0</v>
      </c>
      <c r="AC273" s="14">
        <f t="shared" ref="AC273:AC283" si="328">+X273</f>
        <v>87.65</v>
      </c>
      <c r="AD273" s="10">
        <f t="shared" si="321"/>
        <v>0</v>
      </c>
      <c r="AE273" s="101"/>
      <c r="AF273" s="109">
        <v>3</v>
      </c>
      <c r="AG273" s="40">
        <f t="shared" si="322"/>
        <v>87.65</v>
      </c>
      <c r="AH273" s="39"/>
      <c r="AJ273" s="14">
        <f t="shared" si="323"/>
        <v>87.65</v>
      </c>
      <c r="AK273" s="14">
        <f t="shared" si="324"/>
        <v>0</v>
      </c>
      <c r="AL273" s="14">
        <f t="shared" si="325"/>
        <v>0</v>
      </c>
      <c r="AM273" s="14" t="str">
        <f t="shared" si="326"/>
        <v/>
      </c>
      <c r="AO273" s="22" t="s">
        <v>57</v>
      </c>
    </row>
    <row r="274" spans="2:41" s="2" customFormat="1" ht="9.9499999999999993" customHeight="1" x14ac:dyDescent="0.2">
      <c r="B274" s="93" t="s">
        <v>6</v>
      </c>
      <c r="D274" s="160"/>
      <c r="E274" s="155" t="s">
        <v>610</v>
      </c>
      <c r="F274" s="155"/>
      <c r="G274" s="21" t="s">
        <v>91</v>
      </c>
      <c r="H274" s="21"/>
      <c r="I274" s="201"/>
      <c r="J274" s="176" t="s">
        <v>612</v>
      </c>
      <c r="K274" s="21"/>
      <c r="L274" s="21" t="s">
        <v>979</v>
      </c>
      <c r="M274" s="21"/>
      <c r="N274" s="21"/>
      <c r="P274" s="155"/>
      <c r="Q274" s="161"/>
      <c r="R274" s="20"/>
      <c r="S274" s="27">
        <f t="shared" si="319"/>
        <v>87.65</v>
      </c>
      <c r="T274" s="25" t="s">
        <v>44</v>
      </c>
      <c r="U274" s="4" t="str">
        <f>+Instructions!$B$3</f>
        <v>A</v>
      </c>
      <c r="V274" s="39"/>
      <c r="W274" s="43">
        <f>+Instructions!$C$22</f>
        <v>0</v>
      </c>
      <c r="X274" s="14">
        <f t="shared" si="320"/>
        <v>87.65</v>
      </c>
      <c r="Y274" s="39"/>
      <c r="Z274" s="5" t="s">
        <v>432</v>
      </c>
      <c r="AA274" s="27">
        <v>87.65</v>
      </c>
      <c r="AB274" s="47">
        <f t="shared" si="327"/>
        <v>0</v>
      </c>
      <c r="AC274" s="14">
        <f t="shared" si="328"/>
        <v>87.65</v>
      </c>
      <c r="AD274" s="10">
        <f t="shared" si="321"/>
        <v>0</v>
      </c>
      <c r="AE274" s="101"/>
      <c r="AF274" s="109">
        <v>3</v>
      </c>
      <c r="AG274" s="40">
        <f t="shared" si="322"/>
        <v>87.65</v>
      </c>
      <c r="AH274" s="39"/>
      <c r="AJ274" s="14">
        <f t="shared" si="323"/>
        <v>87.65</v>
      </c>
      <c r="AK274" s="14">
        <f t="shared" si="324"/>
        <v>0</v>
      </c>
      <c r="AL274" s="14">
        <f t="shared" si="325"/>
        <v>0</v>
      </c>
      <c r="AM274" s="14" t="str">
        <f t="shared" si="326"/>
        <v/>
      </c>
      <c r="AO274" s="22" t="s">
        <v>57</v>
      </c>
    </row>
    <row r="275" spans="2:41" s="2" customFormat="1" ht="9.9499999999999993" customHeight="1" x14ac:dyDescent="0.2">
      <c r="B275" s="93" t="s">
        <v>6</v>
      </c>
      <c r="D275" s="160"/>
      <c r="E275" s="155" t="s">
        <v>117</v>
      </c>
      <c r="F275" s="155"/>
      <c r="G275" s="21" t="s">
        <v>91</v>
      </c>
      <c r="H275" s="21"/>
      <c r="I275" s="201"/>
      <c r="J275" s="176" t="s">
        <v>613</v>
      </c>
      <c r="K275" s="21"/>
      <c r="L275" s="21" t="s">
        <v>1032</v>
      </c>
      <c r="M275" s="21"/>
      <c r="N275" s="21"/>
      <c r="P275" s="155"/>
      <c r="Q275" s="161"/>
      <c r="R275" s="20"/>
      <c r="S275" s="27">
        <f t="shared" si="319"/>
        <v>42.4</v>
      </c>
      <c r="T275" s="25" t="s">
        <v>44</v>
      </c>
      <c r="U275" s="4" t="str">
        <f>+Instructions!$B$3</f>
        <v>A</v>
      </c>
      <c r="V275" s="39"/>
      <c r="W275" s="43">
        <f>+Instructions!$C$22</f>
        <v>0</v>
      </c>
      <c r="X275" s="14">
        <f t="shared" si="320"/>
        <v>42.4</v>
      </c>
      <c r="Y275" s="39"/>
      <c r="Z275" s="5" t="s">
        <v>432</v>
      </c>
      <c r="AA275" s="27">
        <v>42.4</v>
      </c>
      <c r="AB275" s="47">
        <f t="shared" si="327"/>
        <v>0</v>
      </c>
      <c r="AC275" s="14">
        <f t="shared" si="328"/>
        <v>42.4</v>
      </c>
      <c r="AD275" s="10">
        <f t="shared" si="321"/>
        <v>0</v>
      </c>
      <c r="AE275" s="101"/>
      <c r="AF275" s="109">
        <v>3</v>
      </c>
      <c r="AG275" s="40">
        <f t="shared" si="322"/>
        <v>42.4</v>
      </c>
      <c r="AH275" s="39"/>
      <c r="AJ275" s="14">
        <f t="shared" si="323"/>
        <v>42.4</v>
      </c>
      <c r="AK275" s="14">
        <f t="shared" si="324"/>
        <v>0</v>
      </c>
      <c r="AL275" s="14">
        <f t="shared" si="325"/>
        <v>0</v>
      </c>
      <c r="AM275" s="14" t="str">
        <f t="shared" si="326"/>
        <v/>
      </c>
      <c r="AO275" s="22" t="s">
        <v>57</v>
      </c>
    </row>
    <row r="276" spans="2:41" s="2" customFormat="1" ht="9.9499999999999993" customHeight="1" x14ac:dyDescent="0.2">
      <c r="B276" s="93" t="s">
        <v>6</v>
      </c>
      <c r="D276" s="160"/>
      <c r="E276" s="155" t="s">
        <v>610</v>
      </c>
      <c r="F276" s="155"/>
      <c r="G276" s="21" t="s">
        <v>91</v>
      </c>
      <c r="H276" s="21"/>
      <c r="I276" s="201"/>
      <c r="J276" s="176" t="s">
        <v>614</v>
      </c>
      <c r="K276" s="21"/>
      <c r="L276" s="21" t="s">
        <v>982</v>
      </c>
      <c r="M276" s="21"/>
      <c r="N276" s="21"/>
      <c r="P276" s="155"/>
      <c r="Q276" s="161"/>
      <c r="R276" s="20"/>
      <c r="S276" s="27">
        <f t="shared" si="319"/>
        <v>87.6</v>
      </c>
      <c r="T276" s="25" t="s">
        <v>44</v>
      </c>
      <c r="U276" s="4" t="str">
        <f>+Instructions!$B$3</f>
        <v>A</v>
      </c>
      <c r="V276" s="39"/>
      <c r="W276" s="43">
        <f>+Instructions!$C$22</f>
        <v>0</v>
      </c>
      <c r="X276" s="14">
        <f t="shared" si="320"/>
        <v>87.6</v>
      </c>
      <c r="Y276" s="39"/>
      <c r="Z276" s="5" t="s">
        <v>432</v>
      </c>
      <c r="AA276" s="27">
        <v>87.6</v>
      </c>
      <c r="AB276" s="47">
        <f t="shared" si="327"/>
        <v>0</v>
      </c>
      <c r="AC276" s="14">
        <f t="shared" si="328"/>
        <v>87.6</v>
      </c>
      <c r="AD276" s="10">
        <f t="shared" si="321"/>
        <v>0</v>
      </c>
      <c r="AE276" s="101"/>
      <c r="AF276" s="109">
        <v>3</v>
      </c>
      <c r="AG276" s="40">
        <f t="shared" si="322"/>
        <v>87.6</v>
      </c>
      <c r="AH276" s="39"/>
      <c r="AJ276" s="14">
        <f t="shared" si="323"/>
        <v>87.6</v>
      </c>
      <c r="AK276" s="14">
        <f t="shared" si="324"/>
        <v>0</v>
      </c>
      <c r="AL276" s="14">
        <f t="shared" si="325"/>
        <v>0</v>
      </c>
      <c r="AM276" s="14" t="str">
        <f t="shared" si="326"/>
        <v/>
      </c>
      <c r="AO276" s="22" t="s">
        <v>57</v>
      </c>
    </row>
    <row r="277" spans="2:41" s="2" customFormat="1" ht="9.9499999999999993" customHeight="1" x14ac:dyDescent="0.2">
      <c r="B277" s="93" t="s">
        <v>6</v>
      </c>
      <c r="D277" s="160"/>
      <c r="E277" s="155" t="s">
        <v>724</v>
      </c>
      <c r="F277" s="155"/>
      <c r="G277" s="21" t="s">
        <v>91</v>
      </c>
      <c r="H277" s="21"/>
      <c r="I277" s="201"/>
      <c r="J277" s="21" t="s">
        <v>719</v>
      </c>
      <c r="K277" s="21"/>
      <c r="L277" s="21" t="s">
        <v>1033</v>
      </c>
      <c r="M277" s="21"/>
      <c r="N277" s="21"/>
      <c r="P277" s="155"/>
      <c r="Q277" s="161"/>
      <c r="R277" s="20"/>
      <c r="S277" s="27">
        <f>IF(Suggested="Yes",AA277,AG277)</f>
        <v>87.85</v>
      </c>
      <c r="T277" s="25" t="s">
        <v>44</v>
      </c>
      <c r="U277" s="4" t="str">
        <f>+Instructions!$B$3</f>
        <v>A</v>
      </c>
      <c r="V277" s="39"/>
      <c r="W277" s="43">
        <f>+Instructions!$C$22</f>
        <v>0</v>
      </c>
      <c r="X277" s="14">
        <f>ROUND($AA277*(1-W277)+0.004999,2)</f>
        <v>87.85</v>
      </c>
      <c r="Y277" s="39"/>
      <c r="Z277" s="5" t="s">
        <v>432</v>
      </c>
      <c r="AA277" s="27">
        <v>87.85</v>
      </c>
      <c r="AB277" s="47">
        <f t="shared" si="327"/>
        <v>0</v>
      </c>
      <c r="AC277" s="14">
        <f t="shared" si="328"/>
        <v>87.85</v>
      </c>
      <c r="AD277" s="10">
        <f>(AG277-AC277)/AG277</f>
        <v>0</v>
      </c>
      <c r="AE277" s="101"/>
      <c r="AF277" s="109">
        <v>3</v>
      </c>
      <c r="AG277" s="40">
        <f>SUM(AJ277:AL277)+AE277</f>
        <v>87.85</v>
      </c>
      <c r="AH277" s="39"/>
      <c r="AJ277" s="14">
        <f>ROUND(AC277/(1-VLOOKUP(AF277,Group,2,FALSE)),2)</f>
        <v>87.85</v>
      </c>
      <c r="AK277" s="14">
        <f>IF(VLOOKUP(AF277,Group,5,FALSE)="YES",VLOOKUP(ROUND(ROUND(AJ277,1)-AJ277,2),Round,2,FALSE)+VLOOKUP(AF277,Group,6,FALSE),0)</f>
        <v>0</v>
      </c>
      <c r="AL277" s="14">
        <f>IF(VLOOKUP(AF277,Group,7,FALSE)="",0,ROUND(AJ277-0.04999,1)-AJ277+AM277)</f>
        <v>0</v>
      </c>
      <c r="AM277" s="14" t="str">
        <f>IF(VLOOKUP(AF277,Group,7,FALSE)="","",VLOOKUP(AF277,Group,7,FALSE))</f>
        <v/>
      </c>
      <c r="AO277" s="22" t="s">
        <v>57</v>
      </c>
    </row>
    <row r="278" spans="2:41" s="2" customFormat="1" ht="9.9499999999999993" customHeight="1" x14ac:dyDescent="0.2">
      <c r="B278" s="93" t="s">
        <v>6</v>
      </c>
      <c r="D278" s="160"/>
      <c r="E278" s="155" t="s">
        <v>724</v>
      </c>
      <c r="F278" s="155"/>
      <c r="G278" s="21" t="s">
        <v>91</v>
      </c>
      <c r="H278" s="21"/>
      <c r="I278" s="201"/>
      <c r="J278" s="21" t="s">
        <v>720</v>
      </c>
      <c r="K278" s="21"/>
      <c r="L278" s="21" t="s">
        <v>1034</v>
      </c>
      <c r="M278" s="21"/>
      <c r="N278" s="21"/>
      <c r="P278" s="155"/>
      <c r="Q278" s="161"/>
      <c r="R278" s="20"/>
      <c r="S278" s="27">
        <f t="shared" si="319"/>
        <v>87.85</v>
      </c>
      <c r="T278" s="25" t="s">
        <v>44</v>
      </c>
      <c r="U278" s="4" t="str">
        <f>+Instructions!$B$3</f>
        <v>A</v>
      </c>
      <c r="V278" s="39"/>
      <c r="W278" s="43">
        <f>+Instructions!$C$22</f>
        <v>0</v>
      </c>
      <c r="X278" s="14">
        <f t="shared" si="320"/>
        <v>87.85</v>
      </c>
      <c r="Y278" s="39"/>
      <c r="Z278" s="5" t="s">
        <v>432</v>
      </c>
      <c r="AA278" s="27">
        <v>87.85</v>
      </c>
      <c r="AB278" s="47">
        <f t="shared" si="327"/>
        <v>0</v>
      </c>
      <c r="AC278" s="14">
        <f t="shared" si="328"/>
        <v>87.85</v>
      </c>
      <c r="AD278" s="10">
        <f t="shared" si="321"/>
        <v>0</v>
      </c>
      <c r="AE278" s="101"/>
      <c r="AF278" s="109">
        <v>3</v>
      </c>
      <c r="AG278" s="40">
        <f t="shared" si="322"/>
        <v>87.85</v>
      </c>
      <c r="AH278" s="39"/>
      <c r="AJ278" s="14">
        <f t="shared" si="323"/>
        <v>87.85</v>
      </c>
      <c r="AK278" s="14">
        <f t="shared" si="324"/>
        <v>0</v>
      </c>
      <c r="AL278" s="14">
        <f t="shared" si="325"/>
        <v>0</v>
      </c>
      <c r="AM278" s="14" t="str">
        <f t="shared" si="326"/>
        <v/>
      </c>
      <c r="AO278" s="22" t="s">
        <v>57</v>
      </c>
    </row>
    <row r="279" spans="2:41" s="2" customFormat="1" ht="9.9499999999999993" customHeight="1" x14ac:dyDescent="0.2">
      <c r="B279" s="93" t="s">
        <v>6</v>
      </c>
      <c r="D279" s="160"/>
      <c r="E279" s="155" t="s">
        <v>712</v>
      </c>
      <c r="F279" s="155"/>
      <c r="G279" s="21" t="s">
        <v>91</v>
      </c>
      <c r="H279" s="21"/>
      <c r="I279" s="201"/>
      <c r="J279" s="21" t="s">
        <v>721</v>
      </c>
      <c r="K279" s="21"/>
      <c r="L279" s="21" t="s">
        <v>1102</v>
      </c>
      <c r="M279" s="21"/>
      <c r="N279" s="21"/>
      <c r="P279" s="155"/>
      <c r="Q279" s="161"/>
      <c r="R279" s="20"/>
      <c r="S279" s="27">
        <f>IF(Suggested="Yes",AA279,AG279)</f>
        <v>87.9</v>
      </c>
      <c r="T279" s="25" t="s">
        <v>44</v>
      </c>
      <c r="U279" s="4" t="str">
        <f>+Instructions!$B$3</f>
        <v>A</v>
      </c>
      <c r="V279" s="39"/>
      <c r="W279" s="43">
        <f>+Instructions!$C$22</f>
        <v>0</v>
      </c>
      <c r="X279" s="14">
        <f>ROUND($AA279*(1-W279)+0.004999,2)</f>
        <v>87.9</v>
      </c>
      <c r="Y279" s="39"/>
      <c r="Z279" s="5" t="s">
        <v>432</v>
      </c>
      <c r="AA279" s="27">
        <v>87.9</v>
      </c>
      <c r="AB279" s="47">
        <f t="shared" si="327"/>
        <v>0</v>
      </c>
      <c r="AC279" s="14">
        <f t="shared" si="328"/>
        <v>87.9</v>
      </c>
      <c r="AD279" s="10">
        <f>(AG279-AC279)/AG279</f>
        <v>0</v>
      </c>
      <c r="AE279" s="101"/>
      <c r="AF279" s="109">
        <v>3</v>
      </c>
      <c r="AG279" s="40">
        <f>SUM(AJ279:AL279)+AE279</f>
        <v>87.9</v>
      </c>
      <c r="AH279" s="39"/>
      <c r="AJ279" s="14">
        <f>ROUND(AC279/(1-VLOOKUP(AF279,Group,2,FALSE)),2)</f>
        <v>87.9</v>
      </c>
      <c r="AK279" s="14">
        <f>IF(VLOOKUP(AF279,Group,5,FALSE)="YES",VLOOKUP(ROUND(ROUND(AJ279,1)-AJ279,2),Round,2,FALSE)+VLOOKUP(AF279,Group,6,FALSE),0)</f>
        <v>0</v>
      </c>
      <c r="AL279" s="14">
        <f>IF(VLOOKUP(AF279,Group,7,FALSE)="",0,ROUND(AJ279-0.04999,1)-AJ279+AM279)</f>
        <v>0</v>
      </c>
      <c r="AM279" s="14" t="str">
        <f>IF(VLOOKUP(AF279,Group,7,FALSE)="","",VLOOKUP(AF279,Group,7,FALSE))</f>
        <v/>
      </c>
      <c r="AO279" s="22" t="s">
        <v>57</v>
      </c>
    </row>
    <row r="280" spans="2:41" s="2" customFormat="1" ht="9.9499999999999993" customHeight="1" x14ac:dyDescent="0.2">
      <c r="B280" s="93" t="s">
        <v>6</v>
      </c>
      <c r="D280" s="160"/>
      <c r="E280" s="155" t="s">
        <v>712</v>
      </c>
      <c r="F280" s="155"/>
      <c r="G280" s="21" t="s">
        <v>91</v>
      </c>
      <c r="H280" s="21"/>
      <c r="I280" s="201"/>
      <c r="J280" s="21" t="s">
        <v>722</v>
      </c>
      <c r="K280" s="21"/>
      <c r="L280" s="21" t="s">
        <v>1101</v>
      </c>
      <c r="M280" s="21"/>
      <c r="N280" s="21"/>
      <c r="P280" s="155"/>
      <c r="Q280" s="161"/>
      <c r="R280" s="20"/>
      <c r="S280" s="27">
        <f>IF(Suggested="Yes",AA280,AG280)</f>
        <v>87.8</v>
      </c>
      <c r="T280" s="25" t="s">
        <v>44</v>
      </c>
      <c r="U280" s="4" t="str">
        <f>+Instructions!$B$3</f>
        <v>A</v>
      </c>
      <c r="V280" s="39"/>
      <c r="W280" s="43">
        <f>+Instructions!$C$22</f>
        <v>0</v>
      </c>
      <c r="X280" s="14">
        <f>ROUND($AA280*(1-W280)+0.004999,2)</f>
        <v>87.8</v>
      </c>
      <c r="Y280" s="39"/>
      <c r="Z280" s="5" t="s">
        <v>432</v>
      </c>
      <c r="AA280" s="27">
        <v>87.8</v>
      </c>
      <c r="AB280" s="47">
        <f t="shared" si="327"/>
        <v>0</v>
      </c>
      <c r="AC280" s="14">
        <f t="shared" si="328"/>
        <v>87.8</v>
      </c>
      <c r="AD280" s="10">
        <f>(AG280-AC280)/AG280</f>
        <v>0</v>
      </c>
      <c r="AE280" s="101"/>
      <c r="AF280" s="109">
        <v>3</v>
      </c>
      <c r="AG280" s="40">
        <f>SUM(AJ280:AL280)+AE280</f>
        <v>87.8</v>
      </c>
      <c r="AH280" s="39"/>
      <c r="AJ280" s="14">
        <f>ROUND(AC280/(1-VLOOKUP(AF280,Group,2,FALSE)),2)</f>
        <v>87.8</v>
      </c>
      <c r="AK280" s="14">
        <f>IF(VLOOKUP(AF280,Group,5,FALSE)="YES",VLOOKUP(ROUND(ROUND(AJ280,1)-AJ280,2),Round,2,FALSE)+VLOOKUP(AF280,Group,6,FALSE),0)</f>
        <v>0</v>
      </c>
      <c r="AL280" s="14">
        <f>IF(VLOOKUP(AF280,Group,7,FALSE)="",0,ROUND(AJ280-0.04999,1)-AJ280+AM280)</f>
        <v>0</v>
      </c>
      <c r="AM280" s="14" t="str">
        <f>IF(VLOOKUP(AF280,Group,7,FALSE)="","",VLOOKUP(AF280,Group,7,FALSE))</f>
        <v/>
      </c>
      <c r="AO280" s="22" t="s">
        <v>57</v>
      </c>
    </row>
    <row r="281" spans="2:41" s="2" customFormat="1" ht="9.9499999999999993" customHeight="1" x14ac:dyDescent="0.2">
      <c r="B281" s="93" t="s">
        <v>6</v>
      </c>
      <c r="D281" s="160"/>
      <c r="E281" s="155" t="s">
        <v>725</v>
      </c>
      <c r="F281" s="155"/>
      <c r="G281" s="21" t="s">
        <v>91</v>
      </c>
      <c r="H281" s="21"/>
      <c r="I281" s="201"/>
      <c r="J281" s="21" t="s">
        <v>723</v>
      </c>
      <c r="K281" s="21"/>
      <c r="L281" s="21" t="s">
        <v>1035</v>
      </c>
      <c r="M281" s="21"/>
      <c r="N281" s="21"/>
      <c r="P281" s="155"/>
      <c r="Q281" s="161"/>
      <c r="R281" s="20"/>
      <c r="S281" s="27">
        <f t="shared" si="319"/>
        <v>87.75</v>
      </c>
      <c r="T281" s="25" t="s">
        <v>44</v>
      </c>
      <c r="U281" s="4" t="str">
        <f>+Instructions!$B$3</f>
        <v>A</v>
      </c>
      <c r="V281" s="39"/>
      <c r="W281" s="43">
        <f>+Instructions!$C$22</f>
        <v>0</v>
      </c>
      <c r="X281" s="14">
        <f t="shared" si="320"/>
        <v>87.75</v>
      </c>
      <c r="Y281" s="39"/>
      <c r="Z281" s="5" t="s">
        <v>432</v>
      </c>
      <c r="AA281" s="27">
        <v>87.75</v>
      </c>
      <c r="AB281" s="47">
        <f t="shared" si="327"/>
        <v>0</v>
      </c>
      <c r="AC281" s="14">
        <f t="shared" si="328"/>
        <v>87.75</v>
      </c>
      <c r="AD281" s="10">
        <f t="shared" si="321"/>
        <v>0</v>
      </c>
      <c r="AE281" s="101"/>
      <c r="AF281" s="109">
        <v>3</v>
      </c>
      <c r="AG281" s="40">
        <f t="shared" si="322"/>
        <v>87.75</v>
      </c>
      <c r="AH281" s="39"/>
      <c r="AJ281" s="14">
        <f t="shared" si="323"/>
        <v>87.75</v>
      </c>
      <c r="AK281" s="14">
        <f t="shared" si="324"/>
        <v>0</v>
      </c>
      <c r="AL281" s="14">
        <f t="shared" si="325"/>
        <v>0</v>
      </c>
      <c r="AM281" s="14" t="str">
        <f t="shared" si="326"/>
        <v/>
      </c>
      <c r="AO281" s="22" t="s">
        <v>57</v>
      </c>
    </row>
    <row r="282" spans="2:41" s="2" customFormat="1" ht="9.9499999999999993" customHeight="1" x14ac:dyDescent="0.2">
      <c r="B282" s="93" t="s">
        <v>6</v>
      </c>
      <c r="D282" s="160"/>
      <c r="E282" s="155" t="s">
        <v>117</v>
      </c>
      <c r="F282" s="155"/>
      <c r="G282" s="21" t="s">
        <v>91</v>
      </c>
      <c r="H282" s="21"/>
      <c r="I282" s="201"/>
      <c r="J282" s="21" t="s">
        <v>810</v>
      </c>
      <c r="K282" s="21"/>
      <c r="L282" s="21" t="s">
        <v>980</v>
      </c>
      <c r="M282" s="21"/>
      <c r="N282" s="21"/>
      <c r="P282" s="155"/>
      <c r="Q282" s="161"/>
      <c r="R282" s="20"/>
      <c r="S282" s="27">
        <f>IF(Suggested="Yes",AA282,AG282)</f>
        <v>109.05</v>
      </c>
      <c r="T282" s="25" t="s">
        <v>44</v>
      </c>
      <c r="U282" s="4" t="str">
        <f>+Instructions!$B$3</f>
        <v>A</v>
      </c>
      <c r="V282" s="39"/>
      <c r="W282" s="43">
        <f>+Instructions!$C$22</f>
        <v>0</v>
      </c>
      <c r="X282" s="14">
        <f>ROUND($AA282*(1-W282)+0.004999,2)</f>
        <v>109.05</v>
      </c>
      <c r="Y282" s="39"/>
      <c r="Z282" s="5" t="s">
        <v>432</v>
      </c>
      <c r="AA282" s="27">
        <v>109.05</v>
      </c>
      <c r="AB282" s="47">
        <f>+W282</f>
        <v>0</v>
      </c>
      <c r="AC282" s="14">
        <f>+X282</f>
        <v>109.05</v>
      </c>
      <c r="AD282" s="10">
        <f>(AG282-AC282)/AG282</f>
        <v>0</v>
      </c>
      <c r="AE282" s="101"/>
      <c r="AF282" s="109">
        <v>3</v>
      </c>
      <c r="AG282" s="40">
        <f>SUM(AJ282:AL282)+AE282</f>
        <v>109.05</v>
      </c>
      <c r="AH282" s="39"/>
      <c r="AJ282" s="14">
        <f>ROUND(AC282/(1-VLOOKUP(AF282,Group,2,FALSE)),2)</f>
        <v>109.05</v>
      </c>
      <c r="AK282" s="14">
        <f>IF(VLOOKUP(AF282,Group,5,FALSE)="YES",VLOOKUP(ROUND(ROUND(AJ282,1)-AJ282,2),Round,2,FALSE)+VLOOKUP(AF282,Group,6,FALSE),0)</f>
        <v>0</v>
      </c>
      <c r="AL282" s="14">
        <f>IF(VLOOKUP(AF282,Group,7,FALSE)="",0,ROUND(AJ282-0.04999,1)-AJ282+AM282)</f>
        <v>0</v>
      </c>
      <c r="AM282" s="14" t="str">
        <f>IF(VLOOKUP(AF282,Group,7,FALSE)="","",VLOOKUP(AF282,Group,7,FALSE))</f>
        <v/>
      </c>
      <c r="AO282" s="22" t="s">
        <v>57</v>
      </c>
    </row>
    <row r="283" spans="2:41" s="2" customFormat="1" ht="9.9499999999999993" customHeight="1" x14ac:dyDescent="0.2">
      <c r="B283" s="93" t="s">
        <v>6</v>
      </c>
      <c r="D283" s="160"/>
      <c r="E283" s="155" t="s">
        <v>117</v>
      </c>
      <c r="F283" s="155"/>
      <c r="G283" s="21" t="s">
        <v>91</v>
      </c>
      <c r="H283" s="21"/>
      <c r="I283" s="201"/>
      <c r="J283" s="21" t="s">
        <v>811</v>
      </c>
      <c r="K283" s="21"/>
      <c r="L283" s="21" t="s">
        <v>981</v>
      </c>
      <c r="M283" s="21"/>
      <c r="N283" s="21"/>
      <c r="P283" s="155"/>
      <c r="Q283" s="161"/>
      <c r="R283" s="20"/>
      <c r="S283" s="27">
        <f t="shared" si="319"/>
        <v>114.3</v>
      </c>
      <c r="T283" s="25" t="s">
        <v>44</v>
      </c>
      <c r="U283" s="4" t="str">
        <f>+Instructions!$B$3</f>
        <v>A</v>
      </c>
      <c r="V283" s="39"/>
      <c r="W283" s="43">
        <f>+Instructions!$C$22</f>
        <v>0</v>
      </c>
      <c r="X283" s="14">
        <f t="shared" si="320"/>
        <v>114.3</v>
      </c>
      <c r="Y283" s="39"/>
      <c r="Z283" s="5" t="s">
        <v>432</v>
      </c>
      <c r="AA283" s="27">
        <v>114.3</v>
      </c>
      <c r="AB283" s="47">
        <f t="shared" si="327"/>
        <v>0</v>
      </c>
      <c r="AC283" s="14">
        <f t="shared" si="328"/>
        <v>114.3</v>
      </c>
      <c r="AD283" s="10">
        <f t="shared" si="321"/>
        <v>0</v>
      </c>
      <c r="AE283" s="101"/>
      <c r="AF283" s="109">
        <v>3</v>
      </c>
      <c r="AG283" s="40">
        <f t="shared" si="322"/>
        <v>114.3</v>
      </c>
      <c r="AH283" s="39"/>
      <c r="AJ283" s="14">
        <f t="shared" si="323"/>
        <v>114.3</v>
      </c>
      <c r="AK283" s="14">
        <f t="shared" si="324"/>
        <v>0</v>
      </c>
      <c r="AL283" s="14">
        <f t="shared" si="325"/>
        <v>0</v>
      </c>
      <c r="AM283" s="14" t="str">
        <f t="shared" si="326"/>
        <v/>
      </c>
      <c r="AO283" s="22" t="s">
        <v>57</v>
      </c>
    </row>
    <row r="284" spans="2:41" s="2" customFormat="1" ht="9.9499999999999993" customHeight="1" x14ac:dyDescent="0.2">
      <c r="B284" s="93" t="s">
        <v>6</v>
      </c>
      <c r="D284" s="160"/>
      <c r="E284" s="155" t="s">
        <v>610</v>
      </c>
      <c r="F284" s="155"/>
      <c r="G284" s="21" t="s">
        <v>91</v>
      </c>
      <c r="H284" s="21"/>
      <c r="I284" s="201"/>
      <c r="J284" s="21" t="s">
        <v>1257</v>
      </c>
      <c r="K284" s="21"/>
      <c r="L284" s="21" t="s">
        <v>1259</v>
      </c>
      <c r="M284" s="21"/>
      <c r="N284" s="21"/>
      <c r="P284" s="155"/>
      <c r="Q284" s="161"/>
      <c r="R284" s="20"/>
      <c r="S284" s="27">
        <f>IF(Suggested="Yes",AA284,AG284)</f>
        <v>99.05</v>
      </c>
      <c r="T284" s="25" t="s">
        <v>44</v>
      </c>
      <c r="U284" s="4" t="str">
        <f>+Instructions!$B$3</f>
        <v>A</v>
      </c>
      <c r="V284" s="39"/>
      <c r="W284" s="43">
        <f>+Instructions!$C$22</f>
        <v>0</v>
      </c>
      <c r="X284" s="14">
        <f>ROUND($AA284*(1-W284)+0.004999,2)</f>
        <v>99.05</v>
      </c>
      <c r="Y284" s="39"/>
      <c r="Z284" s="5" t="s">
        <v>432</v>
      </c>
      <c r="AA284" s="27">
        <v>99.05</v>
      </c>
      <c r="AB284" s="47">
        <f>+W284</f>
        <v>0</v>
      </c>
      <c r="AC284" s="14">
        <f>+X284</f>
        <v>99.05</v>
      </c>
      <c r="AD284" s="10">
        <f>(AG284-AC284)/AG284</f>
        <v>0</v>
      </c>
      <c r="AE284" s="101"/>
      <c r="AF284" s="109">
        <v>3</v>
      </c>
      <c r="AG284" s="40">
        <f>SUM(AJ284:AL284)+AE284</f>
        <v>99.05</v>
      </c>
      <c r="AH284" s="39"/>
      <c r="AJ284" s="14">
        <f>ROUND(AC284/(1-VLOOKUP(AF284,Group,2,FALSE)),2)</f>
        <v>99.05</v>
      </c>
      <c r="AK284" s="14">
        <f>IF(VLOOKUP(AF284,Group,5,FALSE)="YES",VLOOKUP(ROUND(ROUND(AJ284,1)-AJ284,2),Round,2,FALSE)+VLOOKUP(AF284,Group,6,FALSE),0)</f>
        <v>0</v>
      </c>
      <c r="AL284" s="14">
        <f>IF(VLOOKUP(AF284,Group,7,FALSE)="",0,ROUND(AJ284-0.04999,1)-AJ284+AM284)</f>
        <v>0</v>
      </c>
      <c r="AM284" s="14" t="str">
        <f>IF(VLOOKUP(AF284,Group,7,FALSE)="","",VLOOKUP(AF284,Group,7,FALSE))</f>
        <v/>
      </c>
      <c r="AO284" s="22" t="s">
        <v>57</v>
      </c>
    </row>
    <row r="285" spans="2:41" s="2" customFormat="1" ht="9.9499999999999993" customHeight="1" x14ac:dyDescent="0.2">
      <c r="B285" s="93" t="s">
        <v>6</v>
      </c>
      <c r="D285" s="160"/>
      <c r="E285" s="155" t="s">
        <v>610</v>
      </c>
      <c r="F285" s="155"/>
      <c r="G285" s="21" t="s">
        <v>91</v>
      </c>
      <c r="H285" s="21"/>
      <c r="I285" s="201"/>
      <c r="J285" s="21" t="s">
        <v>1258</v>
      </c>
      <c r="K285" s="21"/>
      <c r="L285" s="21" t="s">
        <v>1260</v>
      </c>
      <c r="M285" s="21"/>
      <c r="N285" s="21"/>
      <c r="P285" s="155"/>
      <c r="Q285" s="161"/>
      <c r="R285" s="20"/>
      <c r="S285" s="27">
        <f>IF(Suggested="Yes",AA285,AG285)</f>
        <v>99.05</v>
      </c>
      <c r="T285" s="25" t="s">
        <v>44</v>
      </c>
      <c r="U285" s="4" t="str">
        <f>+Instructions!$B$3</f>
        <v>A</v>
      </c>
      <c r="V285" s="39"/>
      <c r="W285" s="43">
        <f>+Instructions!$C$22</f>
        <v>0</v>
      </c>
      <c r="X285" s="14">
        <f>ROUND($AA285*(1-W285)+0.004999,2)</f>
        <v>99.05</v>
      </c>
      <c r="Y285" s="39"/>
      <c r="Z285" s="5" t="s">
        <v>432</v>
      </c>
      <c r="AA285" s="27">
        <v>99.05</v>
      </c>
      <c r="AB285" s="47">
        <f>+W285</f>
        <v>0</v>
      </c>
      <c r="AC285" s="14">
        <f>+X285</f>
        <v>99.05</v>
      </c>
      <c r="AD285" s="10">
        <f>(AG285-AC285)/AG285</f>
        <v>0</v>
      </c>
      <c r="AE285" s="101"/>
      <c r="AF285" s="109">
        <v>3</v>
      </c>
      <c r="AG285" s="40">
        <f>SUM(AJ285:AL285)+AE285</f>
        <v>99.05</v>
      </c>
      <c r="AH285" s="39"/>
      <c r="AJ285" s="14">
        <f>ROUND(AC285/(1-VLOOKUP(AF285,Group,2,FALSE)),2)</f>
        <v>99.05</v>
      </c>
      <c r="AK285" s="14">
        <f>IF(VLOOKUP(AF285,Group,5,FALSE)="YES",VLOOKUP(ROUND(ROUND(AJ285,1)-AJ285,2),Round,2,FALSE)+VLOOKUP(AF285,Group,6,FALSE),0)</f>
        <v>0</v>
      </c>
      <c r="AL285" s="14">
        <f>IF(VLOOKUP(AF285,Group,7,FALSE)="",0,ROUND(AJ285-0.04999,1)-AJ285+AM285)</f>
        <v>0</v>
      </c>
      <c r="AM285" s="14" t="str">
        <f>IF(VLOOKUP(AF285,Group,7,FALSE)="","",VLOOKUP(AF285,Group,7,FALSE))</f>
        <v/>
      </c>
      <c r="AO285" s="22" t="s">
        <v>57</v>
      </c>
    </row>
    <row r="286" spans="2:41" s="2" customFormat="1" ht="9.9499999999999993" customHeight="1" x14ac:dyDescent="0.2">
      <c r="B286" s="93" t="s">
        <v>6</v>
      </c>
      <c r="D286" s="160"/>
      <c r="E286" s="155" t="s">
        <v>90</v>
      </c>
      <c r="F286" s="155"/>
      <c r="G286" s="21" t="s">
        <v>91</v>
      </c>
      <c r="H286" s="21"/>
      <c r="I286" s="21"/>
      <c r="J286" s="21" t="s">
        <v>1451</v>
      </c>
      <c r="K286" s="21"/>
      <c r="L286" s="21" t="s">
        <v>1458</v>
      </c>
      <c r="M286" s="21"/>
      <c r="N286" s="21"/>
      <c r="P286" s="155"/>
      <c r="Q286" s="161"/>
      <c r="R286" s="20"/>
      <c r="S286" s="27">
        <f t="shared" ref="S286:S288" si="329">IF(Suggested="Yes",AA286,AG286)</f>
        <v>46.95</v>
      </c>
      <c r="T286" s="25" t="s">
        <v>44</v>
      </c>
      <c r="U286" s="4" t="str">
        <f>+Instructions!$B$3</f>
        <v>A</v>
      </c>
      <c r="V286" s="39"/>
      <c r="W286" s="43">
        <f>+Instructions!$C$22</f>
        <v>0</v>
      </c>
      <c r="X286" s="14">
        <f t="shared" ref="X286:X288" si="330">ROUND($AA286*(1-W286)+0.004999,2)</f>
        <v>46.95</v>
      </c>
      <c r="Y286" s="39"/>
      <c r="Z286" s="5" t="s">
        <v>432</v>
      </c>
      <c r="AA286" s="27">
        <v>46.95</v>
      </c>
      <c r="AB286" s="47">
        <f t="shared" ref="AB286:AB288" si="331">+W286</f>
        <v>0</v>
      </c>
      <c r="AC286" s="14">
        <f t="shared" ref="AC286:AC288" si="332">+X286</f>
        <v>46.95</v>
      </c>
      <c r="AD286" s="10">
        <f t="shared" ref="AD286:AD288" si="333">(AG286-AC286)/AG286</f>
        <v>0</v>
      </c>
      <c r="AE286" s="101"/>
      <c r="AF286" s="109">
        <v>3</v>
      </c>
      <c r="AG286" s="40">
        <f t="shared" ref="AG286:AG288" si="334">SUM(AJ286:AL286)+AE286</f>
        <v>46.95</v>
      </c>
      <c r="AH286" s="39"/>
      <c r="AJ286" s="14">
        <f t="shared" ref="AJ286:AJ288" si="335">ROUND(AC286/(1-VLOOKUP(AF286,Group,2,FALSE)),2)</f>
        <v>46.95</v>
      </c>
      <c r="AK286" s="14">
        <f t="shared" ref="AK286:AK288" si="336">IF(VLOOKUP(AF286,Group,5,FALSE)="YES",VLOOKUP(ROUND(ROUND(AJ286,1)-AJ286,2),Round,2,FALSE)+VLOOKUP(AF286,Group,6,FALSE),0)</f>
        <v>0</v>
      </c>
      <c r="AL286" s="14">
        <f t="shared" ref="AL286:AL288" si="337">IF(VLOOKUP(AF286,Group,7,FALSE)="",0,ROUND(AJ286-0.04999,1)-AJ286+AM286)</f>
        <v>0</v>
      </c>
      <c r="AM286" s="14" t="str">
        <f t="shared" ref="AM286:AM288" si="338">IF(VLOOKUP(AF286,Group,7,FALSE)="","",VLOOKUP(AF286,Group,7,FALSE))</f>
        <v/>
      </c>
      <c r="AO286" s="22" t="s">
        <v>57</v>
      </c>
    </row>
    <row r="287" spans="2:41" s="2" customFormat="1" ht="9.9499999999999993" customHeight="1" x14ac:dyDescent="0.2">
      <c r="B287" s="93" t="s">
        <v>6</v>
      </c>
      <c r="D287" s="160"/>
      <c r="E287" s="155" t="s">
        <v>90</v>
      </c>
      <c r="F287" s="155"/>
      <c r="G287" s="21" t="s">
        <v>91</v>
      </c>
      <c r="H287" s="21"/>
      <c r="I287" s="21"/>
      <c r="J287" s="21" t="s">
        <v>1452</v>
      </c>
      <c r="K287" s="21"/>
      <c r="L287" s="21" t="s">
        <v>1459</v>
      </c>
      <c r="M287" s="21"/>
      <c r="N287" s="21"/>
      <c r="P287" s="155"/>
      <c r="Q287" s="161"/>
      <c r="R287" s="20"/>
      <c r="S287" s="27">
        <f t="shared" si="329"/>
        <v>46.9</v>
      </c>
      <c r="T287" s="25" t="s">
        <v>44</v>
      </c>
      <c r="U287" s="4" t="str">
        <f>+Instructions!$B$3</f>
        <v>A</v>
      </c>
      <c r="V287" s="39"/>
      <c r="W287" s="43">
        <f>+Instructions!$C$22</f>
        <v>0</v>
      </c>
      <c r="X287" s="14">
        <f t="shared" si="330"/>
        <v>46.9</v>
      </c>
      <c r="Y287" s="39"/>
      <c r="Z287" s="5" t="s">
        <v>432</v>
      </c>
      <c r="AA287" s="27">
        <v>46.9</v>
      </c>
      <c r="AB287" s="47">
        <f t="shared" si="331"/>
        <v>0</v>
      </c>
      <c r="AC287" s="14">
        <f t="shared" si="332"/>
        <v>46.9</v>
      </c>
      <c r="AD287" s="10">
        <f t="shared" si="333"/>
        <v>0</v>
      </c>
      <c r="AE287" s="101"/>
      <c r="AF287" s="109">
        <v>3</v>
      </c>
      <c r="AG287" s="40">
        <f t="shared" si="334"/>
        <v>46.9</v>
      </c>
      <c r="AH287" s="39"/>
      <c r="AJ287" s="14">
        <f t="shared" si="335"/>
        <v>46.9</v>
      </c>
      <c r="AK287" s="14">
        <f t="shared" si="336"/>
        <v>0</v>
      </c>
      <c r="AL287" s="14">
        <f t="shared" si="337"/>
        <v>0</v>
      </c>
      <c r="AM287" s="14" t="str">
        <f t="shared" si="338"/>
        <v/>
      </c>
      <c r="AO287" s="22" t="s">
        <v>57</v>
      </c>
    </row>
    <row r="288" spans="2:41" s="2" customFormat="1" ht="9.9499999999999993" customHeight="1" x14ac:dyDescent="0.2">
      <c r="B288" s="93" t="s">
        <v>6</v>
      </c>
      <c r="D288" s="160"/>
      <c r="E288" s="155" t="s">
        <v>1457</v>
      </c>
      <c r="F288" s="155"/>
      <c r="G288" s="21" t="s">
        <v>91</v>
      </c>
      <c r="H288" s="21"/>
      <c r="I288" s="21"/>
      <c r="J288" s="21" t="s">
        <v>1453</v>
      </c>
      <c r="K288" s="21"/>
      <c r="L288" s="21" t="s">
        <v>1460</v>
      </c>
      <c r="M288" s="21"/>
      <c r="N288" s="21"/>
      <c r="P288" s="155"/>
      <c r="Q288" s="161"/>
      <c r="R288" s="20"/>
      <c r="S288" s="27">
        <f t="shared" si="329"/>
        <v>82</v>
      </c>
      <c r="T288" s="25" t="s">
        <v>44</v>
      </c>
      <c r="U288" s="4" t="str">
        <f>+Instructions!$B$3</f>
        <v>A</v>
      </c>
      <c r="V288" s="39"/>
      <c r="W288" s="43">
        <f>+Instructions!$C$22</f>
        <v>0</v>
      </c>
      <c r="X288" s="14">
        <f t="shared" si="330"/>
        <v>82</v>
      </c>
      <c r="Y288" s="39"/>
      <c r="Z288" s="5" t="s">
        <v>432</v>
      </c>
      <c r="AA288" s="27">
        <v>82</v>
      </c>
      <c r="AB288" s="47">
        <f t="shared" si="331"/>
        <v>0</v>
      </c>
      <c r="AC288" s="14">
        <f t="shared" si="332"/>
        <v>82</v>
      </c>
      <c r="AD288" s="10">
        <f t="shared" si="333"/>
        <v>0</v>
      </c>
      <c r="AE288" s="101"/>
      <c r="AF288" s="109">
        <v>3</v>
      </c>
      <c r="AG288" s="40">
        <f t="shared" si="334"/>
        <v>82</v>
      </c>
      <c r="AH288" s="39"/>
      <c r="AJ288" s="14">
        <f t="shared" si="335"/>
        <v>82</v>
      </c>
      <c r="AK288" s="14">
        <f t="shared" si="336"/>
        <v>0</v>
      </c>
      <c r="AL288" s="14">
        <f t="shared" si="337"/>
        <v>0</v>
      </c>
      <c r="AM288" s="14" t="str">
        <f t="shared" si="338"/>
        <v/>
      </c>
      <c r="AO288" s="22" t="s">
        <v>57</v>
      </c>
    </row>
    <row r="289" spans="2:41" s="2" customFormat="1" ht="9.9499999999999993" customHeight="1" x14ac:dyDescent="0.2">
      <c r="B289" s="93" t="s">
        <v>6</v>
      </c>
      <c r="D289" s="160"/>
      <c r="E289" s="213" t="s">
        <v>1443</v>
      </c>
      <c r="F289" s="213"/>
      <c r="G289" s="201" t="s">
        <v>91</v>
      </c>
      <c r="H289" s="201"/>
      <c r="I289" s="201"/>
      <c r="J289" s="201" t="s">
        <v>1454</v>
      </c>
      <c r="K289" s="201"/>
      <c r="L289" s="201" t="s">
        <v>1461</v>
      </c>
      <c r="M289" s="201"/>
      <c r="N289" s="201"/>
      <c r="O289" s="210"/>
      <c r="P289" s="213"/>
      <c r="Q289" s="221" t="s">
        <v>1639</v>
      </c>
      <c r="R289" s="20"/>
      <c r="S289" s="217">
        <f t="shared" ref="S289:S302" si="339">IF(Suggested="Yes",AA289,AG289)</f>
        <v>77.849999999999994</v>
      </c>
      <c r="T289" s="218" t="s">
        <v>44</v>
      </c>
      <c r="U289" s="4" t="str">
        <f>+Instructions!$B$3</f>
        <v>A</v>
      </c>
      <c r="V289" s="39"/>
      <c r="W289" s="43">
        <f>+Instructions!$C$22</f>
        <v>0</v>
      </c>
      <c r="X289" s="14">
        <f t="shared" ref="X289:X302" si="340">ROUND($AA289*(1-W289)+0.004999,2)</f>
        <v>77.849999999999994</v>
      </c>
      <c r="Y289" s="39"/>
      <c r="Z289" s="5" t="s">
        <v>432</v>
      </c>
      <c r="AA289" s="27">
        <v>77.849999999999994</v>
      </c>
      <c r="AB289" s="47">
        <f t="shared" ref="AB289:AC302" si="341">+W289</f>
        <v>0</v>
      </c>
      <c r="AC289" s="14">
        <f t="shared" si="341"/>
        <v>77.849999999999994</v>
      </c>
      <c r="AD289" s="10">
        <f t="shared" ref="AD289:AD302" si="342">(AG289-AC289)/AG289</f>
        <v>0</v>
      </c>
      <c r="AE289" s="101"/>
      <c r="AF289" s="109">
        <v>3</v>
      </c>
      <c r="AG289" s="40">
        <f t="shared" ref="AG289:AG302" si="343">SUM(AJ289:AL289)+AE289</f>
        <v>77.849999999999994</v>
      </c>
      <c r="AH289" s="39"/>
      <c r="AJ289" s="14">
        <f t="shared" ref="AJ289:AJ302" si="344">ROUND(AC289/(1-VLOOKUP(AF289,Group,2,FALSE)),2)</f>
        <v>77.849999999999994</v>
      </c>
      <c r="AK289" s="14">
        <f t="shared" ref="AK289:AK302" si="345">IF(VLOOKUP(AF289,Group,5,FALSE)="YES",VLOOKUP(ROUND(ROUND(AJ289,1)-AJ289,2),Round,2,FALSE)+VLOOKUP(AF289,Group,6,FALSE),0)</f>
        <v>0</v>
      </c>
      <c r="AL289" s="14">
        <f t="shared" ref="AL289:AL302" si="346">IF(VLOOKUP(AF289,Group,7,FALSE)="",0,ROUND(AJ289-0.04999,1)-AJ289+AM289)</f>
        <v>0</v>
      </c>
      <c r="AM289" s="14" t="str">
        <f t="shared" ref="AM289:AM302" si="347">IF(VLOOKUP(AF289,Group,7,FALSE)="","",VLOOKUP(AF289,Group,7,FALSE))</f>
        <v/>
      </c>
      <c r="AO289" s="22" t="s">
        <v>57</v>
      </c>
    </row>
    <row r="290" spans="2:41" s="2" customFormat="1" ht="9.9499999999999993" customHeight="1" x14ac:dyDescent="0.2">
      <c r="B290" s="93" t="s">
        <v>6</v>
      </c>
      <c r="D290" s="160"/>
      <c r="E290" s="155" t="s">
        <v>1311</v>
      </c>
      <c r="F290" s="155"/>
      <c r="G290" s="21" t="s">
        <v>91</v>
      </c>
      <c r="H290" s="21"/>
      <c r="I290" s="21"/>
      <c r="J290" s="21" t="s">
        <v>1455</v>
      </c>
      <c r="K290" s="21"/>
      <c r="L290" s="21" t="s">
        <v>1462</v>
      </c>
      <c r="M290" s="21"/>
      <c r="N290" s="21"/>
      <c r="P290" s="155"/>
      <c r="Q290" s="161"/>
      <c r="R290" s="20"/>
      <c r="S290" s="27">
        <f t="shared" ref="S290" si="348">IF(Suggested="Yes",AA290,AG290)</f>
        <v>78.400000000000006</v>
      </c>
      <c r="T290" s="25" t="s">
        <v>44</v>
      </c>
      <c r="U290" s="4" t="str">
        <f>+Instructions!$B$3</f>
        <v>A</v>
      </c>
      <c r="V290" s="39"/>
      <c r="W290" s="43">
        <f>+Instructions!$C$22</f>
        <v>0</v>
      </c>
      <c r="X290" s="14">
        <f t="shared" ref="X290" si="349">ROUND($AA290*(1-W290)+0.004999,2)</f>
        <v>78.400000000000006</v>
      </c>
      <c r="Y290" s="39"/>
      <c r="Z290" s="5" t="s">
        <v>432</v>
      </c>
      <c r="AA290" s="27">
        <v>78.400000000000006</v>
      </c>
      <c r="AB290" s="47">
        <f t="shared" ref="AB290" si="350">+W290</f>
        <v>0</v>
      </c>
      <c r="AC290" s="14">
        <f t="shared" ref="AC290" si="351">+X290</f>
        <v>78.400000000000006</v>
      </c>
      <c r="AD290" s="10">
        <f t="shared" ref="AD290" si="352">(AG290-AC290)/AG290</f>
        <v>0</v>
      </c>
      <c r="AE290" s="101"/>
      <c r="AF290" s="109">
        <v>3</v>
      </c>
      <c r="AG290" s="40">
        <f t="shared" ref="AG290" si="353">SUM(AJ290:AL290)+AE290</f>
        <v>78.400000000000006</v>
      </c>
      <c r="AH290" s="39"/>
      <c r="AJ290" s="14">
        <f t="shared" ref="AJ290" si="354">ROUND(AC290/(1-VLOOKUP(AF290,Group,2,FALSE)),2)</f>
        <v>78.400000000000006</v>
      </c>
      <c r="AK290" s="14">
        <f t="shared" ref="AK290" si="355">IF(VLOOKUP(AF290,Group,5,FALSE)="YES",VLOOKUP(ROUND(ROUND(AJ290,1)-AJ290,2),Round,2,FALSE)+VLOOKUP(AF290,Group,6,FALSE),0)</f>
        <v>0</v>
      </c>
      <c r="AL290" s="14">
        <f t="shared" ref="AL290" si="356">IF(VLOOKUP(AF290,Group,7,FALSE)="",0,ROUND(AJ290-0.04999,1)-AJ290+AM290)</f>
        <v>0</v>
      </c>
      <c r="AM290" s="14" t="str">
        <f t="shared" ref="AM290" si="357">IF(VLOOKUP(AF290,Group,7,FALSE)="","",VLOOKUP(AF290,Group,7,FALSE))</f>
        <v/>
      </c>
      <c r="AO290" s="22" t="s">
        <v>57</v>
      </c>
    </row>
    <row r="291" spans="2:41" s="2" customFormat="1" ht="9.9499999999999993" customHeight="1" x14ac:dyDescent="0.2">
      <c r="B291" s="93" t="s">
        <v>6</v>
      </c>
      <c r="D291" s="160"/>
      <c r="E291" s="155" t="s">
        <v>1311</v>
      </c>
      <c r="F291" s="155"/>
      <c r="G291" s="21" t="s">
        <v>91</v>
      </c>
      <c r="H291" s="21"/>
      <c r="I291" s="21"/>
      <c r="J291" s="21" t="s">
        <v>1456</v>
      </c>
      <c r="K291" s="21"/>
      <c r="L291" s="21" t="s">
        <v>1463</v>
      </c>
      <c r="M291" s="21"/>
      <c r="N291" s="21"/>
      <c r="P291" s="155"/>
      <c r="Q291" s="161"/>
      <c r="R291" s="20"/>
      <c r="S291" s="27">
        <f t="shared" si="339"/>
        <v>78.349999999999994</v>
      </c>
      <c r="T291" s="25" t="s">
        <v>44</v>
      </c>
      <c r="U291" s="4" t="str">
        <f>+Instructions!$B$3</f>
        <v>A</v>
      </c>
      <c r="V291" s="39"/>
      <c r="W291" s="43">
        <f>+Instructions!$C$22</f>
        <v>0</v>
      </c>
      <c r="X291" s="14">
        <f t="shared" si="340"/>
        <v>78.349999999999994</v>
      </c>
      <c r="Y291" s="39"/>
      <c r="Z291" s="5" t="s">
        <v>432</v>
      </c>
      <c r="AA291" s="27">
        <v>78.349999999999994</v>
      </c>
      <c r="AB291" s="47">
        <f t="shared" si="341"/>
        <v>0</v>
      </c>
      <c r="AC291" s="14">
        <f t="shared" si="341"/>
        <v>78.349999999999994</v>
      </c>
      <c r="AD291" s="10">
        <f t="shared" si="342"/>
        <v>0</v>
      </c>
      <c r="AE291" s="101"/>
      <c r="AF291" s="109">
        <v>3</v>
      </c>
      <c r="AG291" s="40">
        <f t="shared" si="343"/>
        <v>78.349999999999994</v>
      </c>
      <c r="AH291" s="39"/>
      <c r="AJ291" s="14">
        <f t="shared" si="344"/>
        <v>78.349999999999994</v>
      </c>
      <c r="AK291" s="14">
        <f t="shared" si="345"/>
        <v>0</v>
      </c>
      <c r="AL291" s="14">
        <f t="shared" si="346"/>
        <v>0</v>
      </c>
      <c r="AM291" s="14" t="str">
        <f t="shared" si="347"/>
        <v/>
      </c>
      <c r="AO291" s="22" t="s">
        <v>57</v>
      </c>
    </row>
    <row r="292" spans="2:41" s="2" customFormat="1" ht="3" customHeight="1" x14ac:dyDescent="0.2">
      <c r="C292" s="177"/>
      <c r="J292" s="176"/>
      <c r="L292" s="2" t="s">
        <v>432</v>
      </c>
      <c r="P292" s="3"/>
      <c r="Q292" s="5"/>
      <c r="R292" s="20"/>
      <c r="S292" s="169"/>
      <c r="T292" s="171"/>
      <c r="U292" s="4"/>
      <c r="V292" s="39"/>
      <c r="W292" s="56"/>
      <c r="X292" s="56"/>
      <c r="Y292" s="39"/>
      <c r="Z292" s="27"/>
      <c r="AA292" s="14"/>
      <c r="AB292" s="12"/>
      <c r="AC292" s="12"/>
      <c r="AD292" s="12"/>
      <c r="AE292" s="12"/>
      <c r="AF292" s="52"/>
      <c r="AG292" s="14"/>
      <c r="AH292" s="39"/>
      <c r="AO292" s="22" t="s">
        <v>57</v>
      </c>
    </row>
    <row r="293" spans="2:41" s="2" customFormat="1" ht="11.1" customHeight="1" x14ac:dyDescent="0.2">
      <c r="C293" s="177" t="s">
        <v>97</v>
      </c>
      <c r="J293" s="176"/>
      <c r="L293" s="2" t="s">
        <v>432</v>
      </c>
      <c r="P293" s="3"/>
      <c r="Q293" s="5"/>
      <c r="S293" s="169"/>
      <c r="T293" s="171"/>
      <c r="U293" s="4"/>
      <c r="V293" s="39"/>
      <c r="W293" s="56"/>
      <c r="X293" s="56"/>
      <c r="Y293" s="39"/>
      <c r="Z293" s="27"/>
      <c r="AA293" s="14"/>
      <c r="AB293" s="12"/>
      <c r="AC293" s="12"/>
      <c r="AD293" s="12"/>
      <c r="AE293" s="12"/>
      <c r="AF293" s="52"/>
      <c r="AG293" s="14"/>
      <c r="AH293" s="39"/>
      <c r="AO293" s="22" t="s">
        <v>57</v>
      </c>
    </row>
    <row r="294" spans="2:41" s="2" customFormat="1" ht="9.9499999999999993" customHeight="1" x14ac:dyDescent="0.2">
      <c r="C294" s="137" t="s">
        <v>792</v>
      </c>
      <c r="P294" s="155"/>
      <c r="Q294" s="161"/>
      <c r="R294" s="62" t="s">
        <v>673</v>
      </c>
      <c r="S294" s="174" t="s">
        <v>674</v>
      </c>
      <c r="T294" s="175"/>
      <c r="U294" s="4"/>
      <c r="V294" s="39"/>
      <c r="W294" s="43"/>
      <c r="X294" s="12"/>
      <c r="Y294" s="39"/>
      <c r="Z294" s="27"/>
      <c r="AA294" s="27"/>
      <c r="AB294" s="42"/>
      <c r="AC294" s="14"/>
      <c r="AD294" s="12"/>
      <c r="AE294" s="52"/>
      <c r="AF294" s="104"/>
      <c r="AG294" s="27"/>
      <c r="AH294" s="39"/>
      <c r="AJ294" s="14"/>
      <c r="AK294" s="14"/>
      <c r="AL294" s="14"/>
      <c r="AM294" s="14"/>
      <c r="AO294" s="22"/>
    </row>
    <row r="295" spans="2:41" s="2" customFormat="1" ht="3.95" customHeight="1" x14ac:dyDescent="0.2">
      <c r="P295" s="155"/>
      <c r="Q295" s="161"/>
      <c r="R295" s="5"/>
      <c r="S295" s="27"/>
      <c r="T295" s="5"/>
      <c r="U295" s="4"/>
      <c r="V295" s="39"/>
      <c r="W295" s="43"/>
      <c r="X295" s="12"/>
      <c r="Y295" s="39"/>
      <c r="Z295" s="27"/>
      <c r="AA295" s="27"/>
      <c r="AB295" s="42"/>
      <c r="AC295" s="14"/>
      <c r="AD295" s="12"/>
      <c r="AE295" s="52"/>
      <c r="AF295" s="104"/>
      <c r="AG295" s="27"/>
      <c r="AH295" s="39"/>
      <c r="AJ295" s="14"/>
      <c r="AK295" s="14"/>
      <c r="AL295" s="14"/>
      <c r="AM295" s="14"/>
      <c r="AO295" s="22" t="s">
        <v>57</v>
      </c>
    </row>
    <row r="296" spans="2:41" s="2" customFormat="1" ht="9.9499999999999993" customHeight="1" x14ac:dyDescent="0.2">
      <c r="B296" s="93" t="s">
        <v>6</v>
      </c>
      <c r="D296" s="160"/>
      <c r="E296" s="155" t="s">
        <v>1546</v>
      </c>
      <c r="F296" s="155"/>
      <c r="G296" s="21" t="s">
        <v>91</v>
      </c>
      <c r="H296" s="21"/>
      <c r="I296" s="21"/>
      <c r="J296" s="21" t="s">
        <v>1549</v>
      </c>
      <c r="K296" s="21"/>
      <c r="L296" s="21" t="s">
        <v>1555</v>
      </c>
      <c r="M296" s="21"/>
      <c r="N296" s="21"/>
      <c r="P296" s="155"/>
      <c r="Q296" s="161"/>
      <c r="R296" s="20"/>
      <c r="S296" s="27">
        <f t="shared" ref="S296:S298" si="358">IF(Suggested="Yes",AA296,AG296)</f>
        <v>52.3</v>
      </c>
      <c r="T296" s="25" t="s">
        <v>44</v>
      </c>
      <c r="U296" s="4" t="str">
        <f>+Instructions!$B$3</f>
        <v>A</v>
      </c>
      <c r="V296" s="39"/>
      <c r="W296" s="43">
        <f>+Instructions!$C$22</f>
        <v>0</v>
      </c>
      <c r="X296" s="14">
        <f t="shared" ref="X296:X298" si="359">ROUND($AA296*(1-W296)+0.004999,2)</f>
        <v>52.3</v>
      </c>
      <c r="Y296" s="39"/>
      <c r="Z296" s="5" t="s">
        <v>432</v>
      </c>
      <c r="AA296" s="27">
        <v>52.3</v>
      </c>
      <c r="AB296" s="47">
        <f t="shared" ref="AB296:AB298" si="360">+W296</f>
        <v>0</v>
      </c>
      <c r="AC296" s="14">
        <f t="shared" ref="AC296:AC298" si="361">+X296</f>
        <v>52.3</v>
      </c>
      <c r="AD296" s="10">
        <f t="shared" ref="AD296:AD298" si="362">(AG296-AC296)/AG296</f>
        <v>0</v>
      </c>
      <c r="AE296" s="101"/>
      <c r="AF296" s="109">
        <v>3</v>
      </c>
      <c r="AG296" s="40">
        <f t="shared" ref="AG296:AG298" si="363">SUM(AJ296:AL296)+AE296</f>
        <v>52.3</v>
      </c>
      <c r="AH296" s="39"/>
      <c r="AJ296" s="14">
        <f t="shared" ref="AJ296:AJ298" si="364">ROUND(AC296/(1-VLOOKUP(AF296,Group,2,FALSE)),2)</f>
        <v>52.3</v>
      </c>
      <c r="AK296" s="14">
        <f t="shared" ref="AK296:AK298" si="365">IF(VLOOKUP(AF296,Group,5,FALSE)="YES",VLOOKUP(ROUND(ROUND(AJ296,1)-AJ296,2),Round,2,FALSE)+VLOOKUP(AF296,Group,6,FALSE),0)</f>
        <v>0</v>
      </c>
      <c r="AL296" s="14">
        <f t="shared" ref="AL296:AL298" si="366">IF(VLOOKUP(AF296,Group,7,FALSE)="",0,ROUND(AJ296-0.04999,1)-AJ296+AM296)</f>
        <v>0</v>
      </c>
      <c r="AM296" s="14" t="str">
        <f t="shared" ref="AM296:AM298" si="367">IF(VLOOKUP(AF296,Group,7,FALSE)="","",VLOOKUP(AF296,Group,7,FALSE))</f>
        <v/>
      </c>
      <c r="AO296" s="22" t="s">
        <v>57</v>
      </c>
    </row>
    <row r="297" spans="2:41" s="2" customFormat="1" ht="9.9499999999999993" customHeight="1" x14ac:dyDescent="0.2">
      <c r="B297" s="93" t="s">
        <v>6</v>
      </c>
      <c r="D297" s="160"/>
      <c r="E297" s="155" t="s">
        <v>610</v>
      </c>
      <c r="F297" s="155"/>
      <c r="G297" s="21" t="s">
        <v>91</v>
      </c>
      <c r="H297" s="21"/>
      <c r="I297" s="21"/>
      <c r="J297" s="21" t="s">
        <v>1550</v>
      </c>
      <c r="K297" s="21"/>
      <c r="L297" s="21" t="s">
        <v>1557</v>
      </c>
      <c r="M297" s="21"/>
      <c r="N297" s="21"/>
      <c r="P297" s="155"/>
      <c r="Q297" s="161"/>
      <c r="R297" s="20" t="s">
        <v>50</v>
      </c>
      <c r="S297" s="27">
        <f t="shared" si="358"/>
        <v>85.8</v>
      </c>
      <c r="T297" s="25" t="s">
        <v>44</v>
      </c>
      <c r="U297" s="4" t="str">
        <f>+Instructions!$B$3</f>
        <v>A</v>
      </c>
      <c r="V297" s="39"/>
      <c r="W297" s="43">
        <f>+Instructions!$C$22</f>
        <v>0</v>
      </c>
      <c r="X297" s="14">
        <f t="shared" si="359"/>
        <v>85.8</v>
      </c>
      <c r="Y297" s="39"/>
      <c r="Z297" s="5" t="s">
        <v>432</v>
      </c>
      <c r="AA297" s="27">
        <v>85.8</v>
      </c>
      <c r="AB297" s="47">
        <f t="shared" si="360"/>
        <v>0</v>
      </c>
      <c r="AC297" s="14">
        <f t="shared" si="361"/>
        <v>85.8</v>
      </c>
      <c r="AD297" s="10">
        <f t="shared" si="362"/>
        <v>0</v>
      </c>
      <c r="AE297" s="101"/>
      <c r="AF297" s="109">
        <v>3</v>
      </c>
      <c r="AG297" s="40">
        <f t="shared" si="363"/>
        <v>85.8</v>
      </c>
      <c r="AH297" s="39"/>
      <c r="AJ297" s="14">
        <f t="shared" si="364"/>
        <v>85.8</v>
      </c>
      <c r="AK297" s="14">
        <f t="shared" si="365"/>
        <v>0</v>
      </c>
      <c r="AL297" s="14">
        <f t="shared" si="366"/>
        <v>0</v>
      </c>
      <c r="AM297" s="14" t="str">
        <f t="shared" si="367"/>
        <v/>
      </c>
      <c r="AO297" s="22" t="s">
        <v>57</v>
      </c>
    </row>
    <row r="298" spans="2:41" s="2" customFormat="1" ht="9.9499999999999993" customHeight="1" x14ac:dyDescent="0.2">
      <c r="B298" s="93" t="s">
        <v>6</v>
      </c>
      <c r="D298" s="160"/>
      <c r="E298" s="155" t="s">
        <v>1556</v>
      </c>
      <c r="F298" s="155"/>
      <c r="G298" s="21" t="s">
        <v>91</v>
      </c>
      <c r="H298" s="21"/>
      <c r="I298" s="21"/>
      <c r="J298" s="21" t="s">
        <v>1551</v>
      </c>
      <c r="K298" s="21"/>
      <c r="L298" s="21" t="s">
        <v>1558</v>
      </c>
      <c r="M298" s="21"/>
      <c r="N298" s="21"/>
      <c r="P298" s="155"/>
      <c r="Q298" s="161"/>
      <c r="R298" s="20" t="s">
        <v>50</v>
      </c>
      <c r="S298" s="27">
        <f t="shared" si="358"/>
        <v>87.1</v>
      </c>
      <c r="T298" s="25" t="s">
        <v>44</v>
      </c>
      <c r="U298" s="4" t="str">
        <f>+Instructions!$B$3</f>
        <v>A</v>
      </c>
      <c r="V298" s="39"/>
      <c r="W298" s="43">
        <f>+Instructions!$C$22</f>
        <v>0</v>
      </c>
      <c r="X298" s="14">
        <f t="shared" si="359"/>
        <v>87.1</v>
      </c>
      <c r="Y298" s="39"/>
      <c r="Z298" s="5" t="s">
        <v>432</v>
      </c>
      <c r="AA298" s="27">
        <v>87.1</v>
      </c>
      <c r="AB298" s="47">
        <f t="shared" si="360"/>
        <v>0</v>
      </c>
      <c r="AC298" s="14">
        <f t="shared" si="361"/>
        <v>87.1</v>
      </c>
      <c r="AD298" s="10">
        <f t="shared" si="362"/>
        <v>0</v>
      </c>
      <c r="AE298" s="101"/>
      <c r="AF298" s="109">
        <v>3</v>
      </c>
      <c r="AG298" s="40">
        <f t="shared" si="363"/>
        <v>87.1</v>
      </c>
      <c r="AH298" s="39"/>
      <c r="AJ298" s="14">
        <f t="shared" si="364"/>
        <v>87.1</v>
      </c>
      <c r="AK298" s="14">
        <f t="shared" si="365"/>
        <v>0</v>
      </c>
      <c r="AL298" s="14">
        <f t="shared" si="366"/>
        <v>0</v>
      </c>
      <c r="AM298" s="14" t="str">
        <f t="shared" si="367"/>
        <v/>
      </c>
      <c r="AO298" s="22" t="s">
        <v>57</v>
      </c>
    </row>
    <row r="299" spans="2:41" s="2" customFormat="1" ht="9.9499999999999993" customHeight="1" x14ac:dyDescent="0.2">
      <c r="B299" s="93" t="s">
        <v>6</v>
      </c>
      <c r="D299" s="160"/>
      <c r="E299" s="155" t="s">
        <v>812</v>
      </c>
      <c r="F299" s="155"/>
      <c r="G299" s="21" t="s">
        <v>91</v>
      </c>
      <c r="H299" s="21"/>
      <c r="I299" s="21"/>
      <c r="J299" s="21" t="s">
        <v>1552</v>
      </c>
      <c r="K299" s="21"/>
      <c r="L299" s="21" t="s">
        <v>1559</v>
      </c>
      <c r="M299" s="21"/>
      <c r="N299" s="21"/>
      <c r="P299" s="155"/>
      <c r="Q299" s="161"/>
      <c r="R299" s="20"/>
      <c r="S299" s="27">
        <f t="shared" si="339"/>
        <v>88.5</v>
      </c>
      <c r="T299" s="25" t="s">
        <v>44</v>
      </c>
      <c r="U299" s="4" t="str">
        <f>+Instructions!$B$3</f>
        <v>A</v>
      </c>
      <c r="V299" s="39"/>
      <c r="W299" s="43">
        <f>+Instructions!$C$22</f>
        <v>0</v>
      </c>
      <c r="X299" s="14">
        <f t="shared" si="340"/>
        <v>88.5</v>
      </c>
      <c r="Y299" s="39"/>
      <c r="Z299" s="5" t="s">
        <v>432</v>
      </c>
      <c r="AA299" s="27">
        <v>88.5</v>
      </c>
      <c r="AB299" s="47">
        <f t="shared" si="341"/>
        <v>0</v>
      </c>
      <c r="AC299" s="14">
        <f t="shared" si="341"/>
        <v>88.5</v>
      </c>
      <c r="AD299" s="10">
        <f t="shared" si="342"/>
        <v>0</v>
      </c>
      <c r="AE299" s="101"/>
      <c r="AF299" s="109">
        <v>3</v>
      </c>
      <c r="AG299" s="40">
        <f t="shared" si="343"/>
        <v>88.5</v>
      </c>
      <c r="AH299" s="39"/>
      <c r="AJ299" s="14">
        <f t="shared" si="344"/>
        <v>88.5</v>
      </c>
      <c r="AK299" s="14">
        <f t="shared" si="345"/>
        <v>0</v>
      </c>
      <c r="AL299" s="14">
        <f t="shared" si="346"/>
        <v>0</v>
      </c>
      <c r="AM299" s="14" t="str">
        <f t="shared" si="347"/>
        <v/>
      </c>
      <c r="AO299" s="22" t="s">
        <v>57</v>
      </c>
    </row>
    <row r="300" spans="2:41" s="2" customFormat="1" ht="9.9499999999999993" customHeight="1" x14ac:dyDescent="0.2">
      <c r="B300" s="93" t="s">
        <v>6</v>
      </c>
      <c r="D300" s="160"/>
      <c r="E300" s="155" t="s">
        <v>812</v>
      </c>
      <c r="F300" s="155"/>
      <c r="G300" s="21" t="s">
        <v>91</v>
      </c>
      <c r="H300" s="21"/>
      <c r="I300" s="21"/>
      <c r="J300" s="21" t="s">
        <v>1553</v>
      </c>
      <c r="K300" s="21"/>
      <c r="L300" s="21" t="s">
        <v>1560</v>
      </c>
      <c r="M300" s="21"/>
      <c r="N300" s="21"/>
      <c r="P300" s="155"/>
      <c r="Q300" s="161"/>
      <c r="R300" s="20"/>
      <c r="S300" s="27">
        <f t="shared" ref="S300" si="368">IF(Suggested="Yes",AA300,AG300)</f>
        <v>80.400000000000006</v>
      </c>
      <c r="T300" s="25" t="s">
        <v>44</v>
      </c>
      <c r="U300" s="4" t="str">
        <f>+Instructions!$B$3</f>
        <v>A</v>
      </c>
      <c r="V300" s="39"/>
      <c r="W300" s="43">
        <f>+Instructions!$C$22</f>
        <v>0</v>
      </c>
      <c r="X300" s="14">
        <f t="shared" ref="X300" si="369">ROUND($AA300*(1-W300)+0.004999,2)</f>
        <v>80.400000000000006</v>
      </c>
      <c r="Y300" s="39"/>
      <c r="Z300" s="5" t="s">
        <v>432</v>
      </c>
      <c r="AA300" s="27">
        <v>80.400000000000006</v>
      </c>
      <c r="AB300" s="47">
        <f t="shared" ref="AB300" si="370">+W300</f>
        <v>0</v>
      </c>
      <c r="AC300" s="14">
        <f t="shared" ref="AC300" si="371">+X300</f>
        <v>80.400000000000006</v>
      </c>
      <c r="AD300" s="10">
        <f t="shared" ref="AD300" si="372">(AG300-AC300)/AG300</f>
        <v>0</v>
      </c>
      <c r="AE300" s="101"/>
      <c r="AF300" s="109">
        <v>3</v>
      </c>
      <c r="AG300" s="40">
        <f t="shared" ref="AG300" si="373">SUM(AJ300:AL300)+AE300</f>
        <v>80.400000000000006</v>
      </c>
      <c r="AH300" s="39"/>
      <c r="AJ300" s="14">
        <f t="shared" ref="AJ300" si="374">ROUND(AC300/(1-VLOOKUP(AF300,Group,2,FALSE)),2)</f>
        <v>80.400000000000006</v>
      </c>
      <c r="AK300" s="14">
        <f t="shared" ref="AK300" si="375">IF(VLOOKUP(AF300,Group,5,FALSE)="YES",VLOOKUP(ROUND(ROUND(AJ300,1)-AJ300,2),Round,2,FALSE)+VLOOKUP(AF300,Group,6,FALSE),0)</f>
        <v>0</v>
      </c>
      <c r="AL300" s="14">
        <f t="shared" ref="AL300" si="376">IF(VLOOKUP(AF300,Group,7,FALSE)="",0,ROUND(AJ300-0.04999,1)-AJ300+AM300)</f>
        <v>0</v>
      </c>
      <c r="AM300" s="14" t="str">
        <f t="shared" ref="AM300" si="377">IF(VLOOKUP(AF300,Group,7,FALSE)="","",VLOOKUP(AF300,Group,7,FALSE))</f>
        <v/>
      </c>
      <c r="AO300" s="22" t="s">
        <v>57</v>
      </c>
    </row>
    <row r="301" spans="2:41" s="2" customFormat="1" ht="9.9499999999999993" customHeight="1" x14ac:dyDescent="0.2">
      <c r="B301" s="93" t="s">
        <v>6</v>
      </c>
      <c r="D301" s="160"/>
      <c r="E301" s="155" t="s">
        <v>812</v>
      </c>
      <c r="F301" s="155"/>
      <c r="G301" s="21" t="s">
        <v>91</v>
      </c>
      <c r="H301" s="21"/>
      <c r="I301" s="21"/>
      <c r="J301" s="21" t="s">
        <v>1554</v>
      </c>
      <c r="K301" s="21"/>
      <c r="L301" s="21" t="s">
        <v>1561</v>
      </c>
      <c r="M301" s="21"/>
      <c r="N301" s="21"/>
      <c r="P301" s="155"/>
      <c r="Q301" s="161"/>
      <c r="R301" s="20"/>
      <c r="S301" s="27">
        <f t="shared" si="339"/>
        <v>80.400000000000006</v>
      </c>
      <c r="T301" s="25" t="s">
        <v>44</v>
      </c>
      <c r="U301" s="4" t="str">
        <f>+Instructions!$B$3</f>
        <v>A</v>
      </c>
      <c r="V301" s="39"/>
      <c r="W301" s="43">
        <f>+Instructions!$C$22</f>
        <v>0</v>
      </c>
      <c r="X301" s="14">
        <f t="shared" si="340"/>
        <v>80.400000000000006</v>
      </c>
      <c r="Y301" s="39"/>
      <c r="Z301" s="5" t="s">
        <v>432</v>
      </c>
      <c r="AA301" s="27">
        <v>80.400000000000006</v>
      </c>
      <c r="AB301" s="47">
        <f t="shared" si="341"/>
        <v>0</v>
      </c>
      <c r="AC301" s="14">
        <f t="shared" si="341"/>
        <v>80.400000000000006</v>
      </c>
      <c r="AD301" s="10">
        <f t="shared" si="342"/>
        <v>0</v>
      </c>
      <c r="AE301" s="101"/>
      <c r="AF301" s="109">
        <v>3</v>
      </c>
      <c r="AG301" s="40">
        <f t="shared" si="343"/>
        <v>80.400000000000006</v>
      </c>
      <c r="AH301" s="39"/>
      <c r="AJ301" s="14">
        <f t="shared" si="344"/>
        <v>80.400000000000006</v>
      </c>
      <c r="AK301" s="14">
        <f t="shared" si="345"/>
        <v>0</v>
      </c>
      <c r="AL301" s="14">
        <f t="shared" si="346"/>
        <v>0</v>
      </c>
      <c r="AM301" s="14" t="str">
        <f t="shared" si="347"/>
        <v/>
      </c>
      <c r="AO301" s="22" t="s">
        <v>57</v>
      </c>
    </row>
    <row r="302" spans="2:41" s="2" customFormat="1" ht="9.9499999999999993" customHeight="1" x14ac:dyDescent="0.2">
      <c r="B302" s="93" t="s">
        <v>6</v>
      </c>
      <c r="D302" s="160"/>
      <c r="E302" s="155" t="s">
        <v>281</v>
      </c>
      <c r="F302" s="155"/>
      <c r="G302" s="21" t="s">
        <v>280</v>
      </c>
      <c r="H302" s="21"/>
      <c r="I302" s="21"/>
      <c r="J302" s="21" t="s">
        <v>526</v>
      </c>
      <c r="K302" s="21"/>
      <c r="L302" s="21" t="s">
        <v>960</v>
      </c>
      <c r="M302" s="21"/>
      <c r="N302" s="21"/>
      <c r="P302" s="155"/>
      <c r="Q302" s="161"/>
      <c r="R302" s="20"/>
      <c r="S302" s="27">
        <f t="shared" si="339"/>
        <v>22.05</v>
      </c>
      <c r="T302" s="25" t="s">
        <v>44</v>
      </c>
      <c r="U302" s="4" t="str">
        <f>+Instructions!$B$3</f>
        <v>A</v>
      </c>
      <c r="V302" s="39"/>
      <c r="W302" s="43">
        <f>+Instructions!$C$22</f>
        <v>0</v>
      </c>
      <c r="X302" s="14">
        <f t="shared" si="340"/>
        <v>22.05</v>
      </c>
      <c r="Y302" s="39"/>
      <c r="Z302" s="5" t="s">
        <v>432</v>
      </c>
      <c r="AA302" s="27">
        <v>22.05</v>
      </c>
      <c r="AB302" s="47">
        <f t="shared" si="341"/>
        <v>0</v>
      </c>
      <c r="AC302" s="14">
        <f t="shared" si="341"/>
        <v>22.05</v>
      </c>
      <c r="AD302" s="10">
        <f t="shared" si="342"/>
        <v>0</v>
      </c>
      <c r="AE302" s="101"/>
      <c r="AF302" s="109">
        <v>3</v>
      </c>
      <c r="AG302" s="40">
        <f t="shared" si="343"/>
        <v>22.05</v>
      </c>
      <c r="AH302" s="39"/>
      <c r="AJ302" s="14">
        <f t="shared" si="344"/>
        <v>22.05</v>
      </c>
      <c r="AK302" s="14">
        <f t="shared" si="345"/>
        <v>0</v>
      </c>
      <c r="AL302" s="14">
        <f t="shared" si="346"/>
        <v>0</v>
      </c>
      <c r="AM302" s="14" t="str">
        <f t="shared" si="347"/>
        <v/>
      </c>
      <c r="AO302" s="22" t="s">
        <v>57</v>
      </c>
    </row>
    <row r="303" spans="2:41" s="2" customFormat="1" ht="9.9499999999999993" customHeight="1" x14ac:dyDescent="0.2">
      <c r="B303" s="93" t="s">
        <v>6</v>
      </c>
      <c r="D303" s="160"/>
      <c r="E303" s="155" t="s">
        <v>90</v>
      </c>
      <c r="F303" s="155"/>
      <c r="G303" s="21" t="s">
        <v>91</v>
      </c>
      <c r="H303" s="21"/>
      <c r="I303" s="21"/>
      <c r="J303" s="176" t="s">
        <v>527</v>
      </c>
      <c r="L303" s="21" t="s">
        <v>987</v>
      </c>
      <c r="M303" s="21"/>
      <c r="N303" s="21"/>
      <c r="P303" s="155"/>
      <c r="Q303" s="161"/>
      <c r="R303" s="20"/>
      <c r="S303" s="27">
        <f t="shared" ref="S303:S311" si="378">IF(Suggested="Yes",AA303,AG303)</f>
        <v>52.9</v>
      </c>
      <c r="T303" s="25" t="s">
        <v>44</v>
      </c>
      <c r="U303" s="4" t="str">
        <f>+Instructions!$B$3</f>
        <v>A</v>
      </c>
      <c r="V303" s="39"/>
      <c r="W303" s="43">
        <f>+Instructions!$C$22</f>
        <v>0</v>
      </c>
      <c r="X303" s="14">
        <f t="shared" ref="X303:X311" si="379">ROUND($AA303*(1-W303)+0.004999,2)</f>
        <v>52.9</v>
      </c>
      <c r="Y303" s="39"/>
      <c r="Z303" s="5" t="s">
        <v>432</v>
      </c>
      <c r="AA303" s="27">
        <v>52.9</v>
      </c>
      <c r="AB303" s="47">
        <f t="shared" ref="AB303:AC311" si="380">+W303</f>
        <v>0</v>
      </c>
      <c r="AC303" s="14">
        <f t="shared" si="380"/>
        <v>52.9</v>
      </c>
      <c r="AD303" s="10">
        <f t="shared" ref="AD303:AD311" si="381">(AG303-AC303)/AG303</f>
        <v>0</v>
      </c>
      <c r="AE303" s="101"/>
      <c r="AF303" s="109">
        <v>3</v>
      </c>
      <c r="AG303" s="40">
        <f t="shared" ref="AG303:AG311" si="382">SUM(AJ303:AL303)+AE303</f>
        <v>52.9</v>
      </c>
      <c r="AH303" s="39"/>
      <c r="AJ303" s="14">
        <f t="shared" ref="AJ303:AJ311" si="383">ROUND(AC303/(1-VLOOKUP(AF303,Group,2,FALSE)),2)</f>
        <v>52.9</v>
      </c>
      <c r="AK303" s="14">
        <f t="shared" ref="AK303:AK311" si="384">IF(VLOOKUP(AF303,Group,5,FALSE)="YES",VLOOKUP(ROUND(ROUND(AJ303,1)-AJ303,2),Round,2,FALSE)+VLOOKUP(AF303,Group,6,FALSE),0)</f>
        <v>0</v>
      </c>
      <c r="AL303" s="14">
        <f t="shared" ref="AL303:AL311" si="385">IF(VLOOKUP(AF303,Group,7,FALSE)="",0,ROUND(AJ303-0.04999,1)-AJ303+AM303)</f>
        <v>0</v>
      </c>
      <c r="AM303" s="14" t="str">
        <f t="shared" ref="AM303:AM311" si="386">IF(VLOOKUP(AF303,Group,7,FALSE)="","",VLOOKUP(AF303,Group,7,FALSE))</f>
        <v/>
      </c>
      <c r="AO303" s="22" t="s">
        <v>57</v>
      </c>
    </row>
    <row r="304" spans="2:41" s="2" customFormat="1" ht="9.9499999999999993" customHeight="1" x14ac:dyDescent="0.2">
      <c r="B304" s="93" t="s">
        <v>6</v>
      </c>
      <c r="D304" s="160"/>
      <c r="E304" s="155" t="s">
        <v>90</v>
      </c>
      <c r="F304" s="155"/>
      <c r="G304" s="21" t="s">
        <v>91</v>
      </c>
      <c r="H304" s="21"/>
      <c r="I304" s="21"/>
      <c r="J304" s="21" t="s">
        <v>1568</v>
      </c>
      <c r="K304" s="21"/>
      <c r="L304" s="21" t="s">
        <v>1569</v>
      </c>
      <c r="M304" s="21"/>
      <c r="N304" s="21"/>
      <c r="P304" s="155"/>
      <c r="Q304" s="161"/>
      <c r="R304" s="20"/>
      <c r="S304" s="27">
        <f t="shared" si="378"/>
        <v>53.05</v>
      </c>
      <c r="T304" s="25" t="s">
        <v>44</v>
      </c>
      <c r="U304" s="4" t="str">
        <f>+Instructions!$B$3</f>
        <v>A</v>
      </c>
      <c r="V304" s="39"/>
      <c r="W304" s="43">
        <f>+Instructions!$C$22</f>
        <v>0</v>
      </c>
      <c r="X304" s="14">
        <f t="shared" si="379"/>
        <v>53.05</v>
      </c>
      <c r="Y304" s="39"/>
      <c r="Z304" s="5" t="s">
        <v>432</v>
      </c>
      <c r="AA304" s="27">
        <v>53.05</v>
      </c>
      <c r="AB304" s="47">
        <f t="shared" si="380"/>
        <v>0</v>
      </c>
      <c r="AC304" s="14">
        <f t="shared" si="380"/>
        <v>53.05</v>
      </c>
      <c r="AD304" s="10">
        <f t="shared" si="381"/>
        <v>0</v>
      </c>
      <c r="AE304" s="101"/>
      <c r="AF304" s="109">
        <v>3</v>
      </c>
      <c r="AG304" s="40">
        <f t="shared" si="382"/>
        <v>53.05</v>
      </c>
      <c r="AH304" s="39"/>
      <c r="AJ304" s="14">
        <f t="shared" si="383"/>
        <v>53.05</v>
      </c>
      <c r="AK304" s="14">
        <f t="shared" si="384"/>
        <v>0</v>
      </c>
      <c r="AL304" s="14">
        <f t="shared" si="385"/>
        <v>0</v>
      </c>
      <c r="AM304" s="14" t="str">
        <f t="shared" si="386"/>
        <v/>
      </c>
      <c r="AO304" s="22" t="s">
        <v>57</v>
      </c>
    </row>
    <row r="305" spans="2:41" s="2" customFormat="1" ht="9.9499999999999993" customHeight="1" x14ac:dyDescent="0.2">
      <c r="B305" s="93" t="s">
        <v>6</v>
      </c>
      <c r="D305" s="160"/>
      <c r="E305" s="213" t="s">
        <v>90</v>
      </c>
      <c r="F305" s="213"/>
      <c r="G305" s="201" t="s">
        <v>91</v>
      </c>
      <c r="H305" s="201"/>
      <c r="I305" s="201"/>
      <c r="J305" s="209" t="s">
        <v>528</v>
      </c>
      <c r="K305" s="210"/>
      <c r="L305" s="201" t="s">
        <v>1073</v>
      </c>
      <c r="M305" s="201"/>
      <c r="N305" s="201"/>
      <c r="O305" s="210"/>
      <c r="P305" s="221" t="s">
        <v>1639</v>
      </c>
      <c r="Q305" s="161"/>
      <c r="R305" s="216" t="s">
        <v>50</v>
      </c>
      <c r="S305" s="217">
        <f t="shared" si="378"/>
        <v>95.5</v>
      </c>
      <c r="T305" s="218" t="s">
        <v>44</v>
      </c>
      <c r="U305" s="4" t="str">
        <f>+Instructions!$B$3</f>
        <v>A</v>
      </c>
      <c r="V305" s="39"/>
      <c r="W305" s="43">
        <f>+Instructions!$C$22</f>
        <v>0</v>
      </c>
      <c r="X305" s="14">
        <f t="shared" si="379"/>
        <v>95.5</v>
      </c>
      <c r="Y305" s="39"/>
      <c r="Z305" s="5" t="s">
        <v>432</v>
      </c>
      <c r="AA305" s="27">
        <v>95.5</v>
      </c>
      <c r="AB305" s="47">
        <f t="shared" si="380"/>
        <v>0</v>
      </c>
      <c r="AC305" s="14">
        <f t="shared" si="380"/>
        <v>95.5</v>
      </c>
      <c r="AD305" s="10">
        <f t="shared" si="381"/>
        <v>0</v>
      </c>
      <c r="AE305" s="101"/>
      <c r="AF305" s="109">
        <v>3</v>
      </c>
      <c r="AG305" s="40">
        <f t="shared" si="382"/>
        <v>95.5</v>
      </c>
      <c r="AH305" s="39"/>
      <c r="AJ305" s="14">
        <f t="shared" si="383"/>
        <v>95.5</v>
      </c>
      <c r="AK305" s="14">
        <f t="shared" si="384"/>
        <v>0</v>
      </c>
      <c r="AL305" s="14">
        <f t="shared" si="385"/>
        <v>0</v>
      </c>
      <c r="AM305" s="14" t="str">
        <f t="shared" si="386"/>
        <v/>
      </c>
      <c r="AO305" s="22" t="s">
        <v>57</v>
      </c>
    </row>
    <row r="306" spans="2:41" s="2" customFormat="1" ht="9.9499999999999993" customHeight="1" x14ac:dyDescent="0.2">
      <c r="B306" s="93" t="s">
        <v>6</v>
      </c>
      <c r="D306" s="160"/>
      <c r="E306" s="213" t="s">
        <v>106</v>
      </c>
      <c r="F306" s="213"/>
      <c r="G306" s="201" t="s">
        <v>91</v>
      </c>
      <c r="H306" s="201"/>
      <c r="I306" s="201"/>
      <c r="J306" s="209" t="s">
        <v>529</v>
      </c>
      <c r="K306" s="210"/>
      <c r="L306" s="201" t="s">
        <v>1082</v>
      </c>
      <c r="M306" s="201"/>
      <c r="N306" s="201"/>
      <c r="O306" s="210"/>
      <c r="P306" s="221" t="s">
        <v>1626</v>
      </c>
      <c r="Q306" s="161"/>
      <c r="R306" s="216" t="s">
        <v>50</v>
      </c>
      <c r="S306" s="217">
        <f t="shared" si="378"/>
        <v>116.6</v>
      </c>
      <c r="T306" s="218" t="s">
        <v>44</v>
      </c>
      <c r="U306" s="4" t="str">
        <f>+Instructions!$B$3</f>
        <v>A</v>
      </c>
      <c r="V306" s="39"/>
      <c r="W306" s="43">
        <f>+Instructions!$C$22</f>
        <v>0</v>
      </c>
      <c r="X306" s="14">
        <f t="shared" si="379"/>
        <v>116.6</v>
      </c>
      <c r="Y306" s="39"/>
      <c r="Z306" s="5" t="s">
        <v>432</v>
      </c>
      <c r="AA306" s="27">
        <v>116.6</v>
      </c>
      <c r="AB306" s="47">
        <f t="shared" si="380"/>
        <v>0</v>
      </c>
      <c r="AC306" s="14">
        <f t="shared" si="380"/>
        <v>116.6</v>
      </c>
      <c r="AD306" s="10">
        <f t="shared" si="381"/>
        <v>0</v>
      </c>
      <c r="AE306" s="101"/>
      <c r="AF306" s="109">
        <v>3</v>
      </c>
      <c r="AG306" s="40">
        <f t="shared" si="382"/>
        <v>116.6</v>
      </c>
      <c r="AH306" s="39"/>
      <c r="AJ306" s="14">
        <f t="shared" si="383"/>
        <v>116.6</v>
      </c>
      <c r="AK306" s="14">
        <f t="shared" si="384"/>
        <v>0</v>
      </c>
      <c r="AL306" s="14">
        <f t="shared" si="385"/>
        <v>0</v>
      </c>
      <c r="AM306" s="14" t="str">
        <f t="shared" si="386"/>
        <v/>
      </c>
      <c r="AO306" s="22" t="s">
        <v>57</v>
      </c>
    </row>
    <row r="307" spans="2:41" s="2" customFormat="1" ht="9.9499999999999993" customHeight="1" x14ac:dyDescent="0.2">
      <c r="B307" s="93" t="s">
        <v>6</v>
      </c>
      <c r="D307" s="160"/>
      <c r="E307" s="155" t="s">
        <v>106</v>
      </c>
      <c r="F307" s="155"/>
      <c r="G307" s="21" t="s">
        <v>91</v>
      </c>
      <c r="H307" s="21"/>
      <c r="I307" s="21"/>
      <c r="J307" s="176" t="s">
        <v>530</v>
      </c>
      <c r="L307" s="21" t="s">
        <v>973</v>
      </c>
      <c r="M307" s="21"/>
      <c r="N307" s="21"/>
      <c r="P307" s="155"/>
      <c r="Q307" s="161"/>
      <c r="R307" s="20" t="s">
        <v>50</v>
      </c>
      <c r="S307" s="27">
        <f t="shared" si="378"/>
        <v>116.5</v>
      </c>
      <c r="T307" s="25" t="s">
        <v>44</v>
      </c>
      <c r="U307" s="4" t="str">
        <f>+Instructions!$B$3</f>
        <v>A</v>
      </c>
      <c r="V307" s="39"/>
      <c r="W307" s="43">
        <f>+Instructions!$C$22</f>
        <v>0</v>
      </c>
      <c r="X307" s="14">
        <f t="shared" si="379"/>
        <v>116.5</v>
      </c>
      <c r="Y307" s="39"/>
      <c r="Z307" s="5" t="s">
        <v>432</v>
      </c>
      <c r="AA307" s="27">
        <v>116.5</v>
      </c>
      <c r="AB307" s="47">
        <f t="shared" si="380"/>
        <v>0</v>
      </c>
      <c r="AC307" s="14">
        <f t="shared" si="380"/>
        <v>116.5</v>
      </c>
      <c r="AD307" s="10">
        <f t="shared" si="381"/>
        <v>0</v>
      </c>
      <c r="AE307" s="101"/>
      <c r="AF307" s="109">
        <v>3</v>
      </c>
      <c r="AG307" s="40">
        <f t="shared" si="382"/>
        <v>116.5</v>
      </c>
      <c r="AH307" s="39"/>
      <c r="AJ307" s="14">
        <f t="shared" si="383"/>
        <v>116.5</v>
      </c>
      <c r="AK307" s="14">
        <f t="shared" si="384"/>
        <v>0</v>
      </c>
      <c r="AL307" s="14">
        <f t="shared" si="385"/>
        <v>0</v>
      </c>
      <c r="AM307" s="14" t="str">
        <f t="shared" si="386"/>
        <v/>
      </c>
      <c r="AO307" s="22" t="s">
        <v>57</v>
      </c>
    </row>
    <row r="308" spans="2:41" s="2" customFormat="1" ht="9.9499999999999993" customHeight="1" x14ac:dyDescent="0.2">
      <c r="B308" s="93" t="s">
        <v>6</v>
      </c>
      <c r="D308" s="160"/>
      <c r="E308" s="155" t="s">
        <v>610</v>
      </c>
      <c r="F308" s="155"/>
      <c r="G308" s="21" t="s">
        <v>91</v>
      </c>
      <c r="H308" s="21"/>
      <c r="I308" s="21"/>
      <c r="J308" s="21" t="s">
        <v>1169</v>
      </c>
      <c r="K308" s="21"/>
      <c r="L308" s="21" t="s">
        <v>1170</v>
      </c>
      <c r="M308" s="21"/>
      <c r="N308" s="21"/>
      <c r="P308" s="155"/>
      <c r="Q308" s="161"/>
      <c r="R308" s="20" t="s">
        <v>50</v>
      </c>
      <c r="S308" s="27">
        <f>IF(Suggested="Yes",AA308,AG308)</f>
        <v>116.9</v>
      </c>
      <c r="T308" s="25" t="s">
        <v>44</v>
      </c>
      <c r="U308" s="4" t="str">
        <f>+Instructions!$B$3</f>
        <v>A</v>
      </c>
      <c r="V308" s="39"/>
      <c r="W308" s="43">
        <f>+Instructions!$C$22</f>
        <v>0</v>
      </c>
      <c r="X308" s="14">
        <f>ROUND($AA308*(1-W308)+0.004999,2)</f>
        <v>116.9</v>
      </c>
      <c r="Y308" s="39"/>
      <c r="Z308" s="5" t="s">
        <v>432</v>
      </c>
      <c r="AA308" s="27">
        <v>116.9</v>
      </c>
      <c r="AB308" s="47">
        <f>+W308</f>
        <v>0</v>
      </c>
      <c r="AC308" s="14">
        <f>+X308</f>
        <v>116.9</v>
      </c>
      <c r="AD308" s="10">
        <f>(AG308-AC308)/AG308</f>
        <v>0</v>
      </c>
      <c r="AE308" s="101"/>
      <c r="AF308" s="109">
        <v>3</v>
      </c>
      <c r="AG308" s="40">
        <f>SUM(AJ308:AL308)+AE308</f>
        <v>116.9</v>
      </c>
      <c r="AH308" s="39"/>
      <c r="AJ308" s="14">
        <f>ROUND(AC308/(1-VLOOKUP(AF308,Group,2,FALSE)),2)</f>
        <v>116.9</v>
      </c>
      <c r="AK308" s="14">
        <f>IF(VLOOKUP(AF308,Group,5,FALSE)="YES",VLOOKUP(ROUND(ROUND(AJ308,1)-AJ308,2),Round,2,FALSE)+VLOOKUP(AF308,Group,6,FALSE),0)</f>
        <v>0</v>
      </c>
      <c r="AL308" s="14">
        <f>IF(VLOOKUP(AF308,Group,7,FALSE)="",0,ROUND(AJ308-0.04999,1)-AJ308+AM308)</f>
        <v>0</v>
      </c>
      <c r="AM308" s="14" t="str">
        <f>IF(VLOOKUP(AF308,Group,7,FALSE)="","",VLOOKUP(AF308,Group,7,FALSE))</f>
        <v/>
      </c>
      <c r="AO308" s="22" t="s">
        <v>57</v>
      </c>
    </row>
    <row r="309" spans="2:41" s="2" customFormat="1" ht="9.9499999999999993" customHeight="1" x14ac:dyDescent="0.2">
      <c r="B309" s="93" t="s">
        <v>6</v>
      </c>
      <c r="D309" s="160"/>
      <c r="E309" s="155" t="s">
        <v>812</v>
      </c>
      <c r="F309" s="155"/>
      <c r="G309" s="21" t="s">
        <v>91</v>
      </c>
      <c r="H309" s="21"/>
      <c r="I309" s="21"/>
      <c r="J309" s="21" t="s">
        <v>1171</v>
      </c>
      <c r="K309" s="21"/>
      <c r="L309" s="21" t="s">
        <v>1172</v>
      </c>
      <c r="M309" s="21"/>
      <c r="N309" s="21"/>
      <c r="P309" s="155"/>
      <c r="Q309" s="161"/>
      <c r="R309" s="20" t="s">
        <v>50</v>
      </c>
      <c r="S309" s="27">
        <f t="shared" si="378"/>
        <v>117.1</v>
      </c>
      <c r="T309" s="25" t="s">
        <v>44</v>
      </c>
      <c r="U309" s="4" t="str">
        <f>+Instructions!$B$3</f>
        <v>A</v>
      </c>
      <c r="V309" s="39"/>
      <c r="W309" s="43">
        <f>+Instructions!$C$22</f>
        <v>0</v>
      </c>
      <c r="X309" s="14">
        <f t="shared" si="379"/>
        <v>117.1</v>
      </c>
      <c r="Y309" s="39"/>
      <c r="Z309" s="5" t="s">
        <v>432</v>
      </c>
      <c r="AA309" s="27">
        <v>117.1</v>
      </c>
      <c r="AB309" s="47">
        <f t="shared" si="380"/>
        <v>0</v>
      </c>
      <c r="AC309" s="14">
        <f t="shared" si="380"/>
        <v>117.1</v>
      </c>
      <c r="AD309" s="10">
        <f t="shared" si="381"/>
        <v>0</v>
      </c>
      <c r="AE309" s="101"/>
      <c r="AF309" s="109">
        <v>3</v>
      </c>
      <c r="AG309" s="40">
        <f t="shared" si="382"/>
        <v>117.1</v>
      </c>
      <c r="AH309" s="39"/>
      <c r="AJ309" s="14">
        <f t="shared" si="383"/>
        <v>117.1</v>
      </c>
      <c r="AK309" s="14">
        <f t="shared" si="384"/>
        <v>0</v>
      </c>
      <c r="AL309" s="14">
        <f t="shared" si="385"/>
        <v>0</v>
      </c>
      <c r="AM309" s="14" t="str">
        <f t="shared" si="386"/>
        <v/>
      </c>
      <c r="AO309" s="22" t="s">
        <v>57</v>
      </c>
    </row>
    <row r="310" spans="2:41" s="2" customFormat="1" ht="9.9499999999999993" customHeight="1" x14ac:dyDescent="0.2">
      <c r="B310" s="93" t="s">
        <v>6</v>
      </c>
      <c r="D310" s="160"/>
      <c r="E310" s="155" t="s">
        <v>1174</v>
      </c>
      <c r="F310" s="155"/>
      <c r="G310" s="21" t="s">
        <v>91</v>
      </c>
      <c r="H310" s="21"/>
      <c r="I310" s="21"/>
      <c r="J310" s="21" t="s">
        <v>1345</v>
      </c>
      <c r="K310" s="21"/>
      <c r="L310" s="21" t="s">
        <v>1346</v>
      </c>
      <c r="M310" s="21"/>
      <c r="N310" s="21"/>
      <c r="P310" s="155"/>
      <c r="Q310" s="161"/>
      <c r="R310" s="20"/>
      <c r="S310" s="27">
        <f t="shared" si="378"/>
        <v>90.45</v>
      </c>
      <c r="T310" s="25" t="s">
        <v>44</v>
      </c>
      <c r="U310" s="4" t="str">
        <f>+Instructions!$B$3</f>
        <v>A</v>
      </c>
      <c r="V310" s="39"/>
      <c r="W310" s="43">
        <f>+Instructions!$C$22</f>
        <v>0</v>
      </c>
      <c r="X310" s="14">
        <f t="shared" si="379"/>
        <v>90.45</v>
      </c>
      <c r="Y310" s="39"/>
      <c r="Z310" s="5" t="s">
        <v>432</v>
      </c>
      <c r="AA310" s="27">
        <v>90.45</v>
      </c>
      <c r="AB310" s="47">
        <f t="shared" si="380"/>
        <v>0</v>
      </c>
      <c r="AC310" s="14">
        <f t="shared" si="380"/>
        <v>90.45</v>
      </c>
      <c r="AD310" s="10">
        <f t="shared" si="381"/>
        <v>0</v>
      </c>
      <c r="AE310" s="101"/>
      <c r="AF310" s="109">
        <v>3</v>
      </c>
      <c r="AG310" s="40">
        <f t="shared" si="382"/>
        <v>90.45</v>
      </c>
      <c r="AH310" s="39"/>
      <c r="AJ310" s="14">
        <f t="shared" si="383"/>
        <v>90.45</v>
      </c>
      <c r="AK310" s="14">
        <f t="shared" si="384"/>
        <v>0</v>
      </c>
      <c r="AL310" s="14">
        <f t="shared" si="385"/>
        <v>0</v>
      </c>
      <c r="AM310" s="14" t="str">
        <f t="shared" si="386"/>
        <v/>
      </c>
      <c r="AO310" s="22" t="s">
        <v>57</v>
      </c>
    </row>
    <row r="311" spans="2:41" s="2" customFormat="1" ht="9.9499999999999993" customHeight="1" x14ac:dyDescent="0.2">
      <c r="B311" s="93" t="s">
        <v>6</v>
      </c>
      <c r="D311" s="160"/>
      <c r="E311" s="155" t="s">
        <v>105</v>
      </c>
      <c r="F311" s="155"/>
      <c r="G311" s="21" t="s">
        <v>91</v>
      </c>
      <c r="H311" s="21"/>
      <c r="I311" s="21"/>
      <c r="J311" s="176" t="s">
        <v>531</v>
      </c>
      <c r="L311" s="21" t="s">
        <v>1079</v>
      </c>
      <c r="M311" s="21"/>
      <c r="N311" s="21"/>
      <c r="P311" s="155"/>
      <c r="Q311" s="161"/>
      <c r="R311" s="20" t="s">
        <v>50</v>
      </c>
      <c r="S311" s="27">
        <f t="shared" si="378"/>
        <v>94.95</v>
      </c>
      <c r="T311" s="25" t="s">
        <v>44</v>
      </c>
      <c r="U311" s="4" t="str">
        <f>+Instructions!$B$3</f>
        <v>A</v>
      </c>
      <c r="V311" s="39"/>
      <c r="W311" s="43">
        <f>+Instructions!$C$22</f>
        <v>0</v>
      </c>
      <c r="X311" s="14">
        <f t="shared" si="379"/>
        <v>94.95</v>
      </c>
      <c r="Y311" s="39"/>
      <c r="Z311" s="5" t="s">
        <v>432</v>
      </c>
      <c r="AA311" s="27">
        <v>94.95</v>
      </c>
      <c r="AB311" s="47">
        <f t="shared" si="380"/>
        <v>0</v>
      </c>
      <c r="AC311" s="14">
        <f t="shared" si="380"/>
        <v>94.95</v>
      </c>
      <c r="AD311" s="10">
        <f t="shared" si="381"/>
        <v>0</v>
      </c>
      <c r="AE311" s="101"/>
      <c r="AF311" s="109">
        <v>3</v>
      </c>
      <c r="AG311" s="40">
        <f t="shared" si="382"/>
        <v>94.95</v>
      </c>
      <c r="AH311" s="39"/>
      <c r="AJ311" s="14">
        <f t="shared" si="383"/>
        <v>94.95</v>
      </c>
      <c r="AK311" s="14">
        <f t="shared" si="384"/>
        <v>0</v>
      </c>
      <c r="AL311" s="14">
        <f t="shared" si="385"/>
        <v>0</v>
      </c>
      <c r="AM311" s="14" t="str">
        <f t="shared" si="386"/>
        <v/>
      </c>
      <c r="AO311" s="22" t="s">
        <v>57</v>
      </c>
    </row>
    <row r="312" spans="2:41" s="2" customFormat="1" ht="9.9499999999999993" customHeight="1" x14ac:dyDescent="0.2">
      <c r="B312" s="93" t="s">
        <v>6</v>
      </c>
      <c r="D312" s="160"/>
      <c r="E312" s="155" t="s">
        <v>610</v>
      </c>
      <c r="F312" s="155"/>
      <c r="G312" s="21" t="s">
        <v>91</v>
      </c>
      <c r="H312" s="21"/>
      <c r="I312" s="21"/>
      <c r="J312" s="176" t="s">
        <v>615</v>
      </c>
      <c r="K312" s="21"/>
      <c r="L312" s="21" t="s">
        <v>1036</v>
      </c>
      <c r="M312" s="21"/>
      <c r="N312" s="21"/>
      <c r="P312" s="155"/>
      <c r="Q312" s="161"/>
      <c r="R312" s="20" t="s">
        <v>207</v>
      </c>
      <c r="S312" s="27">
        <f>IF(Suggested="Yes",AA312,AG312)</f>
        <v>91.7</v>
      </c>
      <c r="T312" s="25" t="s">
        <v>44</v>
      </c>
      <c r="U312" s="4" t="str">
        <f>+Instructions!$B$3</f>
        <v>A</v>
      </c>
      <c r="V312" s="39"/>
      <c r="W312" s="43">
        <f>+Instructions!$C$22</f>
        <v>0</v>
      </c>
      <c r="X312" s="14">
        <f t="shared" ref="X312:X341" si="387">ROUND($AA312*(1-W312)+0.004999,2)</f>
        <v>91.7</v>
      </c>
      <c r="Y312" s="39"/>
      <c r="Z312" s="5" t="s">
        <v>432</v>
      </c>
      <c r="AA312" s="27">
        <v>91.7</v>
      </c>
      <c r="AB312" s="47">
        <f t="shared" ref="AB312:AC313" si="388">+W312</f>
        <v>0</v>
      </c>
      <c r="AC312" s="14">
        <f t="shared" si="388"/>
        <v>91.7</v>
      </c>
      <c r="AD312" s="10">
        <f>(AG312-AC312)/AG312</f>
        <v>0</v>
      </c>
      <c r="AE312" s="101"/>
      <c r="AF312" s="109">
        <v>3</v>
      </c>
      <c r="AG312" s="40">
        <f>SUM(AJ312:AL312)+AE312</f>
        <v>91.7</v>
      </c>
      <c r="AH312" s="39"/>
      <c r="AJ312" s="14">
        <f>ROUND(AC312/(1-VLOOKUP(AF312,Group,2,FALSE)),2)</f>
        <v>91.7</v>
      </c>
      <c r="AK312" s="14">
        <f>IF(VLOOKUP(AF312,Group,5,FALSE)="YES",VLOOKUP(ROUND(ROUND(AJ312,1)-AJ312,2),Round,2,FALSE)+VLOOKUP(AF312,Group,6,FALSE),0)</f>
        <v>0</v>
      </c>
      <c r="AL312" s="14">
        <f>IF(VLOOKUP(AF312,Group,7,FALSE)="",0,ROUND(AJ312-0.04999,1)-AJ312+AM312)</f>
        <v>0</v>
      </c>
      <c r="AM312" s="14" t="str">
        <f>IF(VLOOKUP(AF312,Group,7,FALSE)="","",VLOOKUP(AF312,Group,7,FALSE))</f>
        <v/>
      </c>
      <c r="AO312" s="22" t="s">
        <v>57</v>
      </c>
    </row>
    <row r="313" spans="2:41" s="2" customFormat="1" ht="9.9499999999999993" customHeight="1" x14ac:dyDescent="0.2">
      <c r="B313" s="93" t="s">
        <v>6</v>
      </c>
      <c r="D313" s="160"/>
      <c r="E313" s="155" t="s">
        <v>610</v>
      </c>
      <c r="F313" s="155"/>
      <c r="G313" s="21" t="s">
        <v>91</v>
      </c>
      <c r="H313" s="21"/>
      <c r="I313" s="21"/>
      <c r="J313" s="176" t="s">
        <v>616</v>
      </c>
      <c r="K313" s="21"/>
      <c r="L313" s="21" t="s">
        <v>1037</v>
      </c>
      <c r="M313" s="21"/>
      <c r="N313" s="21"/>
      <c r="P313" s="155" t="s">
        <v>84</v>
      </c>
      <c r="Q313" s="161"/>
      <c r="R313" s="20" t="s">
        <v>207</v>
      </c>
      <c r="S313" s="27">
        <f>IF(Suggested="Yes",AA313,AG313)</f>
        <v>91.7</v>
      </c>
      <c r="T313" s="25" t="s">
        <v>44</v>
      </c>
      <c r="U313" s="4" t="str">
        <f>+Instructions!$B$3</f>
        <v>A</v>
      </c>
      <c r="V313" s="39"/>
      <c r="W313" s="43">
        <f>+Instructions!$C$22</f>
        <v>0</v>
      </c>
      <c r="X313" s="14">
        <f t="shared" si="387"/>
        <v>91.7</v>
      </c>
      <c r="Y313" s="39"/>
      <c r="Z313" s="5" t="s">
        <v>432</v>
      </c>
      <c r="AA313" s="27">
        <v>91.7</v>
      </c>
      <c r="AB313" s="47">
        <f t="shared" si="388"/>
        <v>0</v>
      </c>
      <c r="AC313" s="14">
        <f t="shared" si="388"/>
        <v>91.7</v>
      </c>
      <c r="AD313" s="10">
        <f>(AG313-AC313)/AG313</f>
        <v>0</v>
      </c>
      <c r="AE313" s="101"/>
      <c r="AF313" s="109">
        <v>3</v>
      </c>
      <c r="AG313" s="40">
        <f>SUM(AJ313:AL313)+AE313</f>
        <v>91.7</v>
      </c>
      <c r="AH313" s="39"/>
      <c r="AJ313" s="14">
        <f>ROUND(AC313/(1-VLOOKUP(AF313,Group,2,FALSE)),2)</f>
        <v>91.7</v>
      </c>
      <c r="AK313" s="14">
        <f>IF(VLOOKUP(AF313,Group,5,FALSE)="YES",VLOOKUP(ROUND(ROUND(AJ313,1)-AJ313,2),Round,2,FALSE)+VLOOKUP(AF313,Group,6,FALSE),0)</f>
        <v>0</v>
      </c>
      <c r="AL313" s="14">
        <f>IF(VLOOKUP(AF313,Group,7,FALSE)="",0,ROUND(AJ313-0.04999,1)-AJ313+AM313)</f>
        <v>0</v>
      </c>
      <c r="AM313" s="14" t="str">
        <f>IF(VLOOKUP(AF313,Group,7,FALSE)="","",VLOOKUP(AF313,Group,7,FALSE))</f>
        <v/>
      </c>
      <c r="AO313" s="22" t="s">
        <v>57</v>
      </c>
    </row>
    <row r="314" spans="2:41" s="2" customFormat="1" ht="9.9499999999999993" customHeight="1" x14ac:dyDescent="0.2">
      <c r="B314" s="93" t="s">
        <v>6</v>
      </c>
      <c r="D314" s="160"/>
      <c r="E314" s="213" t="s">
        <v>726</v>
      </c>
      <c r="F314" s="213"/>
      <c r="G314" s="201" t="s">
        <v>91</v>
      </c>
      <c r="H314" s="201"/>
      <c r="I314" s="201"/>
      <c r="J314" s="209" t="s">
        <v>727</v>
      </c>
      <c r="K314" s="201"/>
      <c r="L314" s="201" t="s">
        <v>1038</v>
      </c>
      <c r="M314" s="201"/>
      <c r="N314" s="201"/>
      <c r="O314" s="210"/>
      <c r="P314" s="221" t="s">
        <v>1626</v>
      </c>
      <c r="Q314" s="161"/>
      <c r="R314" s="20"/>
      <c r="S314" s="217">
        <f t="shared" ref="S314:S325" si="389">IF(Suggested="Yes",AA314,AG314)</f>
        <v>83.7</v>
      </c>
      <c r="T314" s="218" t="s">
        <v>44</v>
      </c>
      <c r="U314" s="4" t="str">
        <f>+Instructions!$B$3</f>
        <v>A</v>
      </c>
      <c r="V314" s="39"/>
      <c r="W314" s="43">
        <f>+Instructions!$C$22</f>
        <v>0</v>
      </c>
      <c r="X314" s="14">
        <f t="shared" ref="X314:X325" si="390">ROUND($AA314*(1-W314)+0.004999,2)</f>
        <v>83.7</v>
      </c>
      <c r="Y314" s="39"/>
      <c r="Z314" s="5" t="s">
        <v>432</v>
      </c>
      <c r="AA314" s="27">
        <v>83.7</v>
      </c>
      <c r="AB314" s="47">
        <f t="shared" ref="AB314:AC324" si="391">+W314</f>
        <v>0</v>
      </c>
      <c r="AC314" s="14">
        <f t="shared" si="391"/>
        <v>83.7</v>
      </c>
      <c r="AD314" s="10">
        <f t="shared" ref="AD314:AD325" si="392">(AG314-AC314)/AG314</f>
        <v>0</v>
      </c>
      <c r="AE314" s="101"/>
      <c r="AF314" s="109">
        <v>3</v>
      </c>
      <c r="AG314" s="40">
        <f t="shared" ref="AG314:AG325" si="393">SUM(AJ314:AL314)+AE314</f>
        <v>83.7</v>
      </c>
      <c r="AH314" s="39"/>
      <c r="AJ314" s="14">
        <f t="shared" ref="AJ314:AJ325" si="394">ROUND(AC314/(1-VLOOKUP(AF314,Group,2,FALSE)),2)</f>
        <v>83.7</v>
      </c>
      <c r="AK314" s="14">
        <f t="shared" ref="AK314:AK325" si="395">IF(VLOOKUP(AF314,Group,5,FALSE)="YES",VLOOKUP(ROUND(ROUND(AJ314,1)-AJ314,2),Round,2,FALSE)+VLOOKUP(AF314,Group,6,FALSE),0)</f>
        <v>0</v>
      </c>
      <c r="AL314" s="14">
        <f t="shared" ref="AL314:AL325" si="396">IF(VLOOKUP(AF314,Group,7,FALSE)="",0,ROUND(AJ314-0.04999,1)-AJ314+AM314)</f>
        <v>0</v>
      </c>
      <c r="AM314" s="14" t="str">
        <f t="shared" ref="AM314:AM325" si="397">IF(VLOOKUP(AF314,Group,7,FALSE)="","",VLOOKUP(AF314,Group,7,FALSE))</f>
        <v/>
      </c>
      <c r="AO314" s="22" t="s">
        <v>57</v>
      </c>
    </row>
    <row r="315" spans="2:41" s="2" customFormat="1" ht="9.9499999999999993" customHeight="1" x14ac:dyDescent="0.2">
      <c r="B315" s="93" t="s">
        <v>6</v>
      </c>
      <c r="D315" s="160"/>
      <c r="E315" s="155" t="s">
        <v>1174</v>
      </c>
      <c r="F315" s="155"/>
      <c r="G315" s="21" t="s">
        <v>91</v>
      </c>
      <c r="H315" s="21"/>
      <c r="I315" s="21"/>
      <c r="J315" s="176" t="s">
        <v>1173</v>
      </c>
      <c r="K315" s="21"/>
      <c r="L315" s="21" t="s">
        <v>1175</v>
      </c>
      <c r="M315" s="21"/>
      <c r="N315" s="21"/>
      <c r="P315" s="155"/>
      <c r="Q315" s="161"/>
      <c r="R315" s="20"/>
      <c r="S315" s="27">
        <f t="shared" si="389"/>
        <v>89</v>
      </c>
      <c r="T315" s="25" t="s">
        <v>44</v>
      </c>
      <c r="U315" s="4" t="str">
        <f>+Instructions!$B$3</f>
        <v>A</v>
      </c>
      <c r="V315" s="39"/>
      <c r="W315" s="43">
        <f>+Instructions!$C$22</f>
        <v>0</v>
      </c>
      <c r="X315" s="14">
        <f t="shared" si="390"/>
        <v>89</v>
      </c>
      <c r="Y315" s="39"/>
      <c r="Z315" s="5" t="s">
        <v>432</v>
      </c>
      <c r="AA315" s="27">
        <v>89</v>
      </c>
      <c r="AB315" s="47">
        <f t="shared" si="391"/>
        <v>0</v>
      </c>
      <c r="AC315" s="14">
        <f t="shared" si="391"/>
        <v>89</v>
      </c>
      <c r="AD315" s="10">
        <f t="shared" si="392"/>
        <v>0</v>
      </c>
      <c r="AE315" s="101"/>
      <c r="AF315" s="109">
        <v>3</v>
      </c>
      <c r="AG315" s="40">
        <f t="shared" si="393"/>
        <v>89</v>
      </c>
      <c r="AH315" s="39"/>
      <c r="AJ315" s="14">
        <f t="shared" si="394"/>
        <v>89</v>
      </c>
      <c r="AK315" s="14">
        <f t="shared" si="395"/>
        <v>0</v>
      </c>
      <c r="AL315" s="14">
        <f t="shared" si="396"/>
        <v>0</v>
      </c>
      <c r="AM315" s="14" t="str">
        <f t="shared" si="397"/>
        <v/>
      </c>
      <c r="AO315" s="22" t="s">
        <v>57</v>
      </c>
    </row>
    <row r="316" spans="2:41" s="2" customFormat="1" ht="9.9499999999999993" customHeight="1" x14ac:dyDescent="0.2">
      <c r="B316" s="93" t="s">
        <v>6</v>
      </c>
      <c r="D316" s="160"/>
      <c r="E316" s="155" t="s">
        <v>610</v>
      </c>
      <c r="F316" s="155"/>
      <c r="G316" s="21" t="s">
        <v>91</v>
      </c>
      <c r="H316" s="21"/>
      <c r="I316" s="21"/>
      <c r="J316" s="21" t="s">
        <v>1261</v>
      </c>
      <c r="K316" s="21"/>
      <c r="L316" s="21" t="s">
        <v>1265</v>
      </c>
      <c r="M316" s="21"/>
      <c r="N316" s="21"/>
      <c r="P316" s="155"/>
      <c r="Q316" s="161"/>
      <c r="R316" s="20"/>
      <c r="S316" s="27">
        <f t="shared" si="389"/>
        <v>88.9</v>
      </c>
      <c r="T316" s="25" t="s">
        <v>44</v>
      </c>
      <c r="U316" s="4" t="str">
        <f>+Instructions!$B$3</f>
        <v>A</v>
      </c>
      <c r="V316" s="39"/>
      <c r="W316" s="43">
        <f>+Instructions!$C$22</f>
        <v>0</v>
      </c>
      <c r="X316" s="14">
        <f t="shared" si="390"/>
        <v>88.9</v>
      </c>
      <c r="Y316" s="39"/>
      <c r="Z316" s="5" t="s">
        <v>432</v>
      </c>
      <c r="AA316" s="27">
        <v>88.9</v>
      </c>
      <c r="AB316" s="47">
        <f>+W316</f>
        <v>0</v>
      </c>
      <c r="AC316" s="14">
        <f>+X316</f>
        <v>88.9</v>
      </c>
      <c r="AD316" s="10">
        <f t="shared" si="392"/>
        <v>0</v>
      </c>
      <c r="AE316" s="101"/>
      <c r="AF316" s="109">
        <v>3</v>
      </c>
      <c r="AG316" s="40">
        <f t="shared" si="393"/>
        <v>88.9</v>
      </c>
      <c r="AH316" s="39"/>
      <c r="AJ316" s="14">
        <f t="shared" si="394"/>
        <v>88.9</v>
      </c>
      <c r="AK316" s="14">
        <f t="shared" si="395"/>
        <v>0</v>
      </c>
      <c r="AL316" s="14">
        <f t="shared" si="396"/>
        <v>0</v>
      </c>
      <c r="AM316" s="14" t="str">
        <f t="shared" si="397"/>
        <v/>
      </c>
      <c r="AO316" s="22" t="s">
        <v>57</v>
      </c>
    </row>
    <row r="317" spans="2:41" s="2" customFormat="1" ht="9.9499999999999993" customHeight="1" x14ac:dyDescent="0.2">
      <c r="B317" s="93" t="s">
        <v>6</v>
      </c>
      <c r="D317" s="160"/>
      <c r="E317" s="155" t="s">
        <v>1266</v>
      </c>
      <c r="F317" s="155"/>
      <c r="G317" s="21" t="s">
        <v>91</v>
      </c>
      <c r="H317" s="21"/>
      <c r="I317" s="21"/>
      <c r="J317" s="21" t="s">
        <v>1262</v>
      </c>
      <c r="K317" s="21"/>
      <c r="L317" s="21" t="s">
        <v>1267</v>
      </c>
      <c r="M317" s="21"/>
      <c r="N317" s="21"/>
      <c r="P317" s="155"/>
      <c r="Q317" s="161"/>
      <c r="R317" s="20"/>
      <c r="S317" s="27">
        <f t="shared" si="389"/>
        <v>84.6</v>
      </c>
      <c r="T317" s="25" t="s">
        <v>44</v>
      </c>
      <c r="U317" s="4" t="str">
        <f>+Instructions!$B$3</f>
        <v>A</v>
      </c>
      <c r="V317" s="39"/>
      <c r="W317" s="43">
        <f>+Instructions!$C$22</f>
        <v>0</v>
      </c>
      <c r="X317" s="14">
        <f t="shared" si="390"/>
        <v>84.6</v>
      </c>
      <c r="Y317" s="39"/>
      <c r="Z317" s="5" t="s">
        <v>432</v>
      </c>
      <c r="AA317" s="27">
        <v>84.6</v>
      </c>
      <c r="AB317" s="47">
        <f>+W317</f>
        <v>0</v>
      </c>
      <c r="AC317" s="14">
        <f>+X317</f>
        <v>84.6</v>
      </c>
      <c r="AD317" s="10">
        <f t="shared" si="392"/>
        <v>0</v>
      </c>
      <c r="AE317" s="101"/>
      <c r="AF317" s="109">
        <v>3</v>
      </c>
      <c r="AG317" s="40">
        <f t="shared" si="393"/>
        <v>84.6</v>
      </c>
      <c r="AH317" s="39"/>
      <c r="AJ317" s="14">
        <f t="shared" si="394"/>
        <v>84.6</v>
      </c>
      <c r="AK317" s="14">
        <f t="shared" si="395"/>
        <v>0</v>
      </c>
      <c r="AL317" s="14">
        <f t="shared" si="396"/>
        <v>0</v>
      </c>
      <c r="AM317" s="14" t="str">
        <f t="shared" si="397"/>
        <v/>
      </c>
      <c r="AO317" s="22" t="s">
        <v>57</v>
      </c>
    </row>
    <row r="318" spans="2:41" s="2" customFormat="1" ht="9.9499999999999993" customHeight="1" x14ac:dyDescent="0.2">
      <c r="B318" s="93" t="s">
        <v>6</v>
      </c>
      <c r="D318" s="160"/>
      <c r="E318" s="155" t="s">
        <v>208</v>
      </c>
      <c r="F318" s="155"/>
      <c r="G318" s="21" t="s">
        <v>91</v>
      </c>
      <c r="H318" s="21"/>
      <c r="I318" s="21"/>
      <c r="J318" s="21" t="s">
        <v>1263</v>
      </c>
      <c r="K318" s="21"/>
      <c r="L318" s="21" t="s">
        <v>1268</v>
      </c>
      <c r="M318" s="21"/>
      <c r="N318" s="21"/>
      <c r="P318" s="155"/>
      <c r="Q318" s="161"/>
      <c r="R318" s="20"/>
      <c r="S318" s="27">
        <f t="shared" si="389"/>
        <v>90.35</v>
      </c>
      <c r="T318" s="25" t="s">
        <v>44</v>
      </c>
      <c r="U318" s="4" t="str">
        <f>+Instructions!$B$3</f>
        <v>A</v>
      </c>
      <c r="V318" s="39"/>
      <c r="W318" s="43">
        <f>+Instructions!$C$22</f>
        <v>0</v>
      </c>
      <c r="X318" s="14">
        <f t="shared" si="390"/>
        <v>90.35</v>
      </c>
      <c r="Y318" s="39"/>
      <c r="Z318" s="5" t="s">
        <v>432</v>
      </c>
      <c r="AA318" s="27">
        <v>90.35</v>
      </c>
      <c r="AB318" s="47">
        <f t="shared" si="391"/>
        <v>0</v>
      </c>
      <c r="AC318" s="14">
        <f t="shared" si="391"/>
        <v>90.35</v>
      </c>
      <c r="AD318" s="10">
        <f t="shared" si="392"/>
        <v>0</v>
      </c>
      <c r="AE318" s="101"/>
      <c r="AF318" s="109">
        <v>3</v>
      </c>
      <c r="AG318" s="40">
        <f t="shared" si="393"/>
        <v>90.35</v>
      </c>
      <c r="AH318" s="39"/>
      <c r="AJ318" s="14">
        <f t="shared" si="394"/>
        <v>90.35</v>
      </c>
      <c r="AK318" s="14">
        <f t="shared" si="395"/>
        <v>0</v>
      </c>
      <c r="AL318" s="14">
        <f t="shared" si="396"/>
        <v>0</v>
      </c>
      <c r="AM318" s="14" t="str">
        <f t="shared" si="397"/>
        <v/>
      </c>
      <c r="AO318" s="22" t="s">
        <v>57</v>
      </c>
    </row>
    <row r="319" spans="2:41" s="2" customFormat="1" ht="9.9499999999999993" customHeight="1" x14ac:dyDescent="0.2">
      <c r="B319" s="93" t="s">
        <v>6</v>
      </c>
      <c r="D319" s="160"/>
      <c r="E319" s="155" t="s">
        <v>1270</v>
      </c>
      <c r="F319" s="155"/>
      <c r="G319" s="21" t="s">
        <v>91</v>
      </c>
      <c r="H319" s="21"/>
      <c r="I319" s="21"/>
      <c r="J319" s="21" t="s">
        <v>1264</v>
      </c>
      <c r="K319" s="21"/>
      <c r="L319" s="21" t="s">
        <v>1269</v>
      </c>
      <c r="M319" s="21"/>
      <c r="N319" s="21"/>
      <c r="P319" s="155"/>
      <c r="Q319" s="161"/>
      <c r="R319" s="20"/>
      <c r="S319" s="27">
        <f t="shared" si="389"/>
        <v>100.05</v>
      </c>
      <c r="T319" s="25" t="s">
        <v>44</v>
      </c>
      <c r="U319" s="4" t="str">
        <f>+Instructions!$B$3</f>
        <v>A</v>
      </c>
      <c r="V319" s="39"/>
      <c r="W319" s="43">
        <f>+Instructions!$C$22</f>
        <v>0</v>
      </c>
      <c r="X319" s="14">
        <f t="shared" si="390"/>
        <v>100.05</v>
      </c>
      <c r="Y319" s="39"/>
      <c r="Z319" s="5" t="s">
        <v>432</v>
      </c>
      <c r="AA319" s="27">
        <v>100.05</v>
      </c>
      <c r="AB319" s="47">
        <f>+W319</f>
        <v>0</v>
      </c>
      <c r="AC319" s="14">
        <f>+X319</f>
        <v>100.05</v>
      </c>
      <c r="AD319" s="10">
        <f t="shared" si="392"/>
        <v>0</v>
      </c>
      <c r="AE319" s="101"/>
      <c r="AF319" s="109">
        <v>3</v>
      </c>
      <c r="AG319" s="40">
        <f t="shared" si="393"/>
        <v>100.05</v>
      </c>
      <c r="AH319" s="39"/>
      <c r="AJ319" s="14">
        <f t="shared" si="394"/>
        <v>100.05</v>
      </c>
      <c r="AK319" s="14">
        <f t="shared" si="395"/>
        <v>0</v>
      </c>
      <c r="AL319" s="14">
        <f t="shared" si="396"/>
        <v>0</v>
      </c>
      <c r="AM319" s="14" t="str">
        <f t="shared" si="397"/>
        <v/>
      </c>
      <c r="AO319" s="22" t="s">
        <v>57</v>
      </c>
    </row>
    <row r="320" spans="2:41" s="2" customFormat="1" ht="9.9499999999999993" customHeight="1" x14ac:dyDescent="0.2">
      <c r="B320" s="93" t="s">
        <v>6</v>
      </c>
      <c r="D320" s="160"/>
      <c r="E320" s="155" t="s">
        <v>1174</v>
      </c>
      <c r="F320" s="155"/>
      <c r="G320" s="21" t="s">
        <v>91</v>
      </c>
      <c r="H320" s="21"/>
      <c r="I320" s="21"/>
      <c r="J320" s="21" t="s">
        <v>1347</v>
      </c>
      <c r="K320" s="21"/>
      <c r="L320" s="21" t="s">
        <v>1349</v>
      </c>
      <c r="M320" s="21"/>
      <c r="N320" s="21"/>
      <c r="P320" s="155"/>
      <c r="Q320" s="161"/>
      <c r="R320" s="20"/>
      <c r="S320" s="27">
        <f t="shared" ref="S320:S322" si="398">IF(Suggested="Yes",AA320,AG320)</f>
        <v>87</v>
      </c>
      <c r="T320" s="25" t="s">
        <v>44</v>
      </c>
      <c r="U320" s="4" t="str">
        <f>+Instructions!$B$3</f>
        <v>A</v>
      </c>
      <c r="V320" s="39"/>
      <c r="W320" s="43">
        <f>+Instructions!$C$22</f>
        <v>0</v>
      </c>
      <c r="X320" s="14">
        <f t="shared" ref="X320:X322" si="399">ROUND($AA320*(1-W320)+0.004999,2)</f>
        <v>87</v>
      </c>
      <c r="Y320" s="39"/>
      <c r="Z320" s="5" t="s">
        <v>432</v>
      </c>
      <c r="AA320" s="27">
        <v>87</v>
      </c>
      <c r="AB320" s="47">
        <f t="shared" ref="AB320:AB322" si="400">+W320</f>
        <v>0</v>
      </c>
      <c r="AC320" s="14">
        <f t="shared" ref="AC320:AC322" si="401">+X320</f>
        <v>87</v>
      </c>
      <c r="AD320" s="10">
        <f t="shared" ref="AD320:AD322" si="402">(AG320-AC320)/AG320</f>
        <v>0</v>
      </c>
      <c r="AE320" s="101"/>
      <c r="AF320" s="109">
        <v>3</v>
      </c>
      <c r="AG320" s="40">
        <f t="shared" ref="AG320:AG322" si="403">SUM(AJ320:AL320)+AE320</f>
        <v>87</v>
      </c>
      <c r="AH320" s="39"/>
      <c r="AJ320" s="14">
        <f t="shared" ref="AJ320:AJ322" si="404">ROUND(AC320/(1-VLOOKUP(AF320,Group,2,FALSE)),2)</f>
        <v>87</v>
      </c>
      <c r="AK320" s="14">
        <f t="shared" ref="AK320:AK322" si="405">IF(VLOOKUP(AF320,Group,5,FALSE)="YES",VLOOKUP(ROUND(ROUND(AJ320,1)-AJ320,2),Round,2,FALSE)+VLOOKUP(AF320,Group,6,FALSE),0)</f>
        <v>0</v>
      </c>
      <c r="AL320" s="14">
        <f t="shared" ref="AL320:AL322" si="406">IF(VLOOKUP(AF320,Group,7,FALSE)="",0,ROUND(AJ320-0.04999,1)-AJ320+AM320)</f>
        <v>0</v>
      </c>
      <c r="AM320" s="14" t="str">
        <f t="shared" ref="AM320:AM322" si="407">IF(VLOOKUP(AF320,Group,7,FALSE)="","",VLOOKUP(AF320,Group,7,FALSE))</f>
        <v/>
      </c>
      <c r="AO320" s="22" t="s">
        <v>57</v>
      </c>
    </row>
    <row r="321" spans="2:41" s="2" customFormat="1" ht="9.9499999999999993" customHeight="1" x14ac:dyDescent="0.2">
      <c r="B321" s="93" t="s">
        <v>6</v>
      </c>
      <c r="D321" s="160"/>
      <c r="E321" s="155" t="s">
        <v>1571</v>
      </c>
      <c r="F321" s="155"/>
      <c r="G321" s="21" t="s">
        <v>91</v>
      </c>
      <c r="H321" s="21"/>
      <c r="I321" s="21"/>
      <c r="J321" s="21" t="s">
        <v>1572</v>
      </c>
      <c r="K321" s="21"/>
      <c r="L321" s="21" t="s">
        <v>1574</v>
      </c>
      <c r="M321" s="21"/>
      <c r="N321" s="21"/>
      <c r="P321" s="155"/>
      <c r="Q321" s="161"/>
      <c r="R321" s="20"/>
      <c r="S321" s="27">
        <f t="shared" si="398"/>
        <v>93.35</v>
      </c>
      <c r="T321" s="25" t="s">
        <v>44</v>
      </c>
      <c r="U321" s="4" t="str">
        <f>+Instructions!$B$3</f>
        <v>A</v>
      </c>
      <c r="V321" s="39"/>
      <c r="W321" s="43">
        <f>+Instructions!$C$22</f>
        <v>0</v>
      </c>
      <c r="X321" s="14">
        <f t="shared" si="399"/>
        <v>93.35</v>
      </c>
      <c r="Y321" s="39"/>
      <c r="Z321" s="5" t="s">
        <v>432</v>
      </c>
      <c r="AA321" s="27">
        <v>93.35</v>
      </c>
      <c r="AB321" s="47">
        <f t="shared" si="400"/>
        <v>0</v>
      </c>
      <c r="AC321" s="14">
        <f t="shared" si="401"/>
        <v>93.35</v>
      </c>
      <c r="AD321" s="10">
        <f t="shared" si="402"/>
        <v>0</v>
      </c>
      <c r="AE321" s="101"/>
      <c r="AF321" s="109">
        <v>3</v>
      </c>
      <c r="AG321" s="40">
        <f t="shared" si="403"/>
        <v>93.35</v>
      </c>
      <c r="AH321" s="39"/>
      <c r="AJ321" s="14">
        <f t="shared" si="404"/>
        <v>93.35</v>
      </c>
      <c r="AK321" s="14">
        <f t="shared" si="405"/>
        <v>0</v>
      </c>
      <c r="AL321" s="14">
        <f t="shared" si="406"/>
        <v>0</v>
      </c>
      <c r="AM321" s="14" t="str">
        <f t="shared" si="407"/>
        <v/>
      </c>
      <c r="AO321" s="22" t="s">
        <v>57</v>
      </c>
    </row>
    <row r="322" spans="2:41" s="2" customFormat="1" ht="9.9499999999999993" customHeight="1" x14ac:dyDescent="0.2">
      <c r="B322" s="93" t="s">
        <v>6</v>
      </c>
      <c r="D322" s="160"/>
      <c r="E322" s="155" t="s">
        <v>1571</v>
      </c>
      <c r="F322" s="155"/>
      <c r="G322" s="21" t="s">
        <v>91</v>
      </c>
      <c r="H322" s="21"/>
      <c r="I322" s="21"/>
      <c r="J322" s="21" t="s">
        <v>1573</v>
      </c>
      <c r="K322" s="21"/>
      <c r="L322" s="21" t="s">
        <v>1575</v>
      </c>
      <c r="M322" s="21"/>
      <c r="N322" s="21"/>
      <c r="P322" s="155"/>
      <c r="Q322" s="161"/>
      <c r="R322" s="20"/>
      <c r="S322" s="27">
        <f t="shared" si="398"/>
        <v>93.35</v>
      </c>
      <c r="T322" s="25" t="s">
        <v>44</v>
      </c>
      <c r="U322" s="4" t="str">
        <f>+Instructions!$B$3</f>
        <v>A</v>
      </c>
      <c r="V322" s="39"/>
      <c r="W322" s="43">
        <f>+Instructions!$C$22</f>
        <v>0</v>
      </c>
      <c r="X322" s="14">
        <f t="shared" si="399"/>
        <v>93.35</v>
      </c>
      <c r="Y322" s="39"/>
      <c r="Z322" s="5" t="s">
        <v>432</v>
      </c>
      <c r="AA322" s="27">
        <v>93.35</v>
      </c>
      <c r="AB322" s="47">
        <f t="shared" si="400"/>
        <v>0</v>
      </c>
      <c r="AC322" s="14">
        <f t="shared" si="401"/>
        <v>93.35</v>
      </c>
      <c r="AD322" s="10">
        <f t="shared" si="402"/>
        <v>0</v>
      </c>
      <c r="AE322" s="101"/>
      <c r="AF322" s="109">
        <v>3</v>
      </c>
      <c r="AG322" s="40">
        <f t="shared" si="403"/>
        <v>93.35</v>
      </c>
      <c r="AH322" s="39"/>
      <c r="AJ322" s="14">
        <f t="shared" si="404"/>
        <v>93.35</v>
      </c>
      <c r="AK322" s="14">
        <f t="shared" si="405"/>
        <v>0</v>
      </c>
      <c r="AL322" s="14">
        <f t="shared" si="406"/>
        <v>0</v>
      </c>
      <c r="AM322" s="14" t="str">
        <f t="shared" si="407"/>
        <v/>
      </c>
      <c r="AO322" s="22" t="s">
        <v>57</v>
      </c>
    </row>
    <row r="323" spans="2:41" s="2" customFormat="1" ht="9.9499999999999993" customHeight="1" x14ac:dyDescent="0.2">
      <c r="B323" s="93" t="s">
        <v>6</v>
      </c>
      <c r="D323" s="160"/>
      <c r="E323" s="155" t="s">
        <v>1350</v>
      </c>
      <c r="F323" s="155"/>
      <c r="G323" s="21" t="s">
        <v>91</v>
      </c>
      <c r="H323" s="21"/>
      <c r="I323" s="21"/>
      <c r="J323" s="21" t="s">
        <v>1348</v>
      </c>
      <c r="K323" s="21"/>
      <c r="L323" s="21" t="s">
        <v>1351</v>
      </c>
      <c r="M323" s="21"/>
      <c r="N323" s="21"/>
      <c r="P323" s="155"/>
      <c r="Q323" s="161"/>
      <c r="R323" s="20"/>
      <c r="S323" s="27">
        <f t="shared" si="389"/>
        <v>73.05</v>
      </c>
      <c r="T323" s="25" t="s">
        <v>44</v>
      </c>
      <c r="U323" s="4" t="str">
        <f>+Instructions!$B$3</f>
        <v>A</v>
      </c>
      <c r="V323" s="39"/>
      <c r="W323" s="43">
        <f>+Instructions!$C$22</f>
        <v>0</v>
      </c>
      <c r="X323" s="14">
        <f t="shared" si="390"/>
        <v>73.05</v>
      </c>
      <c r="Y323" s="39"/>
      <c r="Z323" s="5" t="s">
        <v>432</v>
      </c>
      <c r="AA323" s="27">
        <v>73.05</v>
      </c>
      <c r="AB323" s="47">
        <f t="shared" ref="AB323" si="408">+W323</f>
        <v>0</v>
      </c>
      <c r="AC323" s="14">
        <f t="shared" ref="AC323" si="409">+X323</f>
        <v>73.05</v>
      </c>
      <c r="AD323" s="10">
        <f t="shared" si="392"/>
        <v>0</v>
      </c>
      <c r="AE323" s="101"/>
      <c r="AF323" s="109">
        <v>3</v>
      </c>
      <c r="AG323" s="40">
        <f t="shared" si="393"/>
        <v>73.05</v>
      </c>
      <c r="AH323" s="39"/>
      <c r="AJ323" s="14">
        <f t="shared" si="394"/>
        <v>73.05</v>
      </c>
      <c r="AK323" s="14">
        <f t="shared" si="395"/>
        <v>0</v>
      </c>
      <c r="AL323" s="14">
        <f t="shared" si="396"/>
        <v>0</v>
      </c>
      <c r="AM323" s="14" t="str">
        <f t="shared" si="397"/>
        <v/>
      </c>
      <c r="AO323" s="22" t="s">
        <v>57</v>
      </c>
    </row>
    <row r="324" spans="2:41" s="2" customFormat="1" ht="9.9499999999999993" customHeight="1" x14ac:dyDescent="0.2">
      <c r="B324" s="93" t="s">
        <v>6</v>
      </c>
      <c r="D324" s="160"/>
      <c r="E324" s="155" t="s">
        <v>610</v>
      </c>
      <c r="F324" s="155"/>
      <c r="G324" s="21" t="s">
        <v>91</v>
      </c>
      <c r="H324" s="21"/>
      <c r="I324" s="21"/>
      <c r="J324" s="176" t="s">
        <v>1176</v>
      </c>
      <c r="K324" s="21"/>
      <c r="L324" s="21" t="s">
        <v>1178</v>
      </c>
      <c r="M324" s="21"/>
      <c r="N324" s="21"/>
      <c r="P324" s="155"/>
      <c r="Q324" s="161"/>
      <c r="R324" s="20" t="s">
        <v>50</v>
      </c>
      <c r="S324" s="27">
        <f t="shared" si="389"/>
        <v>116.9</v>
      </c>
      <c r="T324" s="25" t="s">
        <v>44</v>
      </c>
      <c r="U324" s="4" t="str">
        <f>+Instructions!$B$3</f>
        <v>A</v>
      </c>
      <c r="V324" s="39"/>
      <c r="W324" s="43">
        <f>+Instructions!$C$22</f>
        <v>0</v>
      </c>
      <c r="X324" s="14">
        <f t="shared" si="390"/>
        <v>116.9</v>
      </c>
      <c r="Y324" s="39"/>
      <c r="Z324" s="5" t="s">
        <v>432</v>
      </c>
      <c r="AA324" s="27">
        <v>116.9</v>
      </c>
      <c r="AB324" s="47">
        <f t="shared" si="391"/>
        <v>0</v>
      </c>
      <c r="AC324" s="14">
        <f t="shared" si="391"/>
        <v>116.9</v>
      </c>
      <c r="AD324" s="10">
        <f t="shared" si="392"/>
        <v>0</v>
      </c>
      <c r="AE324" s="101"/>
      <c r="AF324" s="109">
        <v>3</v>
      </c>
      <c r="AG324" s="40">
        <f t="shared" si="393"/>
        <v>116.9</v>
      </c>
      <c r="AH324" s="39"/>
      <c r="AJ324" s="14">
        <f t="shared" si="394"/>
        <v>116.9</v>
      </c>
      <c r="AK324" s="14">
        <f t="shared" si="395"/>
        <v>0</v>
      </c>
      <c r="AL324" s="14">
        <f t="shared" si="396"/>
        <v>0</v>
      </c>
      <c r="AM324" s="14" t="str">
        <f t="shared" si="397"/>
        <v/>
      </c>
      <c r="AO324" s="22" t="s">
        <v>57</v>
      </c>
    </row>
    <row r="325" spans="2:41" s="2" customFormat="1" ht="9.9499999999999993" customHeight="1" x14ac:dyDescent="0.2">
      <c r="B325" s="93" t="s">
        <v>6</v>
      </c>
      <c r="D325" s="160"/>
      <c r="E325" s="155" t="s">
        <v>812</v>
      </c>
      <c r="F325" s="155"/>
      <c r="G325" s="21" t="s">
        <v>91</v>
      </c>
      <c r="H325" s="21"/>
      <c r="I325" s="21"/>
      <c r="J325" s="176" t="s">
        <v>1177</v>
      </c>
      <c r="K325" s="21"/>
      <c r="L325" s="21" t="s">
        <v>1179</v>
      </c>
      <c r="M325" s="21"/>
      <c r="N325" s="21"/>
      <c r="P325" s="155"/>
      <c r="Q325" s="161"/>
      <c r="R325" s="20" t="s">
        <v>50</v>
      </c>
      <c r="S325" s="27">
        <f t="shared" si="389"/>
        <v>117.1</v>
      </c>
      <c r="T325" s="25" t="s">
        <v>44</v>
      </c>
      <c r="U325" s="4" t="str">
        <f>+Instructions!$B$3</f>
        <v>A</v>
      </c>
      <c r="V325" s="39"/>
      <c r="W325" s="43">
        <f>+Instructions!$C$22</f>
        <v>0</v>
      </c>
      <c r="X325" s="14">
        <f t="shared" si="390"/>
        <v>117.1</v>
      </c>
      <c r="Y325" s="39"/>
      <c r="Z325" s="5" t="s">
        <v>432</v>
      </c>
      <c r="AA325" s="27">
        <v>117.1</v>
      </c>
      <c r="AB325" s="47">
        <f>+W325</f>
        <v>0</v>
      </c>
      <c r="AC325" s="14">
        <f>+X325</f>
        <v>117.1</v>
      </c>
      <c r="AD325" s="10">
        <f t="shared" si="392"/>
        <v>0</v>
      </c>
      <c r="AE325" s="101"/>
      <c r="AF325" s="109">
        <v>3</v>
      </c>
      <c r="AG325" s="40">
        <f t="shared" si="393"/>
        <v>117.1</v>
      </c>
      <c r="AH325" s="39"/>
      <c r="AJ325" s="14">
        <f t="shared" si="394"/>
        <v>117.1</v>
      </c>
      <c r="AK325" s="14">
        <f t="shared" si="395"/>
        <v>0</v>
      </c>
      <c r="AL325" s="14">
        <f t="shared" si="396"/>
        <v>0</v>
      </c>
      <c r="AM325" s="14" t="str">
        <f t="shared" si="397"/>
        <v/>
      </c>
      <c r="AO325" s="22" t="s">
        <v>57</v>
      </c>
    </row>
    <row r="326" spans="2:41" s="2" customFormat="1" ht="9.9499999999999993" customHeight="1" x14ac:dyDescent="0.2">
      <c r="B326" s="93" t="s">
        <v>6</v>
      </c>
      <c r="D326" s="160"/>
      <c r="E326" s="155" t="s">
        <v>90</v>
      </c>
      <c r="F326" s="155"/>
      <c r="G326" s="21" t="s">
        <v>91</v>
      </c>
      <c r="H326" s="21"/>
      <c r="I326" s="21"/>
      <c r="J326" s="176" t="s">
        <v>532</v>
      </c>
      <c r="L326" s="21" t="s">
        <v>971</v>
      </c>
      <c r="M326" s="21"/>
      <c r="N326" s="21"/>
      <c r="P326" s="155"/>
      <c r="Q326" s="161"/>
      <c r="R326" s="20"/>
      <c r="S326" s="27">
        <f>IF(Suggested="Yes",AA326,AG326)</f>
        <v>87.8</v>
      </c>
      <c r="T326" s="25" t="s">
        <v>44</v>
      </c>
      <c r="U326" s="4" t="str">
        <f>+Instructions!$B$3</f>
        <v>A</v>
      </c>
      <c r="V326" s="39"/>
      <c r="W326" s="43">
        <f>+Instructions!$C$22</f>
        <v>0</v>
      </c>
      <c r="X326" s="14">
        <f t="shared" si="387"/>
        <v>87.8</v>
      </c>
      <c r="Y326" s="39"/>
      <c r="Z326" s="5" t="s">
        <v>432</v>
      </c>
      <c r="AA326" s="27">
        <v>87.8</v>
      </c>
      <c r="AB326" s="47">
        <f t="shared" ref="AB326:AC328" si="410">+W326</f>
        <v>0</v>
      </c>
      <c r="AC326" s="14">
        <f t="shared" si="410"/>
        <v>87.8</v>
      </c>
      <c r="AD326" s="10">
        <f>(AG326-AC326)/AG326</f>
        <v>0</v>
      </c>
      <c r="AE326" s="101"/>
      <c r="AF326" s="109">
        <v>3</v>
      </c>
      <c r="AG326" s="40">
        <f>SUM(AJ326:AL326)+AE326</f>
        <v>87.8</v>
      </c>
      <c r="AH326" s="39"/>
      <c r="AJ326" s="14">
        <f>ROUND(AC326/(1-VLOOKUP(AF326,Group,2,FALSE)),2)</f>
        <v>87.8</v>
      </c>
      <c r="AK326" s="14">
        <f>IF(VLOOKUP(AF326,Group,5,FALSE)="YES",VLOOKUP(ROUND(ROUND(AJ326,1)-AJ326,2),Round,2,FALSE)+VLOOKUP(AF326,Group,6,FALSE),0)</f>
        <v>0</v>
      </c>
      <c r="AL326" s="14">
        <f>IF(VLOOKUP(AF326,Group,7,FALSE)="",0,ROUND(AJ326-0.04999,1)-AJ326+AM326)</f>
        <v>0</v>
      </c>
      <c r="AM326" s="14" t="str">
        <f>IF(VLOOKUP(AF326,Group,7,FALSE)="","",VLOOKUP(AF326,Group,7,FALSE))</f>
        <v/>
      </c>
      <c r="AO326" s="22" t="s">
        <v>57</v>
      </c>
    </row>
    <row r="327" spans="2:41" s="2" customFormat="1" ht="9.9499999999999993" customHeight="1" x14ac:dyDescent="0.2">
      <c r="B327" s="93" t="s">
        <v>6</v>
      </c>
      <c r="D327" s="160"/>
      <c r="E327" s="155" t="s">
        <v>92</v>
      </c>
      <c r="F327" s="155"/>
      <c r="G327" s="21" t="s">
        <v>93</v>
      </c>
      <c r="H327" s="21"/>
      <c r="I327" s="21"/>
      <c r="J327" s="176" t="s">
        <v>533</v>
      </c>
      <c r="L327" s="21" t="s">
        <v>971</v>
      </c>
      <c r="M327" s="21"/>
      <c r="N327" s="21"/>
      <c r="P327" s="155"/>
      <c r="Q327" s="161"/>
      <c r="R327" s="20"/>
      <c r="S327" s="27">
        <f>IF(Suggested="Yes",AA327,AG327)</f>
        <v>44.5</v>
      </c>
      <c r="T327" s="25" t="s">
        <v>44</v>
      </c>
      <c r="U327" s="4" t="str">
        <f>+Instructions!$B$3</f>
        <v>A</v>
      </c>
      <c r="V327" s="39"/>
      <c r="W327" s="43">
        <f>+Instructions!$C$22</f>
        <v>0</v>
      </c>
      <c r="X327" s="14">
        <f t="shared" si="387"/>
        <v>44.5</v>
      </c>
      <c r="Y327" s="39"/>
      <c r="Z327" s="5" t="s">
        <v>432</v>
      </c>
      <c r="AA327" s="27">
        <v>44.5</v>
      </c>
      <c r="AB327" s="47">
        <f t="shared" si="410"/>
        <v>0</v>
      </c>
      <c r="AC327" s="14">
        <f t="shared" si="410"/>
        <v>44.5</v>
      </c>
      <c r="AD327" s="10">
        <f>(AG327-AC327)/AG327</f>
        <v>0</v>
      </c>
      <c r="AE327" s="101"/>
      <c r="AF327" s="109">
        <v>3</v>
      </c>
      <c r="AG327" s="40">
        <f>SUM(AJ327:AL327)+AE327</f>
        <v>44.5</v>
      </c>
      <c r="AH327" s="39"/>
      <c r="AJ327" s="14">
        <f>ROUND(AC327/(1-VLOOKUP(AF327,Group,2,FALSE)),2)</f>
        <v>44.5</v>
      </c>
      <c r="AK327" s="14">
        <f>IF(VLOOKUP(AF327,Group,5,FALSE)="YES",VLOOKUP(ROUND(ROUND(AJ327,1)-AJ327,2),Round,2,FALSE)+VLOOKUP(AF327,Group,6,FALSE),0)</f>
        <v>0</v>
      </c>
      <c r="AL327" s="14">
        <f>IF(VLOOKUP(AF327,Group,7,FALSE)="",0,ROUND(AJ327-0.04999,1)-AJ327+AM327)</f>
        <v>0</v>
      </c>
      <c r="AM327" s="14" t="str">
        <f>IF(VLOOKUP(AF327,Group,7,FALSE)="","",VLOOKUP(AF327,Group,7,FALSE))</f>
        <v/>
      </c>
      <c r="AO327" s="22" t="s">
        <v>57</v>
      </c>
    </row>
    <row r="328" spans="2:41" s="2" customFormat="1" ht="9.9499999999999993" customHeight="1" x14ac:dyDescent="0.2">
      <c r="B328" s="93" t="s">
        <v>6</v>
      </c>
      <c r="D328" s="160"/>
      <c r="E328" s="155" t="s">
        <v>90</v>
      </c>
      <c r="F328" s="155"/>
      <c r="G328" s="21" t="s">
        <v>91</v>
      </c>
      <c r="H328" s="21"/>
      <c r="I328" s="21"/>
      <c r="J328" s="176" t="s">
        <v>534</v>
      </c>
      <c r="L328" s="21" t="s">
        <v>1051</v>
      </c>
      <c r="M328" s="21"/>
      <c r="N328" s="21"/>
      <c r="P328" s="155"/>
      <c r="Q328" s="161"/>
      <c r="R328" s="20"/>
      <c r="S328" s="27">
        <f>IF(Suggested="Yes",AA328,AG328)</f>
        <v>83.75</v>
      </c>
      <c r="T328" s="25" t="s">
        <v>44</v>
      </c>
      <c r="U328" s="4" t="str">
        <f>+Instructions!$B$3</f>
        <v>A</v>
      </c>
      <c r="V328" s="39"/>
      <c r="W328" s="43">
        <f>+Instructions!$C$22</f>
        <v>0</v>
      </c>
      <c r="X328" s="14">
        <f t="shared" si="387"/>
        <v>83.75</v>
      </c>
      <c r="Y328" s="39"/>
      <c r="Z328" s="5" t="s">
        <v>432</v>
      </c>
      <c r="AA328" s="27">
        <v>83.75</v>
      </c>
      <c r="AB328" s="47">
        <f t="shared" si="410"/>
        <v>0</v>
      </c>
      <c r="AC328" s="14">
        <f t="shared" si="410"/>
        <v>83.75</v>
      </c>
      <c r="AD328" s="10">
        <f>(AG328-AC328)/AG328</f>
        <v>0</v>
      </c>
      <c r="AE328" s="101"/>
      <c r="AF328" s="109">
        <v>3</v>
      </c>
      <c r="AG328" s="40">
        <f>SUM(AJ328:AL328)+AE328</f>
        <v>83.75</v>
      </c>
      <c r="AH328" s="39"/>
      <c r="AJ328" s="14">
        <f>ROUND(AC328/(1-VLOOKUP(AF328,Group,2,FALSE)),2)</f>
        <v>83.75</v>
      </c>
      <c r="AK328" s="14">
        <f>IF(VLOOKUP(AF328,Group,5,FALSE)="YES",VLOOKUP(ROUND(ROUND(AJ328,1)-AJ328,2),Round,2,FALSE)+VLOOKUP(AF328,Group,6,FALSE),0)</f>
        <v>0</v>
      </c>
      <c r="AL328" s="14">
        <f>IF(VLOOKUP(AF328,Group,7,FALSE)="",0,ROUND(AJ328-0.04999,1)-AJ328+AM328)</f>
        <v>0</v>
      </c>
      <c r="AM328" s="14" t="str">
        <f>IF(VLOOKUP(AF328,Group,7,FALSE)="","",VLOOKUP(AF328,Group,7,FALSE))</f>
        <v/>
      </c>
      <c r="AO328" s="22" t="s">
        <v>57</v>
      </c>
    </row>
    <row r="329" spans="2:41" s="2" customFormat="1" ht="9.9499999999999993" customHeight="1" x14ac:dyDescent="0.2">
      <c r="B329" s="93" t="s">
        <v>6</v>
      </c>
      <c r="D329" s="160"/>
      <c r="E329" s="155" t="s">
        <v>92</v>
      </c>
      <c r="F329" s="155"/>
      <c r="G329" s="21" t="s">
        <v>93</v>
      </c>
      <c r="H329" s="21"/>
      <c r="I329" s="21"/>
      <c r="J329" s="176" t="s">
        <v>535</v>
      </c>
      <c r="L329" s="21" t="s">
        <v>1051</v>
      </c>
      <c r="M329" s="21"/>
      <c r="N329" s="21"/>
      <c r="P329" s="155"/>
      <c r="Q329" s="161"/>
      <c r="R329" s="20"/>
      <c r="S329" s="27">
        <f t="shared" ref="S329:S333" si="411">IF(Suggested="Yes",AA329,AG329)</f>
        <v>44.35</v>
      </c>
      <c r="T329" s="25" t="s">
        <v>44</v>
      </c>
      <c r="U329" s="4" t="str">
        <f>+Instructions!$B$3</f>
        <v>A</v>
      </c>
      <c r="V329" s="39"/>
      <c r="W329" s="43">
        <f>+Instructions!$C$22</f>
        <v>0</v>
      </c>
      <c r="X329" s="14">
        <f t="shared" si="387"/>
        <v>44.35</v>
      </c>
      <c r="Y329" s="39"/>
      <c r="Z329" s="5" t="s">
        <v>432</v>
      </c>
      <c r="AA329" s="27">
        <v>44.35</v>
      </c>
      <c r="AB329" s="47">
        <f t="shared" ref="AB329:AC331" si="412">+W329</f>
        <v>0</v>
      </c>
      <c r="AC329" s="14">
        <f t="shared" si="412"/>
        <v>44.35</v>
      </c>
      <c r="AD329" s="10">
        <f t="shared" ref="AD329:AD333" si="413">(AG329-AC329)/AG329</f>
        <v>0</v>
      </c>
      <c r="AE329" s="101"/>
      <c r="AF329" s="109">
        <v>3</v>
      </c>
      <c r="AG329" s="40">
        <f t="shared" ref="AG329:AG333" si="414">SUM(AJ329:AL329)+AE329</f>
        <v>44.35</v>
      </c>
      <c r="AH329" s="39"/>
      <c r="AJ329" s="14">
        <f t="shared" ref="AJ329:AJ333" si="415">ROUND(AC329/(1-VLOOKUP(AF329,Group,2,FALSE)),2)</f>
        <v>44.35</v>
      </c>
      <c r="AK329" s="14">
        <f t="shared" ref="AK329:AK333" si="416">IF(VLOOKUP(AF329,Group,5,FALSE)="YES",VLOOKUP(ROUND(ROUND(AJ329,1)-AJ329,2),Round,2,FALSE)+VLOOKUP(AF329,Group,6,FALSE),0)</f>
        <v>0</v>
      </c>
      <c r="AL329" s="14">
        <f t="shared" ref="AL329:AL333" si="417">IF(VLOOKUP(AF329,Group,7,FALSE)="",0,ROUND(AJ329-0.04999,1)-AJ329+AM329)</f>
        <v>0</v>
      </c>
      <c r="AM329" s="14" t="str">
        <f t="shared" ref="AM329:AM333" si="418">IF(VLOOKUP(AF329,Group,7,FALSE)="","",VLOOKUP(AF329,Group,7,FALSE))</f>
        <v/>
      </c>
      <c r="AO329" s="22" t="s">
        <v>57</v>
      </c>
    </row>
    <row r="330" spans="2:41" s="2" customFormat="1" ht="9.9499999999999993" customHeight="1" x14ac:dyDescent="0.2">
      <c r="B330" s="93" t="s">
        <v>6</v>
      </c>
      <c r="D330" s="160"/>
      <c r="E330" s="155" t="s">
        <v>90</v>
      </c>
      <c r="F330" s="155"/>
      <c r="G330" s="21" t="s">
        <v>91</v>
      </c>
      <c r="H330" s="21"/>
      <c r="I330" s="21"/>
      <c r="J330" s="176" t="s">
        <v>536</v>
      </c>
      <c r="L330" s="21" t="s">
        <v>1050</v>
      </c>
      <c r="M330" s="21"/>
      <c r="N330" s="21"/>
      <c r="P330" s="155"/>
      <c r="Q330" s="161"/>
      <c r="R330" s="20"/>
      <c r="S330" s="27">
        <f t="shared" si="411"/>
        <v>87.75</v>
      </c>
      <c r="T330" s="25" t="s">
        <v>44</v>
      </c>
      <c r="U330" s="4" t="str">
        <f>+Instructions!$B$3</f>
        <v>A</v>
      </c>
      <c r="V330" s="39"/>
      <c r="W330" s="43">
        <f>+Instructions!$C$22</f>
        <v>0</v>
      </c>
      <c r="X330" s="14">
        <f t="shared" si="387"/>
        <v>87.75</v>
      </c>
      <c r="Y330" s="39"/>
      <c r="Z330" s="5" t="s">
        <v>432</v>
      </c>
      <c r="AA330" s="27">
        <v>87.75</v>
      </c>
      <c r="AB330" s="47">
        <f t="shared" si="412"/>
        <v>0</v>
      </c>
      <c r="AC330" s="14">
        <f t="shared" si="412"/>
        <v>87.75</v>
      </c>
      <c r="AD330" s="10">
        <f t="shared" si="413"/>
        <v>0</v>
      </c>
      <c r="AE330" s="101"/>
      <c r="AF330" s="109">
        <v>3</v>
      </c>
      <c r="AG330" s="40">
        <f t="shared" si="414"/>
        <v>87.75</v>
      </c>
      <c r="AH330" s="39"/>
      <c r="AJ330" s="14">
        <f t="shared" si="415"/>
        <v>87.75</v>
      </c>
      <c r="AK330" s="14">
        <f t="shared" si="416"/>
        <v>0</v>
      </c>
      <c r="AL330" s="14">
        <f t="shared" si="417"/>
        <v>0</v>
      </c>
      <c r="AM330" s="14" t="str">
        <f t="shared" si="418"/>
        <v/>
      </c>
      <c r="AO330" s="22" t="s">
        <v>57</v>
      </c>
    </row>
    <row r="331" spans="2:41" s="2" customFormat="1" ht="9.9499999999999993" customHeight="1" x14ac:dyDescent="0.2">
      <c r="B331" s="93" t="s">
        <v>6</v>
      </c>
      <c r="D331" s="160"/>
      <c r="E331" s="155" t="s">
        <v>92</v>
      </c>
      <c r="F331" s="155"/>
      <c r="G331" s="21" t="s">
        <v>93</v>
      </c>
      <c r="H331" s="21"/>
      <c r="I331" s="21"/>
      <c r="J331" s="176" t="s">
        <v>537</v>
      </c>
      <c r="L331" s="21" t="s">
        <v>1050</v>
      </c>
      <c r="M331" s="21"/>
      <c r="N331" s="21"/>
      <c r="P331" s="155"/>
      <c r="Q331" s="161"/>
      <c r="R331" s="20"/>
      <c r="S331" s="27">
        <f t="shared" si="411"/>
        <v>43.35</v>
      </c>
      <c r="T331" s="25" t="s">
        <v>44</v>
      </c>
      <c r="U331" s="4" t="str">
        <f>+Instructions!$B$3</f>
        <v>A</v>
      </c>
      <c r="V331" s="39"/>
      <c r="W331" s="43">
        <f>+Instructions!$C$22</f>
        <v>0</v>
      </c>
      <c r="X331" s="14">
        <f t="shared" si="387"/>
        <v>43.35</v>
      </c>
      <c r="Y331" s="39"/>
      <c r="Z331" s="5" t="s">
        <v>432</v>
      </c>
      <c r="AA331" s="27">
        <v>43.35</v>
      </c>
      <c r="AB331" s="47">
        <f t="shared" si="412"/>
        <v>0</v>
      </c>
      <c r="AC331" s="14">
        <f t="shared" si="412"/>
        <v>43.35</v>
      </c>
      <c r="AD331" s="10">
        <f t="shared" si="413"/>
        <v>0</v>
      </c>
      <c r="AE331" s="101"/>
      <c r="AF331" s="109">
        <v>3</v>
      </c>
      <c r="AG331" s="40">
        <f t="shared" si="414"/>
        <v>43.35</v>
      </c>
      <c r="AH331" s="39"/>
      <c r="AJ331" s="14">
        <f t="shared" si="415"/>
        <v>43.35</v>
      </c>
      <c r="AK331" s="14">
        <f t="shared" si="416"/>
        <v>0</v>
      </c>
      <c r="AL331" s="14">
        <f t="shared" si="417"/>
        <v>0</v>
      </c>
      <c r="AM331" s="14" t="str">
        <f t="shared" si="418"/>
        <v/>
      </c>
      <c r="AO331" s="22" t="s">
        <v>57</v>
      </c>
    </row>
    <row r="332" spans="2:41" s="2" customFormat="1" ht="9.9499999999999993" customHeight="1" x14ac:dyDescent="0.2">
      <c r="B332" s="93" t="s">
        <v>6</v>
      </c>
      <c r="D332" s="160"/>
      <c r="E332" s="155" t="s">
        <v>90</v>
      </c>
      <c r="F332" s="155"/>
      <c r="G332" s="21" t="s">
        <v>91</v>
      </c>
      <c r="H332" s="21"/>
      <c r="I332" s="21"/>
      <c r="J332" s="21" t="s">
        <v>618</v>
      </c>
      <c r="K332" s="21"/>
      <c r="L332" s="21" t="s">
        <v>1054</v>
      </c>
      <c r="M332" s="21"/>
      <c r="N332" s="21"/>
      <c r="P332" s="155"/>
      <c r="Q332" s="161"/>
      <c r="R332" s="20"/>
      <c r="S332" s="27">
        <f t="shared" si="411"/>
        <v>87.75</v>
      </c>
      <c r="T332" s="25" t="s">
        <v>44</v>
      </c>
      <c r="U332" s="4" t="str">
        <f>+Instructions!$B$3</f>
        <v>A</v>
      </c>
      <c r="V332" s="39"/>
      <c r="W332" s="43">
        <f>+Instructions!$C$22</f>
        <v>0</v>
      </c>
      <c r="X332" s="14">
        <f>ROUND($AA332*(1-W332)+0.004999,2)</f>
        <v>87.75</v>
      </c>
      <c r="Y332" s="39"/>
      <c r="Z332" s="5" t="s">
        <v>432</v>
      </c>
      <c r="AA332" s="27">
        <v>87.75</v>
      </c>
      <c r="AB332" s="47">
        <f t="shared" ref="AB332:AC333" si="419">+W332</f>
        <v>0</v>
      </c>
      <c r="AC332" s="14">
        <f t="shared" si="419"/>
        <v>87.75</v>
      </c>
      <c r="AD332" s="10">
        <f t="shared" si="413"/>
        <v>0</v>
      </c>
      <c r="AE332" s="101"/>
      <c r="AF332" s="109">
        <v>3</v>
      </c>
      <c r="AG332" s="40">
        <f t="shared" si="414"/>
        <v>87.75</v>
      </c>
      <c r="AH332" s="39"/>
      <c r="AJ332" s="14">
        <f t="shared" si="415"/>
        <v>87.75</v>
      </c>
      <c r="AK332" s="14">
        <f t="shared" si="416"/>
        <v>0</v>
      </c>
      <c r="AL332" s="14">
        <f t="shared" si="417"/>
        <v>0</v>
      </c>
      <c r="AM332" s="14" t="str">
        <f t="shared" si="418"/>
        <v/>
      </c>
      <c r="AO332" s="22" t="s">
        <v>57</v>
      </c>
    </row>
    <row r="333" spans="2:41" s="2" customFormat="1" ht="9.9499999999999993" customHeight="1" x14ac:dyDescent="0.2">
      <c r="B333" s="93" t="s">
        <v>6</v>
      </c>
      <c r="D333" s="160"/>
      <c r="E333" s="155" t="s">
        <v>92</v>
      </c>
      <c r="F333" s="155"/>
      <c r="G333" s="21" t="s">
        <v>93</v>
      </c>
      <c r="H333" s="21"/>
      <c r="I333" s="21"/>
      <c r="J333" s="21" t="s">
        <v>619</v>
      </c>
      <c r="K333" s="21"/>
      <c r="L333" s="21" t="s">
        <v>1054</v>
      </c>
      <c r="M333" s="21"/>
      <c r="N333" s="21"/>
      <c r="P333" s="155"/>
      <c r="Q333" s="161"/>
      <c r="R333" s="20"/>
      <c r="S333" s="27">
        <f t="shared" si="411"/>
        <v>43.4</v>
      </c>
      <c r="T333" s="25" t="s">
        <v>44</v>
      </c>
      <c r="U333" s="4" t="str">
        <f>+Instructions!$B$3</f>
        <v>A</v>
      </c>
      <c r="V333" s="39"/>
      <c r="W333" s="43">
        <f>+Instructions!$C$22</f>
        <v>0</v>
      </c>
      <c r="X333" s="14">
        <f>ROUND($AA333*(1-W333)+0.004999,2)</f>
        <v>43.4</v>
      </c>
      <c r="Y333" s="39"/>
      <c r="Z333" s="5" t="s">
        <v>432</v>
      </c>
      <c r="AA333" s="27">
        <v>43.4</v>
      </c>
      <c r="AB333" s="47">
        <f t="shared" si="419"/>
        <v>0</v>
      </c>
      <c r="AC333" s="14">
        <f t="shared" si="419"/>
        <v>43.4</v>
      </c>
      <c r="AD333" s="10">
        <f t="shared" si="413"/>
        <v>0</v>
      </c>
      <c r="AE333" s="101"/>
      <c r="AF333" s="109">
        <v>3</v>
      </c>
      <c r="AG333" s="40">
        <f t="shared" si="414"/>
        <v>43.4</v>
      </c>
      <c r="AH333" s="39"/>
      <c r="AJ333" s="14">
        <f t="shared" si="415"/>
        <v>43.4</v>
      </c>
      <c r="AK333" s="14">
        <f t="shared" si="416"/>
        <v>0</v>
      </c>
      <c r="AL333" s="14">
        <f t="shared" si="417"/>
        <v>0</v>
      </c>
      <c r="AM333" s="14" t="str">
        <f t="shared" si="418"/>
        <v/>
      </c>
      <c r="AO333" s="22" t="s">
        <v>57</v>
      </c>
    </row>
    <row r="334" spans="2:41" s="2" customFormat="1" ht="9.9499999999999993" customHeight="1" x14ac:dyDescent="0.2">
      <c r="B334" s="93" t="s">
        <v>6</v>
      </c>
      <c r="D334" s="160"/>
      <c r="E334" s="155" t="s">
        <v>90</v>
      </c>
      <c r="F334" s="155"/>
      <c r="G334" s="21" t="s">
        <v>91</v>
      </c>
      <c r="H334" s="21"/>
      <c r="I334" s="21"/>
      <c r="J334" s="176" t="s">
        <v>538</v>
      </c>
      <c r="L334" s="21" t="s">
        <v>1058</v>
      </c>
      <c r="M334" s="21"/>
      <c r="N334" s="21"/>
      <c r="P334" s="155"/>
      <c r="Q334" s="161"/>
      <c r="R334" s="20"/>
      <c r="S334" s="27">
        <f t="shared" ref="S334:S375" si="420">IF(Suggested="Yes",AA334,AG334)</f>
        <v>84.05</v>
      </c>
      <c r="T334" s="25" t="s">
        <v>44</v>
      </c>
      <c r="U334" s="4" t="str">
        <f>+Instructions!$B$3</f>
        <v>A</v>
      </c>
      <c r="V334" s="39"/>
      <c r="W334" s="43">
        <f>+Instructions!$C$22</f>
        <v>0</v>
      </c>
      <c r="X334" s="14">
        <f t="shared" si="387"/>
        <v>84.05</v>
      </c>
      <c r="Y334" s="39"/>
      <c r="Z334" s="5" t="s">
        <v>432</v>
      </c>
      <c r="AA334" s="27">
        <v>84.05</v>
      </c>
      <c r="AB334" s="47">
        <f t="shared" ref="AB334:AB375" si="421">+W334</f>
        <v>0</v>
      </c>
      <c r="AC334" s="14">
        <f t="shared" ref="AC334:AC375" si="422">+X334</f>
        <v>84.05</v>
      </c>
      <c r="AD334" s="10">
        <f t="shared" ref="AD334:AD375" si="423">(AG334-AC334)/AG334</f>
        <v>0</v>
      </c>
      <c r="AE334" s="101"/>
      <c r="AF334" s="109">
        <v>3</v>
      </c>
      <c r="AG334" s="40">
        <f t="shared" ref="AG334:AG375" si="424">SUM(AJ334:AL334)+AE334</f>
        <v>84.05</v>
      </c>
      <c r="AH334" s="39"/>
      <c r="AJ334" s="14">
        <f t="shared" ref="AJ334:AJ375" si="425">ROUND(AC334/(1-VLOOKUP(AF334,Group,2,FALSE)),2)</f>
        <v>84.05</v>
      </c>
      <c r="AK334" s="14">
        <f t="shared" ref="AK334:AK375" si="426">IF(VLOOKUP(AF334,Group,5,FALSE)="YES",VLOOKUP(ROUND(ROUND(AJ334,1)-AJ334,2),Round,2,FALSE)+VLOOKUP(AF334,Group,6,FALSE),0)</f>
        <v>0</v>
      </c>
      <c r="AL334" s="14">
        <f t="shared" ref="AL334:AL375" si="427">IF(VLOOKUP(AF334,Group,7,FALSE)="",0,ROUND(AJ334-0.04999,1)-AJ334+AM334)</f>
        <v>0</v>
      </c>
      <c r="AM334" s="14" t="str">
        <f t="shared" ref="AM334:AM375" si="428">IF(VLOOKUP(AF334,Group,7,FALSE)="","",VLOOKUP(AF334,Group,7,FALSE))</f>
        <v/>
      </c>
      <c r="AO334" s="22" t="s">
        <v>57</v>
      </c>
    </row>
    <row r="335" spans="2:41" s="2" customFormat="1" ht="9.9499999999999993" customHeight="1" x14ac:dyDescent="0.2">
      <c r="B335" s="93" t="s">
        <v>6</v>
      </c>
      <c r="D335" s="160"/>
      <c r="E335" s="155" t="s">
        <v>92</v>
      </c>
      <c r="F335" s="155"/>
      <c r="G335" s="21" t="s">
        <v>93</v>
      </c>
      <c r="H335" s="21"/>
      <c r="I335" s="21"/>
      <c r="J335" s="176" t="s">
        <v>539</v>
      </c>
      <c r="L335" s="21" t="s">
        <v>1058</v>
      </c>
      <c r="M335" s="21"/>
      <c r="N335" s="21"/>
      <c r="P335" s="155"/>
      <c r="Q335" s="161"/>
      <c r="R335" s="20"/>
      <c r="S335" s="27">
        <f t="shared" si="420"/>
        <v>43.3</v>
      </c>
      <c r="T335" s="25" t="s">
        <v>44</v>
      </c>
      <c r="U335" s="4" t="str">
        <f>+Instructions!$B$3</f>
        <v>A</v>
      </c>
      <c r="V335" s="39"/>
      <c r="W335" s="43">
        <f>+Instructions!$C$22</f>
        <v>0</v>
      </c>
      <c r="X335" s="14">
        <f t="shared" si="387"/>
        <v>43.3</v>
      </c>
      <c r="Y335" s="39"/>
      <c r="Z335" s="5" t="s">
        <v>432</v>
      </c>
      <c r="AA335" s="27">
        <v>43.3</v>
      </c>
      <c r="AB335" s="47">
        <f t="shared" si="421"/>
        <v>0</v>
      </c>
      <c r="AC335" s="14">
        <f t="shared" si="422"/>
        <v>43.3</v>
      </c>
      <c r="AD335" s="10">
        <f t="shared" si="423"/>
        <v>0</v>
      </c>
      <c r="AE335" s="101"/>
      <c r="AF335" s="109">
        <v>3</v>
      </c>
      <c r="AG335" s="40">
        <f t="shared" si="424"/>
        <v>43.3</v>
      </c>
      <c r="AH335" s="39"/>
      <c r="AJ335" s="14">
        <f t="shared" si="425"/>
        <v>43.3</v>
      </c>
      <c r="AK335" s="14">
        <f t="shared" si="426"/>
        <v>0</v>
      </c>
      <c r="AL335" s="14">
        <f t="shared" si="427"/>
        <v>0</v>
      </c>
      <c r="AM335" s="14" t="str">
        <f t="shared" si="428"/>
        <v/>
      </c>
      <c r="AO335" s="22" t="s">
        <v>57</v>
      </c>
    </row>
    <row r="336" spans="2:41" s="2" customFormat="1" ht="9.9499999999999993" customHeight="1" x14ac:dyDescent="0.2">
      <c r="B336" s="93" t="s">
        <v>6</v>
      </c>
      <c r="D336" s="160"/>
      <c r="E336" s="155" t="s">
        <v>90</v>
      </c>
      <c r="F336" s="155"/>
      <c r="G336" s="21" t="s">
        <v>91</v>
      </c>
      <c r="H336" s="21"/>
      <c r="I336" s="21"/>
      <c r="J336" s="176" t="s">
        <v>540</v>
      </c>
      <c r="L336" s="21" t="s">
        <v>1057</v>
      </c>
      <c r="M336" s="21"/>
      <c r="N336" s="21"/>
      <c r="P336" s="155"/>
      <c r="Q336" s="161"/>
      <c r="R336" s="20"/>
      <c r="S336" s="27">
        <f t="shared" si="420"/>
        <v>84.1</v>
      </c>
      <c r="T336" s="25" t="s">
        <v>44</v>
      </c>
      <c r="U336" s="4" t="str">
        <f>+Instructions!$B$3</f>
        <v>A</v>
      </c>
      <c r="V336" s="39"/>
      <c r="W336" s="43">
        <f>+Instructions!$C$22</f>
        <v>0</v>
      </c>
      <c r="X336" s="14">
        <f t="shared" si="387"/>
        <v>84.1</v>
      </c>
      <c r="Y336" s="39"/>
      <c r="Z336" s="5" t="s">
        <v>432</v>
      </c>
      <c r="AA336" s="27">
        <v>84.1</v>
      </c>
      <c r="AB336" s="47">
        <f t="shared" si="421"/>
        <v>0</v>
      </c>
      <c r="AC336" s="14">
        <f t="shared" si="422"/>
        <v>84.1</v>
      </c>
      <c r="AD336" s="10">
        <f t="shared" si="423"/>
        <v>0</v>
      </c>
      <c r="AE336" s="101"/>
      <c r="AF336" s="109">
        <v>3</v>
      </c>
      <c r="AG336" s="40">
        <f t="shared" si="424"/>
        <v>84.1</v>
      </c>
      <c r="AH336" s="39"/>
      <c r="AJ336" s="14">
        <f t="shared" si="425"/>
        <v>84.1</v>
      </c>
      <c r="AK336" s="14">
        <f t="shared" si="426"/>
        <v>0</v>
      </c>
      <c r="AL336" s="14">
        <f t="shared" si="427"/>
        <v>0</v>
      </c>
      <c r="AM336" s="14" t="str">
        <f t="shared" si="428"/>
        <v/>
      </c>
      <c r="AO336" s="22" t="s">
        <v>57</v>
      </c>
    </row>
    <row r="337" spans="2:41" s="2" customFormat="1" ht="9.9499999999999993" customHeight="1" x14ac:dyDescent="0.2">
      <c r="B337" s="93" t="s">
        <v>6</v>
      </c>
      <c r="D337" s="160"/>
      <c r="E337" s="155" t="s">
        <v>92</v>
      </c>
      <c r="F337" s="155"/>
      <c r="G337" s="21" t="s">
        <v>93</v>
      </c>
      <c r="H337" s="21"/>
      <c r="I337" s="21"/>
      <c r="J337" s="176" t="s">
        <v>541</v>
      </c>
      <c r="L337" s="21" t="s">
        <v>1057</v>
      </c>
      <c r="M337" s="21"/>
      <c r="N337" s="21"/>
      <c r="P337" s="155"/>
      <c r="Q337" s="161"/>
      <c r="R337" s="20"/>
      <c r="S337" s="27">
        <f t="shared" si="420"/>
        <v>43.3</v>
      </c>
      <c r="T337" s="25" t="s">
        <v>44</v>
      </c>
      <c r="U337" s="4" t="str">
        <f>+Instructions!$B$3</f>
        <v>A</v>
      </c>
      <c r="V337" s="39"/>
      <c r="W337" s="43">
        <f>+Instructions!$C$22</f>
        <v>0</v>
      </c>
      <c r="X337" s="14">
        <f t="shared" si="387"/>
        <v>43.3</v>
      </c>
      <c r="Y337" s="39"/>
      <c r="Z337" s="5" t="s">
        <v>432</v>
      </c>
      <c r="AA337" s="27">
        <v>43.3</v>
      </c>
      <c r="AB337" s="47">
        <f t="shared" si="421"/>
        <v>0</v>
      </c>
      <c r="AC337" s="14">
        <f t="shared" si="422"/>
        <v>43.3</v>
      </c>
      <c r="AD337" s="10">
        <f t="shared" si="423"/>
        <v>0</v>
      </c>
      <c r="AE337" s="101"/>
      <c r="AF337" s="109">
        <v>3</v>
      </c>
      <c r="AG337" s="40">
        <f t="shared" si="424"/>
        <v>43.3</v>
      </c>
      <c r="AH337" s="39"/>
      <c r="AJ337" s="14">
        <f t="shared" si="425"/>
        <v>43.3</v>
      </c>
      <c r="AK337" s="14">
        <f t="shared" si="426"/>
        <v>0</v>
      </c>
      <c r="AL337" s="14">
        <f t="shared" si="427"/>
        <v>0</v>
      </c>
      <c r="AM337" s="14" t="str">
        <f t="shared" si="428"/>
        <v/>
      </c>
      <c r="AO337" s="22" t="s">
        <v>57</v>
      </c>
    </row>
    <row r="338" spans="2:41" s="2" customFormat="1" ht="9.9499999999999993" customHeight="1" x14ac:dyDescent="0.2">
      <c r="B338" s="93" t="s">
        <v>6</v>
      </c>
      <c r="D338" s="160"/>
      <c r="E338" s="155" t="s">
        <v>90</v>
      </c>
      <c r="F338" s="155"/>
      <c r="G338" s="21" t="s">
        <v>91</v>
      </c>
      <c r="H338" s="21"/>
      <c r="I338" s="21"/>
      <c r="J338" s="176" t="s">
        <v>620</v>
      </c>
      <c r="K338" s="21"/>
      <c r="L338" s="21" t="s">
        <v>1053</v>
      </c>
      <c r="M338" s="21"/>
      <c r="N338" s="21"/>
      <c r="P338" s="155"/>
      <c r="Q338" s="161"/>
      <c r="R338" s="20"/>
      <c r="S338" s="27">
        <f t="shared" si="420"/>
        <v>84.15</v>
      </c>
      <c r="T338" s="25" t="s">
        <v>44</v>
      </c>
      <c r="U338" s="4" t="str">
        <f>+Instructions!$B$3</f>
        <v>A</v>
      </c>
      <c r="V338" s="39"/>
      <c r="W338" s="43">
        <f>+Instructions!$C$22</f>
        <v>0</v>
      </c>
      <c r="X338" s="14">
        <f t="shared" si="387"/>
        <v>84.15</v>
      </c>
      <c r="Y338" s="39"/>
      <c r="Z338" s="5" t="s">
        <v>432</v>
      </c>
      <c r="AA338" s="27">
        <v>84.15</v>
      </c>
      <c r="AB338" s="47">
        <f t="shared" si="421"/>
        <v>0</v>
      </c>
      <c r="AC338" s="14">
        <f t="shared" si="422"/>
        <v>84.15</v>
      </c>
      <c r="AD338" s="10">
        <f t="shared" si="423"/>
        <v>0</v>
      </c>
      <c r="AE338" s="101"/>
      <c r="AF338" s="109">
        <v>3</v>
      </c>
      <c r="AG338" s="40">
        <f t="shared" si="424"/>
        <v>84.15</v>
      </c>
      <c r="AH338" s="39"/>
      <c r="AJ338" s="14">
        <f t="shared" si="425"/>
        <v>84.15</v>
      </c>
      <c r="AK338" s="14">
        <f t="shared" si="426"/>
        <v>0</v>
      </c>
      <c r="AL338" s="14">
        <f t="shared" si="427"/>
        <v>0</v>
      </c>
      <c r="AM338" s="14" t="str">
        <f t="shared" si="428"/>
        <v/>
      </c>
      <c r="AO338" s="22" t="s">
        <v>57</v>
      </c>
    </row>
    <row r="339" spans="2:41" s="2" customFormat="1" ht="9.9499999999999993" customHeight="1" x14ac:dyDescent="0.2">
      <c r="B339" s="93" t="s">
        <v>6</v>
      </c>
      <c r="D339" s="160"/>
      <c r="E339" s="155" t="s">
        <v>92</v>
      </c>
      <c r="F339" s="155"/>
      <c r="G339" s="21" t="s">
        <v>93</v>
      </c>
      <c r="H339" s="21"/>
      <c r="I339" s="21"/>
      <c r="J339" s="176" t="s">
        <v>621</v>
      </c>
      <c r="K339" s="21"/>
      <c r="L339" s="21" t="s">
        <v>1053</v>
      </c>
      <c r="M339" s="21"/>
      <c r="N339" s="21"/>
      <c r="P339" s="155"/>
      <c r="Q339" s="161"/>
      <c r="R339" s="20"/>
      <c r="S339" s="27">
        <f t="shared" si="420"/>
        <v>43.3</v>
      </c>
      <c r="T339" s="25" t="s">
        <v>44</v>
      </c>
      <c r="U339" s="4" t="str">
        <f>+Instructions!$B$3</f>
        <v>A</v>
      </c>
      <c r="V339" s="39"/>
      <c r="W339" s="43">
        <f>+Instructions!$C$22</f>
        <v>0</v>
      </c>
      <c r="X339" s="14">
        <f t="shared" si="387"/>
        <v>43.3</v>
      </c>
      <c r="Y339" s="39"/>
      <c r="Z339" s="5" t="s">
        <v>432</v>
      </c>
      <c r="AA339" s="27">
        <v>43.3</v>
      </c>
      <c r="AB339" s="47">
        <f t="shared" si="421"/>
        <v>0</v>
      </c>
      <c r="AC339" s="14">
        <f t="shared" si="422"/>
        <v>43.3</v>
      </c>
      <c r="AD339" s="10">
        <f t="shared" si="423"/>
        <v>0</v>
      </c>
      <c r="AE339" s="101"/>
      <c r="AF339" s="109">
        <v>3</v>
      </c>
      <c r="AG339" s="40">
        <f t="shared" si="424"/>
        <v>43.3</v>
      </c>
      <c r="AH339" s="39"/>
      <c r="AJ339" s="14">
        <f t="shared" si="425"/>
        <v>43.3</v>
      </c>
      <c r="AK339" s="14">
        <f t="shared" si="426"/>
        <v>0</v>
      </c>
      <c r="AL339" s="14">
        <f t="shared" si="427"/>
        <v>0</v>
      </c>
      <c r="AM339" s="14" t="str">
        <f t="shared" si="428"/>
        <v/>
      </c>
      <c r="AO339" s="22" t="s">
        <v>57</v>
      </c>
    </row>
    <row r="340" spans="2:41" s="2" customFormat="1" ht="9.9499999999999993" customHeight="1" x14ac:dyDescent="0.2">
      <c r="B340" s="93" t="s">
        <v>6</v>
      </c>
      <c r="D340" s="160"/>
      <c r="E340" s="155" t="s">
        <v>90</v>
      </c>
      <c r="F340" s="155"/>
      <c r="G340" s="21" t="s">
        <v>91</v>
      </c>
      <c r="H340" s="21"/>
      <c r="I340" s="21"/>
      <c r="J340" s="176" t="s">
        <v>622</v>
      </c>
      <c r="K340" s="21"/>
      <c r="L340" s="21" t="s">
        <v>1055</v>
      </c>
      <c r="M340" s="21"/>
      <c r="N340" s="21"/>
      <c r="P340" s="155"/>
      <c r="Q340" s="161"/>
      <c r="R340" s="20"/>
      <c r="S340" s="27">
        <f t="shared" si="420"/>
        <v>84.15</v>
      </c>
      <c r="T340" s="25" t="s">
        <v>44</v>
      </c>
      <c r="U340" s="4" t="str">
        <f>+Instructions!$B$3</f>
        <v>A</v>
      </c>
      <c r="V340" s="39"/>
      <c r="W340" s="43">
        <f>+Instructions!$C$22</f>
        <v>0</v>
      </c>
      <c r="X340" s="14">
        <f t="shared" si="387"/>
        <v>84.15</v>
      </c>
      <c r="Y340" s="39"/>
      <c r="Z340" s="5" t="s">
        <v>432</v>
      </c>
      <c r="AA340" s="27">
        <v>84.15</v>
      </c>
      <c r="AB340" s="47">
        <f t="shared" si="421"/>
        <v>0</v>
      </c>
      <c r="AC340" s="14">
        <f t="shared" si="422"/>
        <v>84.15</v>
      </c>
      <c r="AD340" s="10">
        <f t="shared" si="423"/>
        <v>0</v>
      </c>
      <c r="AE340" s="101"/>
      <c r="AF340" s="109">
        <v>3</v>
      </c>
      <c r="AG340" s="40">
        <f t="shared" si="424"/>
        <v>84.15</v>
      </c>
      <c r="AH340" s="39"/>
      <c r="AJ340" s="14">
        <f t="shared" si="425"/>
        <v>84.15</v>
      </c>
      <c r="AK340" s="14">
        <f t="shared" si="426"/>
        <v>0</v>
      </c>
      <c r="AL340" s="14">
        <f t="shared" si="427"/>
        <v>0</v>
      </c>
      <c r="AM340" s="14" t="str">
        <f t="shared" si="428"/>
        <v/>
      </c>
      <c r="AO340" s="22" t="s">
        <v>57</v>
      </c>
    </row>
    <row r="341" spans="2:41" s="2" customFormat="1" ht="9.9499999999999993" customHeight="1" x14ac:dyDescent="0.2">
      <c r="B341" s="93" t="s">
        <v>6</v>
      </c>
      <c r="D341" s="160"/>
      <c r="E341" s="155" t="s">
        <v>92</v>
      </c>
      <c r="F341" s="155"/>
      <c r="G341" s="21" t="s">
        <v>93</v>
      </c>
      <c r="H341" s="21"/>
      <c r="I341" s="21"/>
      <c r="J341" s="176" t="s">
        <v>623</v>
      </c>
      <c r="K341" s="21"/>
      <c r="L341" s="21" t="s">
        <v>1055</v>
      </c>
      <c r="M341" s="21"/>
      <c r="N341" s="21"/>
      <c r="P341" s="155"/>
      <c r="Q341" s="161"/>
      <c r="R341" s="20"/>
      <c r="S341" s="27">
        <f t="shared" si="420"/>
        <v>43.3</v>
      </c>
      <c r="T341" s="25" t="s">
        <v>44</v>
      </c>
      <c r="U341" s="4" t="str">
        <f>+Instructions!$B$3</f>
        <v>A</v>
      </c>
      <c r="V341" s="39"/>
      <c r="W341" s="43">
        <f>+Instructions!$C$22</f>
        <v>0</v>
      </c>
      <c r="X341" s="14">
        <f t="shared" si="387"/>
        <v>43.3</v>
      </c>
      <c r="Y341" s="39"/>
      <c r="Z341" s="5" t="s">
        <v>432</v>
      </c>
      <c r="AA341" s="27">
        <v>43.3</v>
      </c>
      <c r="AB341" s="47">
        <f t="shared" si="421"/>
        <v>0</v>
      </c>
      <c r="AC341" s="14">
        <f t="shared" si="422"/>
        <v>43.3</v>
      </c>
      <c r="AD341" s="10">
        <f t="shared" si="423"/>
        <v>0</v>
      </c>
      <c r="AE341" s="101"/>
      <c r="AF341" s="109">
        <v>3</v>
      </c>
      <c r="AG341" s="40">
        <f t="shared" si="424"/>
        <v>43.3</v>
      </c>
      <c r="AH341" s="39"/>
      <c r="AJ341" s="14">
        <f t="shared" si="425"/>
        <v>43.3</v>
      </c>
      <c r="AK341" s="14">
        <f t="shared" si="426"/>
        <v>0</v>
      </c>
      <c r="AL341" s="14">
        <f t="shared" si="427"/>
        <v>0</v>
      </c>
      <c r="AM341" s="14" t="str">
        <f t="shared" si="428"/>
        <v/>
      </c>
      <c r="AO341" s="22" t="s">
        <v>57</v>
      </c>
    </row>
    <row r="342" spans="2:41" s="2" customFormat="1" ht="9.9499999999999993" customHeight="1" x14ac:dyDescent="0.2">
      <c r="B342" s="93" t="s">
        <v>6</v>
      </c>
      <c r="D342" s="160"/>
      <c r="E342" s="155" t="s">
        <v>90</v>
      </c>
      <c r="F342" s="155"/>
      <c r="G342" s="21" t="s">
        <v>91</v>
      </c>
      <c r="H342" s="21"/>
      <c r="I342" s="21"/>
      <c r="J342" s="176" t="s">
        <v>542</v>
      </c>
      <c r="L342" s="21" t="s">
        <v>1039</v>
      </c>
      <c r="M342" s="21"/>
      <c r="N342" s="21"/>
      <c r="P342" s="155"/>
      <c r="Q342" s="161"/>
      <c r="R342" s="20" t="s">
        <v>113</v>
      </c>
      <c r="S342" s="27">
        <f t="shared" si="420"/>
        <v>82.05</v>
      </c>
      <c r="T342" s="25" t="s">
        <v>44</v>
      </c>
      <c r="U342" s="4" t="str">
        <f>+Instructions!$B$3</f>
        <v>A</v>
      </c>
      <c r="V342" s="39"/>
      <c r="W342" s="43">
        <f>+Instructions!$C$22</f>
        <v>0</v>
      </c>
      <c r="X342" s="14">
        <f t="shared" ref="X342:X375" si="429">ROUND($AA342*(1-W342)+0.004999,2)</f>
        <v>82.05</v>
      </c>
      <c r="Y342" s="39"/>
      <c r="Z342" s="5" t="s">
        <v>432</v>
      </c>
      <c r="AA342" s="27">
        <v>82.05</v>
      </c>
      <c r="AB342" s="47">
        <f t="shared" si="421"/>
        <v>0</v>
      </c>
      <c r="AC342" s="14">
        <f t="shared" si="422"/>
        <v>82.05</v>
      </c>
      <c r="AD342" s="10">
        <f t="shared" si="423"/>
        <v>0</v>
      </c>
      <c r="AE342" s="101"/>
      <c r="AF342" s="109">
        <v>3</v>
      </c>
      <c r="AG342" s="40">
        <f t="shared" si="424"/>
        <v>82.05</v>
      </c>
      <c r="AH342" s="39"/>
      <c r="AJ342" s="14">
        <f t="shared" si="425"/>
        <v>82.05</v>
      </c>
      <c r="AK342" s="14">
        <f t="shared" si="426"/>
        <v>0</v>
      </c>
      <c r="AL342" s="14">
        <f t="shared" si="427"/>
        <v>0</v>
      </c>
      <c r="AM342" s="14" t="str">
        <f t="shared" si="428"/>
        <v/>
      </c>
      <c r="AO342" s="22" t="s">
        <v>57</v>
      </c>
    </row>
    <row r="343" spans="2:41" s="2" customFormat="1" ht="9.9499999999999993" customHeight="1" x14ac:dyDescent="0.2">
      <c r="B343" s="93" t="s">
        <v>6</v>
      </c>
      <c r="D343" s="160"/>
      <c r="E343" s="155" t="s">
        <v>92</v>
      </c>
      <c r="F343" s="155"/>
      <c r="G343" s="21" t="s">
        <v>93</v>
      </c>
      <c r="H343" s="21"/>
      <c r="I343" s="21"/>
      <c r="J343" s="176" t="s">
        <v>543</v>
      </c>
      <c r="L343" s="21" t="s">
        <v>1039</v>
      </c>
      <c r="M343" s="21"/>
      <c r="N343" s="21"/>
      <c r="P343" s="155"/>
      <c r="Q343" s="161"/>
      <c r="R343" s="20" t="s">
        <v>113</v>
      </c>
      <c r="S343" s="27">
        <f t="shared" si="420"/>
        <v>41.9</v>
      </c>
      <c r="T343" s="25" t="s">
        <v>44</v>
      </c>
      <c r="U343" s="4" t="str">
        <f>+Instructions!$B$3</f>
        <v>A</v>
      </c>
      <c r="V343" s="39"/>
      <c r="W343" s="43">
        <f>+Instructions!$C$22</f>
        <v>0</v>
      </c>
      <c r="X343" s="14">
        <f t="shared" si="429"/>
        <v>41.9</v>
      </c>
      <c r="Y343" s="39"/>
      <c r="Z343" s="5" t="s">
        <v>432</v>
      </c>
      <c r="AA343" s="27">
        <v>41.9</v>
      </c>
      <c r="AB343" s="47">
        <f t="shared" si="421"/>
        <v>0</v>
      </c>
      <c r="AC343" s="14">
        <f t="shared" si="422"/>
        <v>41.9</v>
      </c>
      <c r="AD343" s="10">
        <f t="shared" si="423"/>
        <v>0</v>
      </c>
      <c r="AE343" s="101"/>
      <c r="AF343" s="109">
        <v>3</v>
      </c>
      <c r="AG343" s="40">
        <f t="shared" si="424"/>
        <v>41.9</v>
      </c>
      <c r="AH343" s="39"/>
      <c r="AJ343" s="14">
        <f t="shared" si="425"/>
        <v>41.9</v>
      </c>
      <c r="AK343" s="14">
        <f t="shared" si="426"/>
        <v>0</v>
      </c>
      <c r="AL343" s="14">
        <f t="shared" si="427"/>
        <v>0</v>
      </c>
      <c r="AM343" s="14" t="str">
        <f t="shared" si="428"/>
        <v/>
      </c>
      <c r="AO343" s="22" t="s">
        <v>57</v>
      </c>
    </row>
    <row r="344" spans="2:41" s="2" customFormat="1" ht="9.9499999999999993" customHeight="1" x14ac:dyDescent="0.2">
      <c r="B344" s="93" t="s">
        <v>6</v>
      </c>
      <c r="D344" s="160"/>
      <c r="E344" s="155" t="s">
        <v>90</v>
      </c>
      <c r="F344" s="155"/>
      <c r="G344" s="21" t="s">
        <v>91</v>
      </c>
      <c r="H344" s="21"/>
      <c r="I344" s="21" t="s">
        <v>84</v>
      </c>
      <c r="J344" s="176" t="s">
        <v>544</v>
      </c>
      <c r="L344" s="21" t="s">
        <v>1040</v>
      </c>
      <c r="M344" s="21"/>
      <c r="N344" s="21"/>
      <c r="P344" s="155"/>
      <c r="Q344" s="161"/>
      <c r="R344" s="20" t="s">
        <v>113</v>
      </c>
      <c r="S344" s="27">
        <f t="shared" si="420"/>
        <v>82.05</v>
      </c>
      <c r="T344" s="25" t="s">
        <v>44</v>
      </c>
      <c r="U344" s="4" t="str">
        <f>+Instructions!$B$3</f>
        <v>A</v>
      </c>
      <c r="V344" s="39"/>
      <c r="W344" s="43">
        <f>+Instructions!$C$22</f>
        <v>0</v>
      </c>
      <c r="X344" s="14">
        <f t="shared" si="429"/>
        <v>82.05</v>
      </c>
      <c r="Y344" s="39"/>
      <c r="Z344" s="5" t="s">
        <v>432</v>
      </c>
      <c r="AA344" s="27">
        <v>82.05</v>
      </c>
      <c r="AB344" s="47">
        <f t="shared" si="421"/>
        <v>0</v>
      </c>
      <c r="AC344" s="14">
        <f t="shared" si="422"/>
        <v>82.05</v>
      </c>
      <c r="AD344" s="10">
        <f t="shared" si="423"/>
        <v>0</v>
      </c>
      <c r="AE344" s="101"/>
      <c r="AF344" s="109">
        <v>3</v>
      </c>
      <c r="AG344" s="40">
        <f t="shared" si="424"/>
        <v>82.05</v>
      </c>
      <c r="AH344" s="39"/>
      <c r="AJ344" s="14">
        <f t="shared" si="425"/>
        <v>82.05</v>
      </c>
      <c r="AK344" s="14">
        <f t="shared" si="426"/>
        <v>0</v>
      </c>
      <c r="AL344" s="14">
        <f t="shared" si="427"/>
        <v>0</v>
      </c>
      <c r="AM344" s="14" t="str">
        <f t="shared" si="428"/>
        <v/>
      </c>
      <c r="AO344" s="22" t="s">
        <v>57</v>
      </c>
    </row>
    <row r="345" spans="2:41" s="2" customFormat="1" ht="9.9499999999999993" customHeight="1" x14ac:dyDescent="0.2">
      <c r="B345" s="93" t="s">
        <v>6</v>
      </c>
      <c r="D345" s="160"/>
      <c r="E345" s="155" t="s">
        <v>92</v>
      </c>
      <c r="F345" s="155"/>
      <c r="G345" s="21" t="s">
        <v>93</v>
      </c>
      <c r="H345" s="21"/>
      <c r="I345" s="21"/>
      <c r="J345" s="176" t="s">
        <v>545</v>
      </c>
      <c r="L345" s="21" t="s">
        <v>1040</v>
      </c>
      <c r="M345" s="21"/>
      <c r="N345" s="21"/>
      <c r="P345" s="155"/>
      <c r="Q345" s="161"/>
      <c r="R345" s="20" t="s">
        <v>113</v>
      </c>
      <c r="S345" s="27">
        <f t="shared" si="420"/>
        <v>41.9</v>
      </c>
      <c r="T345" s="25" t="s">
        <v>44</v>
      </c>
      <c r="U345" s="4" t="str">
        <f>+Instructions!$B$3</f>
        <v>A</v>
      </c>
      <c r="V345" s="39"/>
      <c r="W345" s="43">
        <f>+Instructions!$C$22</f>
        <v>0</v>
      </c>
      <c r="X345" s="14">
        <f t="shared" si="429"/>
        <v>41.9</v>
      </c>
      <c r="Y345" s="39"/>
      <c r="Z345" s="5" t="s">
        <v>432</v>
      </c>
      <c r="AA345" s="27">
        <v>41.9</v>
      </c>
      <c r="AB345" s="47">
        <f t="shared" si="421"/>
        <v>0</v>
      </c>
      <c r="AC345" s="14">
        <f t="shared" si="422"/>
        <v>41.9</v>
      </c>
      <c r="AD345" s="10">
        <f t="shared" si="423"/>
        <v>0</v>
      </c>
      <c r="AE345" s="101"/>
      <c r="AF345" s="109">
        <v>3</v>
      </c>
      <c r="AG345" s="40">
        <f t="shared" si="424"/>
        <v>41.9</v>
      </c>
      <c r="AH345" s="39"/>
      <c r="AJ345" s="14">
        <f t="shared" si="425"/>
        <v>41.9</v>
      </c>
      <c r="AK345" s="14">
        <f t="shared" si="426"/>
        <v>0</v>
      </c>
      <c r="AL345" s="14">
        <f t="shared" si="427"/>
        <v>0</v>
      </c>
      <c r="AM345" s="14" t="str">
        <f t="shared" si="428"/>
        <v/>
      </c>
      <c r="AO345" s="22" t="s">
        <v>57</v>
      </c>
    </row>
    <row r="346" spans="2:41" s="2" customFormat="1" ht="9.9499999999999993" customHeight="1" x14ac:dyDescent="0.2">
      <c r="B346" s="93" t="s">
        <v>6</v>
      </c>
      <c r="D346" s="160"/>
      <c r="E346" s="155" t="s">
        <v>90</v>
      </c>
      <c r="F346" s="155"/>
      <c r="G346" s="21" t="s">
        <v>91</v>
      </c>
      <c r="H346" s="21"/>
      <c r="I346" s="21"/>
      <c r="J346" s="176" t="s">
        <v>546</v>
      </c>
      <c r="L346" s="21" t="s">
        <v>1041</v>
      </c>
      <c r="M346" s="21"/>
      <c r="N346" s="21"/>
      <c r="P346" s="155"/>
      <c r="Q346" s="161"/>
      <c r="R346" s="20" t="s">
        <v>113</v>
      </c>
      <c r="S346" s="27">
        <f t="shared" si="420"/>
        <v>82.6</v>
      </c>
      <c r="T346" s="25" t="s">
        <v>44</v>
      </c>
      <c r="U346" s="4" t="str">
        <f>+Instructions!$B$3</f>
        <v>A</v>
      </c>
      <c r="V346" s="39"/>
      <c r="W346" s="43">
        <f>+Instructions!$C$22</f>
        <v>0</v>
      </c>
      <c r="X346" s="14">
        <f t="shared" si="429"/>
        <v>82.6</v>
      </c>
      <c r="Y346" s="39"/>
      <c r="Z346" s="5" t="s">
        <v>432</v>
      </c>
      <c r="AA346" s="27">
        <v>82.6</v>
      </c>
      <c r="AB346" s="47">
        <f t="shared" si="421"/>
        <v>0</v>
      </c>
      <c r="AC346" s="14">
        <f t="shared" si="422"/>
        <v>82.6</v>
      </c>
      <c r="AD346" s="10">
        <f t="shared" si="423"/>
        <v>0</v>
      </c>
      <c r="AE346" s="101"/>
      <c r="AF346" s="109">
        <v>3</v>
      </c>
      <c r="AG346" s="40">
        <f t="shared" si="424"/>
        <v>82.6</v>
      </c>
      <c r="AH346" s="39"/>
      <c r="AJ346" s="14">
        <f t="shared" si="425"/>
        <v>82.6</v>
      </c>
      <c r="AK346" s="14">
        <f t="shared" si="426"/>
        <v>0</v>
      </c>
      <c r="AL346" s="14">
        <f t="shared" si="427"/>
        <v>0</v>
      </c>
      <c r="AM346" s="14" t="str">
        <f t="shared" si="428"/>
        <v/>
      </c>
      <c r="AO346" s="22" t="s">
        <v>57</v>
      </c>
    </row>
    <row r="347" spans="2:41" s="2" customFormat="1" ht="9.9499999999999993" customHeight="1" x14ac:dyDescent="0.2">
      <c r="B347" s="93" t="s">
        <v>6</v>
      </c>
      <c r="D347" s="160"/>
      <c r="E347" s="155" t="s">
        <v>92</v>
      </c>
      <c r="F347" s="155"/>
      <c r="G347" s="21" t="s">
        <v>93</v>
      </c>
      <c r="H347" s="21"/>
      <c r="I347" s="21"/>
      <c r="J347" s="176" t="s">
        <v>547</v>
      </c>
      <c r="L347" s="21" t="s">
        <v>1041</v>
      </c>
      <c r="M347" s="21"/>
      <c r="N347" s="21"/>
      <c r="P347" s="155"/>
      <c r="Q347" s="161"/>
      <c r="R347" s="20" t="s">
        <v>113</v>
      </c>
      <c r="S347" s="27">
        <f t="shared" si="420"/>
        <v>42</v>
      </c>
      <c r="T347" s="25" t="s">
        <v>44</v>
      </c>
      <c r="U347" s="4" t="str">
        <f>+Instructions!$B$3</f>
        <v>A</v>
      </c>
      <c r="V347" s="39"/>
      <c r="W347" s="43">
        <f>+Instructions!$C$22</f>
        <v>0</v>
      </c>
      <c r="X347" s="14">
        <f t="shared" si="429"/>
        <v>42</v>
      </c>
      <c r="Y347" s="39"/>
      <c r="Z347" s="5" t="s">
        <v>432</v>
      </c>
      <c r="AA347" s="27">
        <v>42</v>
      </c>
      <c r="AB347" s="47">
        <f t="shared" si="421"/>
        <v>0</v>
      </c>
      <c r="AC347" s="14">
        <f t="shared" si="422"/>
        <v>42</v>
      </c>
      <c r="AD347" s="10">
        <f t="shared" si="423"/>
        <v>0</v>
      </c>
      <c r="AE347" s="101"/>
      <c r="AF347" s="109">
        <v>3</v>
      </c>
      <c r="AG347" s="40">
        <f t="shared" si="424"/>
        <v>42</v>
      </c>
      <c r="AH347" s="39"/>
      <c r="AJ347" s="14">
        <f t="shared" si="425"/>
        <v>42</v>
      </c>
      <c r="AK347" s="14">
        <f t="shared" si="426"/>
        <v>0</v>
      </c>
      <c r="AL347" s="14">
        <f t="shared" si="427"/>
        <v>0</v>
      </c>
      <c r="AM347" s="14" t="str">
        <f t="shared" si="428"/>
        <v/>
      </c>
      <c r="AO347" s="22" t="s">
        <v>57</v>
      </c>
    </row>
    <row r="348" spans="2:41" s="2" customFormat="1" ht="9.9499999999999993" customHeight="1" x14ac:dyDescent="0.2">
      <c r="B348" s="93" t="s">
        <v>6</v>
      </c>
      <c r="D348" s="160"/>
      <c r="E348" s="155" t="s">
        <v>90</v>
      </c>
      <c r="F348" s="155"/>
      <c r="G348" s="21" t="s">
        <v>91</v>
      </c>
      <c r="H348" s="21"/>
      <c r="I348" s="21"/>
      <c r="J348" s="176" t="s">
        <v>548</v>
      </c>
      <c r="L348" s="21" t="s">
        <v>1042</v>
      </c>
      <c r="M348" s="21"/>
      <c r="N348" s="21"/>
      <c r="P348" s="155"/>
      <c r="Q348" s="161"/>
      <c r="R348" s="20" t="s">
        <v>113</v>
      </c>
      <c r="S348" s="27">
        <f t="shared" si="420"/>
        <v>82.6</v>
      </c>
      <c r="T348" s="25" t="s">
        <v>44</v>
      </c>
      <c r="U348" s="4" t="str">
        <f>+Instructions!$B$3</f>
        <v>A</v>
      </c>
      <c r="V348" s="39"/>
      <c r="W348" s="43">
        <f>+Instructions!$C$22</f>
        <v>0</v>
      </c>
      <c r="X348" s="14">
        <f t="shared" si="429"/>
        <v>82.6</v>
      </c>
      <c r="Y348" s="39"/>
      <c r="Z348" s="5" t="s">
        <v>432</v>
      </c>
      <c r="AA348" s="27">
        <v>82.6</v>
      </c>
      <c r="AB348" s="47">
        <f t="shared" si="421"/>
        <v>0</v>
      </c>
      <c r="AC348" s="14">
        <f t="shared" si="422"/>
        <v>82.6</v>
      </c>
      <c r="AD348" s="10">
        <f t="shared" si="423"/>
        <v>0</v>
      </c>
      <c r="AE348" s="101"/>
      <c r="AF348" s="109">
        <v>3</v>
      </c>
      <c r="AG348" s="40">
        <f t="shared" si="424"/>
        <v>82.6</v>
      </c>
      <c r="AH348" s="39"/>
      <c r="AJ348" s="14">
        <f t="shared" si="425"/>
        <v>82.6</v>
      </c>
      <c r="AK348" s="14">
        <f t="shared" si="426"/>
        <v>0</v>
      </c>
      <c r="AL348" s="14">
        <f t="shared" si="427"/>
        <v>0</v>
      </c>
      <c r="AM348" s="14" t="str">
        <f t="shared" si="428"/>
        <v/>
      </c>
      <c r="AO348" s="22" t="s">
        <v>57</v>
      </c>
    </row>
    <row r="349" spans="2:41" s="2" customFormat="1" ht="9.9499999999999993" customHeight="1" x14ac:dyDescent="0.2">
      <c r="B349" s="93" t="s">
        <v>6</v>
      </c>
      <c r="D349" s="160"/>
      <c r="E349" s="155" t="s">
        <v>92</v>
      </c>
      <c r="F349" s="155"/>
      <c r="G349" s="21" t="s">
        <v>93</v>
      </c>
      <c r="H349" s="21"/>
      <c r="I349" s="21"/>
      <c r="J349" s="176" t="s">
        <v>549</v>
      </c>
      <c r="L349" s="21" t="s">
        <v>1042</v>
      </c>
      <c r="M349" s="21"/>
      <c r="N349" s="21"/>
      <c r="P349" s="155"/>
      <c r="Q349" s="161"/>
      <c r="R349" s="20" t="s">
        <v>113</v>
      </c>
      <c r="S349" s="27">
        <f t="shared" si="420"/>
        <v>42</v>
      </c>
      <c r="T349" s="25" t="s">
        <v>44</v>
      </c>
      <c r="U349" s="4" t="str">
        <f>+Instructions!$B$3</f>
        <v>A</v>
      </c>
      <c r="V349" s="39"/>
      <c r="W349" s="43">
        <f>+Instructions!$C$22</f>
        <v>0</v>
      </c>
      <c r="X349" s="14">
        <f t="shared" si="429"/>
        <v>42</v>
      </c>
      <c r="Y349" s="39"/>
      <c r="Z349" s="5" t="s">
        <v>432</v>
      </c>
      <c r="AA349" s="27">
        <v>42</v>
      </c>
      <c r="AB349" s="47">
        <f t="shared" si="421"/>
        <v>0</v>
      </c>
      <c r="AC349" s="14">
        <f t="shared" si="422"/>
        <v>42</v>
      </c>
      <c r="AD349" s="10">
        <f t="shared" si="423"/>
        <v>0</v>
      </c>
      <c r="AE349" s="101"/>
      <c r="AF349" s="109">
        <v>3</v>
      </c>
      <c r="AG349" s="40">
        <f t="shared" si="424"/>
        <v>42</v>
      </c>
      <c r="AH349" s="39"/>
      <c r="AJ349" s="14">
        <f t="shared" si="425"/>
        <v>42</v>
      </c>
      <c r="AK349" s="14">
        <f t="shared" si="426"/>
        <v>0</v>
      </c>
      <c r="AL349" s="14">
        <f t="shared" si="427"/>
        <v>0</v>
      </c>
      <c r="AM349" s="14" t="str">
        <f t="shared" si="428"/>
        <v/>
      </c>
      <c r="AO349" s="22" t="s">
        <v>57</v>
      </c>
    </row>
    <row r="350" spans="2:41" s="2" customFormat="1" ht="9.9499999999999993" customHeight="1" x14ac:dyDescent="0.2">
      <c r="B350" s="93" t="s">
        <v>6</v>
      </c>
      <c r="D350" s="160"/>
      <c r="E350" s="155" t="s">
        <v>90</v>
      </c>
      <c r="F350" s="155"/>
      <c r="G350" s="21" t="s">
        <v>91</v>
      </c>
      <c r="H350" s="21"/>
      <c r="I350" s="21" t="s">
        <v>84</v>
      </c>
      <c r="J350" s="176" t="s">
        <v>550</v>
      </c>
      <c r="L350" s="21" t="s">
        <v>1043</v>
      </c>
      <c r="M350" s="21"/>
      <c r="N350" s="21"/>
      <c r="P350" s="155"/>
      <c r="Q350" s="161"/>
      <c r="R350" s="20" t="s">
        <v>113</v>
      </c>
      <c r="S350" s="27">
        <f t="shared" si="420"/>
        <v>78.55</v>
      </c>
      <c r="T350" s="25" t="s">
        <v>44</v>
      </c>
      <c r="U350" s="4" t="str">
        <f>+Instructions!$B$3</f>
        <v>A</v>
      </c>
      <c r="V350" s="39"/>
      <c r="W350" s="43">
        <f>+Instructions!$C$22</f>
        <v>0</v>
      </c>
      <c r="X350" s="14">
        <f t="shared" si="429"/>
        <v>78.55</v>
      </c>
      <c r="Y350" s="39"/>
      <c r="Z350" s="5" t="s">
        <v>432</v>
      </c>
      <c r="AA350" s="27">
        <v>78.55</v>
      </c>
      <c r="AB350" s="47">
        <f t="shared" si="421"/>
        <v>0</v>
      </c>
      <c r="AC350" s="14">
        <f t="shared" si="422"/>
        <v>78.55</v>
      </c>
      <c r="AD350" s="10">
        <f t="shared" si="423"/>
        <v>0</v>
      </c>
      <c r="AE350" s="101"/>
      <c r="AF350" s="109">
        <v>3</v>
      </c>
      <c r="AG350" s="40">
        <f t="shared" si="424"/>
        <v>78.55</v>
      </c>
      <c r="AH350" s="39"/>
      <c r="AJ350" s="14">
        <f t="shared" si="425"/>
        <v>78.55</v>
      </c>
      <c r="AK350" s="14">
        <f t="shared" si="426"/>
        <v>0</v>
      </c>
      <c r="AL350" s="14">
        <f t="shared" si="427"/>
        <v>0</v>
      </c>
      <c r="AM350" s="14" t="str">
        <f t="shared" si="428"/>
        <v/>
      </c>
      <c r="AO350" s="22" t="s">
        <v>57</v>
      </c>
    </row>
    <row r="351" spans="2:41" s="2" customFormat="1" ht="9.9499999999999993" customHeight="1" x14ac:dyDescent="0.2">
      <c r="B351" s="93" t="s">
        <v>6</v>
      </c>
      <c r="D351" s="160"/>
      <c r="E351" s="155" t="s">
        <v>92</v>
      </c>
      <c r="F351" s="155"/>
      <c r="G351" s="21" t="s">
        <v>93</v>
      </c>
      <c r="H351" s="21"/>
      <c r="I351" s="21"/>
      <c r="J351" s="176" t="s">
        <v>551</v>
      </c>
      <c r="L351" s="21" t="s">
        <v>1043</v>
      </c>
      <c r="M351" s="21"/>
      <c r="N351" s="21"/>
      <c r="P351" s="155"/>
      <c r="Q351" s="161"/>
      <c r="R351" s="20" t="s">
        <v>113</v>
      </c>
      <c r="S351" s="27">
        <f t="shared" si="420"/>
        <v>42</v>
      </c>
      <c r="T351" s="25" t="s">
        <v>44</v>
      </c>
      <c r="U351" s="4" t="str">
        <f>+Instructions!$B$3</f>
        <v>A</v>
      </c>
      <c r="V351" s="39"/>
      <c r="W351" s="43">
        <f>+Instructions!$C$22</f>
        <v>0</v>
      </c>
      <c r="X351" s="14">
        <f t="shared" si="429"/>
        <v>42</v>
      </c>
      <c r="Y351" s="39"/>
      <c r="Z351" s="5" t="s">
        <v>432</v>
      </c>
      <c r="AA351" s="27">
        <v>42</v>
      </c>
      <c r="AB351" s="47">
        <f t="shared" si="421"/>
        <v>0</v>
      </c>
      <c r="AC351" s="14">
        <f t="shared" si="422"/>
        <v>42</v>
      </c>
      <c r="AD351" s="10">
        <f t="shared" si="423"/>
        <v>0</v>
      </c>
      <c r="AE351" s="101"/>
      <c r="AF351" s="109">
        <v>3</v>
      </c>
      <c r="AG351" s="40">
        <f t="shared" si="424"/>
        <v>42</v>
      </c>
      <c r="AH351" s="39"/>
      <c r="AJ351" s="14">
        <f t="shared" si="425"/>
        <v>42</v>
      </c>
      <c r="AK351" s="14">
        <f t="shared" si="426"/>
        <v>0</v>
      </c>
      <c r="AL351" s="14">
        <f t="shared" si="427"/>
        <v>0</v>
      </c>
      <c r="AM351" s="14" t="str">
        <f t="shared" si="428"/>
        <v/>
      </c>
      <c r="AO351" s="22" t="s">
        <v>57</v>
      </c>
    </row>
    <row r="352" spans="2:41" s="2" customFormat="1" ht="9.9499999999999993" customHeight="1" x14ac:dyDescent="0.2">
      <c r="B352" s="93" t="s">
        <v>6</v>
      </c>
      <c r="D352" s="160"/>
      <c r="E352" s="155" t="s">
        <v>90</v>
      </c>
      <c r="F352" s="155"/>
      <c r="G352" s="21" t="s">
        <v>91</v>
      </c>
      <c r="H352" s="21"/>
      <c r="I352" s="21"/>
      <c r="J352" s="176" t="s">
        <v>552</v>
      </c>
      <c r="L352" s="21" t="s">
        <v>1059</v>
      </c>
      <c r="M352" s="21"/>
      <c r="N352" s="21"/>
      <c r="P352" s="155"/>
      <c r="Q352" s="161"/>
      <c r="R352" s="20"/>
      <c r="S352" s="27">
        <f>IF(Suggested="Yes",AA352,AG352)</f>
        <v>84.05</v>
      </c>
      <c r="T352" s="25" t="s">
        <v>44</v>
      </c>
      <c r="U352" s="4" t="str">
        <f>+Instructions!$B$3</f>
        <v>A</v>
      </c>
      <c r="V352" s="39"/>
      <c r="W352" s="43">
        <f>+Instructions!$C$22</f>
        <v>0</v>
      </c>
      <c r="X352" s="14">
        <f>ROUND($AA352*(1-W352)+0.004999,2)</f>
        <v>84.05</v>
      </c>
      <c r="Y352" s="39"/>
      <c r="Z352" s="5" t="s">
        <v>432</v>
      </c>
      <c r="AA352" s="27">
        <v>84.05</v>
      </c>
      <c r="AB352" s="47">
        <f t="shared" ref="AB352:AC354" si="430">+W352</f>
        <v>0</v>
      </c>
      <c r="AC352" s="14">
        <f t="shared" si="430"/>
        <v>84.05</v>
      </c>
      <c r="AD352" s="10">
        <f>(AG352-AC352)/AG352</f>
        <v>0</v>
      </c>
      <c r="AE352" s="101"/>
      <c r="AF352" s="109">
        <v>3</v>
      </c>
      <c r="AG352" s="40">
        <f>SUM(AJ352:AL352)+AE352</f>
        <v>84.05</v>
      </c>
      <c r="AH352" s="39"/>
      <c r="AJ352" s="14">
        <f>ROUND(AC352/(1-VLOOKUP(AF352,Group,2,FALSE)),2)</f>
        <v>84.05</v>
      </c>
      <c r="AK352" s="14">
        <f>IF(VLOOKUP(AF352,Group,5,FALSE)="YES",VLOOKUP(ROUND(ROUND(AJ352,1)-AJ352,2),Round,2,FALSE)+VLOOKUP(AF352,Group,6,FALSE),0)</f>
        <v>0</v>
      </c>
      <c r="AL352" s="14">
        <f>IF(VLOOKUP(AF352,Group,7,FALSE)="",0,ROUND(AJ352-0.04999,1)-AJ352+AM352)</f>
        <v>0</v>
      </c>
      <c r="AM352" s="14" t="str">
        <f>IF(VLOOKUP(AF352,Group,7,FALSE)="","",VLOOKUP(AF352,Group,7,FALSE))</f>
        <v/>
      </c>
      <c r="AO352" s="22" t="s">
        <v>57</v>
      </c>
    </row>
    <row r="353" spans="2:41" s="2" customFormat="1" ht="9.9499999999999993" customHeight="1" x14ac:dyDescent="0.2">
      <c r="B353" s="93" t="s">
        <v>6</v>
      </c>
      <c r="D353" s="160"/>
      <c r="E353" s="155" t="s">
        <v>92</v>
      </c>
      <c r="F353" s="155"/>
      <c r="G353" s="21" t="s">
        <v>91</v>
      </c>
      <c r="H353" s="21"/>
      <c r="I353" s="21"/>
      <c r="J353" s="176" t="s">
        <v>553</v>
      </c>
      <c r="L353" s="21" t="s">
        <v>1059</v>
      </c>
      <c r="M353" s="21"/>
      <c r="N353" s="21"/>
      <c r="P353" s="155"/>
      <c r="Q353" s="161"/>
      <c r="R353" s="20"/>
      <c r="S353" s="27">
        <f>IF(Suggested="Yes",AA353,AG353)</f>
        <v>43.25</v>
      </c>
      <c r="T353" s="25" t="s">
        <v>44</v>
      </c>
      <c r="U353" s="4" t="str">
        <f>+Instructions!$B$3</f>
        <v>A</v>
      </c>
      <c r="V353" s="39"/>
      <c r="W353" s="43">
        <f>+Instructions!$C$22</f>
        <v>0</v>
      </c>
      <c r="X353" s="14">
        <f>ROUND($AA353*(1-W353)+0.004999,2)</f>
        <v>43.25</v>
      </c>
      <c r="Y353" s="39"/>
      <c r="Z353" s="5" t="s">
        <v>432</v>
      </c>
      <c r="AA353" s="27">
        <v>43.25</v>
      </c>
      <c r="AB353" s="47">
        <f t="shared" si="430"/>
        <v>0</v>
      </c>
      <c r="AC353" s="14">
        <f t="shared" si="430"/>
        <v>43.25</v>
      </c>
      <c r="AD353" s="10">
        <f>(AG353-AC353)/AG353</f>
        <v>0</v>
      </c>
      <c r="AE353" s="101"/>
      <c r="AF353" s="109">
        <v>3</v>
      </c>
      <c r="AG353" s="40">
        <f>SUM(AJ353:AL353)+AE353</f>
        <v>43.25</v>
      </c>
      <c r="AH353" s="39"/>
      <c r="AJ353" s="14">
        <f>ROUND(AC353/(1-VLOOKUP(AF353,Group,2,FALSE)),2)</f>
        <v>43.25</v>
      </c>
      <c r="AK353" s="14">
        <f>IF(VLOOKUP(AF353,Group,5,FALSE)="YES",VLOOKUP(ROUND(ROUND(AJ353,1)-AJ353,2),Round,2,FALSE)+VLOOKUP(AF353,Group,6,FALSE),0)</f>
        <v>0</v>
      </c>
      <c r="AL353" s="14">
        <f>IF(VLOOKUP(AF353,Group,7,FALSE)="",0,ROUND(AJ353-0.04999,1)-AJ353+AM353)</f>
        <v>0</v>
      </c>
      <c r="AM353" s="14" t="str">
        <f>IF(VLOOKUP(AF353,Group,7,FALSE)="","",VLOOKUP(AF353,Group,7,FALSE))</f>
        <v/>
      </c>
      <c r="AO353" s="22" t="s">
        <v>57</v>
      </c>
    </row>
    <row r="354" spans="2:41" s="2" customFormat="1" ht="9.9499999999999993" customHeight="1" x14ac:dyDescent="0.2">
      <c r="B354" s="93" t="s">
        <v>6</v>
      </c>
      <c r="D354" s="160"/>
      <c r="E354" s="155" t="s">
        <v>90</v>
      </c>
      <c r="F354" s="155"/>
      <c r="G354" s="21" t="s">
        <v>91</v>
      </c>
      <c r="H354" s="21"/>
      <c r="I354" s="21"/>
      <c r="J354" s="176" t="s">
        <v>554</v>
      </c>
      <c r="L354" s="21" t="s">
        <v>1056</v>
      </c>
      <c r="M354" s="21"/>
      <c r="N354" s="21"/>
      <c r="P354" s="155"/>
      <c r="Q354" s="161"/>
      <c r="R354" s="20"/>
      <c r="S354" s="27">
        <f>IF(Suggested="Yes",AA354,AG354)</f>
        <v>84.1</v>
      </c>
      <c r="T354" s="25" t="s">
        <v>44</v>
      </c>
      <c r="U354" s="4" t="str">
        <f>+Instructions!$B$3</f>
        <v>A</v>
      </c>
      <c r="V354" s="39"/>
      <c r="W354" s="43">
        <f>+Instructions!$C$22</f>
        <v>0</v>
      </c>
      <c r="X354" s="14">
        <f>ROUND($AA354*(1-W354)+0.004999,2)</f>
        <v>84.1</v>
      </c>
      <c r="Y354" s="39"/>
      <c r="Z354" s="5" t="s">
        <v>432</v>
      </c>
      <c r="AA354" s="27">
        <v>84.1</v>
      </c>
      <c r="AB354" s="47">
        <f t="shared" si="430"/>
        <v>0</v>
      </c>
      <c r="AC354" s="14">
        <f t="shared" si="430"/>
        <v>84.1</v>
      </c>
      <c r="AD354" s="10">
        <f>(AG354-AC354)/AG354</f>
        <v>0</v>
      </c>
      <c r="AE354" s="101"/>
      <c r="AF354" s="109">
        <v>3</v>
      </c>
      <c r="AG354" s="40">
        <f>SUM(AJ354:AL354)+AE354</f>
        <v>84.1</v>
      </c>
      <c r="AH354" s="39"/>
      <c r="AJ354" s="14">
        <f>ROUND(AC354/(1-VLOOKUP(AF354,Group,2,FALSE)),2)</f>
        <v>84.1</v>
      </c>
      <c r="AK354" s="14">
        <f>IF(VLOOKUP(AF354,Group,5,FALSE)="YES",VLOOKUP(ROUND(ROUND(AJ354,1)-AJ354,2),Round,2,FALSE)+VLOOKUP(AF354,Group,6,FALSE),0)</f>
        <v>0</v>
      </c>
      <c r="AL354" s="14">
        <f>IF(VLOOKUP(AF354,Group,7,FALSE)="",0,ROUND(AJ354-0.04999,1)-AJ354+AM354)</f>
        <v>0</v>
      </c>
      <c r="AM354" s="14" t="str">
        <f>IF(VLOOKUP(AF354,Group,7,FALSE)="","",VLOOKUP(AF354,Group,7,FALSE))</f>
        <v/>
      </c>
      <c r="AO354" s="22" t="s">
        <v>57</v>
      </c>
    </row>
    <row r="355" spans="2:41" s="2" customFormat="1" ht="9.9499999999999993" customHeight="1" x14ac:dyDescent="0.2">
      <c r="B355" s="93" t="s">
        <v>6</v>
      </c>
      <c r="D355" s="160"/>
      <c r="E355" s="155" t="s">
        <v>92</v>
      </c>
      <c r="F355" s="155"/>
      <c r="G355" s="21" t="s">
        <v>91</v>
      </c>
      <c r="H355" s="21"/>
      <c r="I355" s="21"/>
      <c r="J355" s="176" t="s">
        <v>555</v>
      </c>
      <c r="L355" s="21" t="s">
        <v>1056</v>
      </c>
      <c r="M355" s="21"/>
      <c r="N355" s="21"/>
      <c r="P355" s="155"/>
      <c r="Q355" s="161"/>
      <c r="R355" s="20"/>
      <c r="S355" s="27">
        <f t="shared" si="420"/>
        <v>43.3</v>
      </c>
      <c r="T355" s="25" t="s">
        <v>44</v>
      </c>
      <c r="U355" s="4" t="str">
        <f>+Instructions!$B$3</f>
        <v>A</v>
      </c>
      <c r="V355" s="39"/>
      <c r="W355" s="43">
        <f>+Instructions!$C$22</f>
        <v>0</v>
      </c>
      <c r="X355" s="14">
        <f t="shared" si="429"/>
        <v>43.3</v>
      </c>
      <c r="Y355" s="39"/>
      <c r="Z355" s="5" t="s">
        <v>432</v>
      </c>
      <c r="AA355" s="27">
        <v>43.3</v>
      </c>
      <c r="AB355" s="47">
        <f t="shared" si="421"/>
        <v>0</v>
      </c>
      <c r="AC355" s="14">
        <f t="shared" si="422"/>
        <v>43.3</v>
      </c>
      <c r="AD355" s="10">
        <f t="shared" si="423"/>
        <v>0</v>
      </c>
      <c r="AE355" s="101"/>
      <c r="AF355" s="109">
        <v>3</v>
      </c>
      <c r="AG355" s="40">
        <f t="shared" si="424"/>
        <v>43.3</v>
      </c>
      <c r="AH355" s="39"/>
      <c r="AJ355" s="14">
        <f t="shared" si="425"/>
        <v>43.3</v>
      </c>
      <c r="AK355" s="14">
        <f t="shared" si="426"/>
        <v>0</v>
      </c>
      <c r="AL355" s="14">
        <f t="shared" si="427"/>
        <v>0</v>
      </c>
      <c r="AM355" s="14" t="str">
        <f t="shared" si="428"/>
        <v/>
      </c>
      <c r="AO355" s="22" t="s">
        <v>57</v>
      </c>
    </row>
    <row r="356" spans="2:41" s="2" customFormat="1" ht="9.9499999999999993" customHeight="1" x14ac:dyDescent="0.2">
      <c r="B356" s="93" t="s">
        <v>6</v>
      </c>
      <c r="D356" s="160"/>
      <c r="E356" s="213" t="s">
        <v>90</v>
      </c>
      <c r="F356" s="213"/>
      <c r="G356" s="201" t="s">
        <v>91</v>
      </c>
      <c r="H356" s="201"/>
      <c r="I356" s="201"/>
      <c r="J356" s="209" t="s">
        <v>556</v>
      </c>
      <c r="K356" s="210"/>
      <c r="L356" s="201" t="s">
        <v>1103</v>
      </c>
      <c r="M356" s="201"/>
      <c r="N356" s="201"/>
      <c r="O356" s="210"/>
      <c r="P356" s="213"/>
      <c r="Q356" s="215" t="s">
        <v>1626</v>
      </c>
      <c r="R356" s="20"/>
      <c r="S356" s="217">
        <f t="shared" si="420"/>
        <v>58.5</v>
      </c>
      <c r="T356" s="218" t="s">
        <v>44</v>
      </c>
      <c r="U356" s="4" t="str">
        <f>+Instructions!$B$3</f>
        <v>A</v>
      </c>
      <c r="V356" s="39"/>
      <c r="W356" s="43">
        <f>+Instructions!$C$22</f>
        <v>0</v>
      </c>
      <c r="X356" s="14">
        <f t="shared" si="429"/>
        <v>58.5</v>
      </c>
      <c r="Y356" s="39"/>
      <c r="Z356" s="5" t="s">
        <v>432</v>
      </c>
      <c r="AA356" s="27">
        <v>58.5</v>
      </c>
      <c r="AB356" s="47">
        <f t="shared" si="421"/>
        <v>0</v>
      </c>
      <c r="AC356" s="14">
        <f t="shared" si="422"/>
        <v>58.5</v>
      </c>
      <c r="AD356" s="10">
        <f t="shared" si="423"/>
        <v>0</v>
      </c>
      <c r="AE356" s="101"/>
      <c r="AF356" s="109">
        <v>3</v>
      </c>
      <c r="AG356" s="40">
        <f t="shared" si="424"/>
        <v>58.5</v>
      </c>
      <c r="AH356" s="39"/>
      <c r="AJ356" s="14">
        <f t="shared" si="425"/>
        <v>58.5</v>
      </c>
      <c r="AK356" s="14">
        <f t="shared" si="426"/>
        <v>0</v>
      </c>
      <c r="AL356" s="14">
        <f t="shared" si="427"/>
        <v>0</v>
      </c>
      <c r="AM356" s="14" t="str">
        <f t="shared" si="428"/>
        <v/>
      </c>
      <c r="AO356" s="22" t="s">
        <v>57</v>
      </c>
    </row>
    <row r="357" spans="2:41" s="2" customFormat="1" ht="9.9499999999999993" customHeight="1" x14ac:dyDescent="0.2">
      <c r="B357" s="93" t="s">
        <v>6</v>
      </c>
      <c r="D357" s="160"/>
      <c r="E357" s="155" t="s">
        <v>90</v>
      </c>
      <c r="F357" s="155"/>
      <c r="G357" s="21" t="s">
        <v>91</v>
      </c>
      <c r="H357" s="21"/>
      <c r="I357" s="21"/>
      <c r="J357" s="176" t="s">
        <v>557</v>
      </c>
      <c r="L357" s="21" t="s">
        <v>1104</v>
      </c>
      <c r="M357" s="21"/>
      <c r="N357" s="21"/>
      <c r="P357" s="155"/>
      <c r="Q357" s="161"/>
      <c r="R357" s="20"/>
      <c r="S357" s="27">
        <f t="shared" si="420"/>
        <v>58.5</v>
      </c>
      <c r="T357" s="25" t="s">
        <v>44</v>
      </c>
      <c r="U357" s="4" t="str">
        <f>+Instructions!$B$3</f>
        <v>A</v>
      </c>
      <c r="V357" s="39"/>
      <c r="W357" s="43">
        <f>+Instructions!$C$22</f>
        <v>0</v>
      </c>
      <c r="X357" s="14">
        <f t="shared" si="429"/>
        <v>58.5</v>
      </c>
      <c r="Y357" s="39"/>
      <c r="Z357" s="5" t="s">
        <v>432</v>
      </c>
      <c r="AA357" s="27">
        <v>58.5</v>
      </c>
      <c r="AB357" s="47">
        <f t="shared" si="421"/>
        <v>0</v>
      </c>
      <c r="AC357" s="14">
        <f t="shared" si="422"/>
        <v>58.5</v>
      </c>
      <c r="AD357" s="10">
        <f t="shared" si="423"/>
        <v>0</v>
      </c>
      <c r="AE357" s="101"/>
      <c r="AF357" s="109">
        <v>3</v>
      </c>
      <c r="AG357" s="40">
        <f t="shared" si="424"/>
        <v>58.5</v>
      </c>
      <c r="AH357" s="39"/>
      <c r="AJ357" s="14">
        <f t="shared" si="425"/>
        <v>58.5</v>
      </c>
      <c r="AK357" s="14">
        <f t="shared" si="426"/>
        <v>0</v>
      </c>
      <c r="AL357" s="14">
        <f t="shared" si="427"/>
        <v>0</v>
      </c>
      <c r="AM357" s="14" t="str">
        <f t="shared" si="428"/>
        <v/>
      </c>
      <c r="AO357" s="22" t="s">
        <v>57</v>
      </c>
    </row>
    <row r="358" spans="2:41" s="2" customFormat="1" ht="9.9499999999999993" customHeight="1" x14ac:dyDescent="0.2">
      <c r="B358" s="93" t="s">
        <v>6</v>
      </c>
      <c r="D358" s="160"/>
      <c r="E358" s="155" t="s">
        <v>90</v>
      </c>
      <c r="F358" s="155"/>
      <c r="G358" s="21" t="s">
        <v>91</v>
      </c>
      <c r="H358" s="21"/>
      <c r="I358" s="21" t="s">
        <v>84</v>
      </c>
      <c r="J358" s="176" t="s">
        <v>871</v>
      </c>
      <c r="K358" s="21"/>
      <c r="L358" s="21" t="s">
        <v>1052</v>
      </c>
      <c r="M358" s="21"/>
      <c r="N358" s="21"/>
      <c r="P358" s="155"/>
      <c r="Q358" s="161"/>
      <c r="R358" s="20"/>
      <c r="S358" s="27">
        <f>IF(Suggested="Yes",AA358,AG358)</f>
        <v>92.65</v>
      </c>
      <c r="T358" s="25" t="s">
        <v>44</v>
      </c>
      <c r="U358" s="4" t="str">
        <f>+Instructions!$B$3</f>
        <v>A</v>
      </c>
      <c r="V358" s="39"/>
      <c r="W358" s="43">
        <f>+Instructions!$C$22</f>
        <v>0</v>
      </c>
      <c r="X358" s="14">
        <f t="shared" si="429"/>
        <v>92.65</v>
      </c>
      <c r="Y358" s="39"/>
      <c r="Z358" s="5" t="s">
        <v>432</v>
      </c>
      <c r="AA358" s="27">
        <v>92.65</v>
      </c>
      <c r="AB358" s="47">
        <f t="shared" ref="AB358:AC365" si="431">+W358</f>
        <v>0</v>
      </c>
      <c r="AC358" s="14">
        <f t="shared" si="431"/>
        <v>92.65</v>
      </c>
      <c r="AD358" s="10">
        <f>(AG358-AC358)/AG358</f>
        <v>0</v>
      </c>
      <c r="AE358" s="101"/>
      <c r="AF358" s="109">
        <v>3</v>
      </c>
      <c r="AG358" s="40">
        <f>SUM(AJ358:AL358)+AE358</f>
        <v>92.65</v>
      </c>
      <c r="AH358" s="39"/>
      <c r="AJ358" s="14">
        <f>ROUND(AC358/(1-VLOOKUP(AF358,Group,2,FALSE)),2)</f>
        <v>92.65</v>
      </c>
      <c r="AK358" s="14">
        <f>IF(VLOOKUP(AF358,Group,5,FALSE)="YES",VLOOKUP(ROUND(ROUND(AJ358,1)-AJ358,2),Round,2,FALSE)+VLOOKUP(AF358,Group,6,FALSE),0)</f>
        <v>0</v>
      </c>
      <c r="AL358" s="14">
        <f>IF(VLOOKUP(AF358,Group,7,FALSE)="",0,ROUND(AJ358-0.04999,1)-AJ358+AM358)</f>
        <v>0</v>
      </c>
      <c r="AM358" s="14" t="str">
        <f>IF(VLOOKUP(AF358,Group,7,FALSE)="","",VLOOKUP(AF358,Group,7,FALSE))</f>
        <v/>
      </c>
      <c r="AO358" s="22" t="s">
        <v>57</v>
      </c>
    </row>
    <row r="359" spans="2:41" s="2" customFormat="1" ht="9.9499999999999993" customHeight="1" x14ac:dyDescent="0.2">
      <c r="B359" s="93" t="s">
        <v>6</v>
      </c>
      <c r="D359" s="160"/>
      <c r="E359" s="155" t="s">
        <v>208</v>
      </c>
      <c r="F359" s="155"/>
      <c r="G359" s="21" t="s">
        <v>91</v>
      </c>
      <c r="H359" s="21"/>
      <c r="I359" s="21"/>
      <c r="J359" s="21" t="s">
        <v>1180</v>
      </c>
      <c r="K359" s="21"/>
      <c r="L359" s="21" t="s">
        <v>1183</v>
      </c>
      <c r="M359" s="21"/>
      <c r="N359" s="21"/>
      <c r="P359" s="155"/>
      <c r="Q359" s="161"/>
      <c r="R359" s="20"/>
      <c r="S359" s="27">
        <f>IF(Suggested="Yes",AA359,AG359)</f>
        <v>86.85</v>
      </c>
      <c r="T359" s="25" t="s">
        <v>44</v>
      </c>
      <c r="U359" s="4" t="str">
        <f>+Instructions!$B$3</f>
        <v>A</v>
      </c>
      <c r="V359" s="39"/>
      <c r="W359" s="43">
        <f>+Instructions!$C$22</f>
        <v>0</v>
      </c>
      <c r="X359" s="14">
        <f t="shared" si="429"/>
        <v>86.85</v>
      </c>
      <c r="Y359" s="39"/>
      <c r="Z359" s="5" t="s">
        <v>432</v>
      </c>
      <c r="AA359" s="27">
        <v>86.85</v>
      </c>
      <c r="AB359" s="47">
        <f t="shared" si="431"/>
        <v>0</v>
      </c>
      <c r="AC359" s="14">
        <f t="shared" si="431"/>
        <v>86.85</v>
      </c>
      <c r="AD359" s="10">
        <f>(AG359-AC359)/AG359</f>
        <v>0</v>
      </c>
      <c r="AE359" s="101"/>
      <c r="AF359" s="109">
        <v>3</v>
      </c>
      <c r="AG359" s="40">
        <f>SUM(AJ359:AL359)+AE359</f>
        <v>86.85</v>
      </c>
      <c r="AH359" s="39"/>
      <c r="AJ359" s="14">
        <f>ROUND(AC359/(1-VLOOKUP(AF359,Group,2,FALSE)),2)</f>
        <v>86.85</v>
      </c>
      <c r="AK359" s="14">
        <f>IF(VLOOKUP(AF359,Group,5,FALSE)="YES",VLOOKUP(ROUND(ROUND(AJ359,1)-AJ359,2),Round,2,FALSE)+VLOOKUP(AF359,Group,6,FALSE),0)</f>
        <v>0</v>
      </c>
      <c r="AL359" s="14">
        <f>IF(VLOOKUP(AF359,Group,7,FALSE)="",0,ROUND(AJ359-0.04999,1)-AJ359+AM359)</f>
        <v>0</v>
      </c>
      <c r="AM359" s="14" t="str">
        <f>IF(VLOOKUP(AF359,Group,7,FALSE)="","",VLOOKUP(AF359,Group,7,FALSE))</f>
        <v/>
      </c>
      <c r="AO359" s="22" t="s">
        <v>57</v>
      </c>
    </row>
    <row r="360" spans="2:41" s="2" customFormat="1" ht="9.9499999999999993" customHeight="1" x14ac:dyDescent="0.2">
      <c r="B360" s="93" t="s">
        <v>6</v>
      </c>
      <c r="D360" s="160"/>
      <c r="E360" s="155" t="s">
        <v>1184</v>
      </c>
      <c r="F360" s="155"/>
      <c r="G360" s="21" t="s">
        <v>91</v>
      </c>
      <c r="H360" s="21"/>
      <c r="I360" s="21"/>
      <c r="J360" s="21" t="s">
        <v>1181</v>
      </c>
      <c r="K360" s="21"/>
      <c r="L360" s="21" t="s">
        <v>1185</v>
      </c>
      <c r="M360" s="21"/>
      <c r="N360" s="21"/>
      <c r="P360" s="155"/>
      <c r="Q360" s="161"/>
      <c r="R360" s="20"/>
      <c r="S360" s="27">
        <f>IF(Suggested="Yes",AA360,AG360)</f>
        <v>89</v>
      </c>
      <c r="T360" s="25" t="s">
        <v>44</v>
      </c>
      <c r="U360" s="4" t="str">
        <f>+Instructions!$B$3</f>
        <v>A</v>
      </c>
      <c r="V360" s="39"/>
      <c r="W360" s="43">
        <f>+Instructions!$C$22</f>
        <v>0</v>
      </c>
      <c r="X360" s="14">
        <f>ROUND($AA360*(1-W360)+0.004999,2)</f>
        <v>89</v>
      </c>
      <c r="Y360" s="39"/>
      <c r="Z360" s="5" t="s">
        <v>432</v>
      </c>
      <c r="AA360" s="27">
        <v>89</v>
      </c>
      <c r="AB360" s="47">
        <f t="shared" si="431"/>
        <v>0</v>
      </c>
      <c r="AC360" s="14">
        <f t="shared" si="431"/>
        <v>89</v>
      </c>
      <c r="AD360" s="10">
        <f>(AG360-AC360)/AG360</f>
        <v>0</v>
      </c>
      <c r="AE360" s="101"/>
      <c r="AF360" s="109">
        <v>3</v>
      </c>
      <c r="AG360" s="40">
        <f>SUM(AJ360:AL360)+AE360</f>
        <v>89</v>
      </c>
      <c r="AH360" s="39"/>
      <c r="AJ360" s="14">
        <f>ROUND(AC360/(1-VLOOKUP(AF360,Group,2,FALSE)),2)</f>
        <v>89</v>
      </c>
      <c r="AK360" s="14">
        <f>IF(VLOOKUP(AF360,Group,5,FALSE)="YES",VLOOKUP(ROUND(ROUND(AJ360,1)-AJ360,2),Round,2,FALSE)+VLOOKUP(AF360,Group,6,FALSE),0)</f>
        <v>0</v>
      </c>
      <c r="AL360" s="14">
        <f>IF(VLOOKUP(AF360,Group,7,FALSE)="",0,ROUND(AJ360-0.04999,1)-AJ360+AM360)</f>
        <v>0</v>
      </c>
      <c r="AM360" s="14" t="str">
        <f>IF(VLOOKUP(AF360,Group,7,FALSE)="","",VLOOKUP(AF360,Group,7,FALSE))</f>
        <v/>
      </c>
      <c r="AO360" s="22" t="s">
        <v>57</v>
      </c>
    </row>
    <row r="361" spans="2:41" s="2" customFormat="1" ht="3" customHeight="1" x14ac:dyDescent="0.2">
      <c r="C361" s="177"/>
      <c r="J361" s="176"/>
      <c r="L361" s="2" t="s">
        <v>432</v>
      </c>
      <c r="P361" s="3"/>
      <c r="Q361" s="5"/>
      <c r="R361" s="20"/>
      <c r="S361" s="169"/>
      <c r="T361" s="171"/>
      <c r="U361" s="4"/>
      <c r="V361" s="39"/>
      <c r="W361" s="56"/>
      <c r="X361" s="56"/>
      <c r="Y361" s="39"/>
      <c r="Z361" s="27"/>
      <c r="AA361" s="14"/>
      <c r="AB361" s="12"/>
      <c r="AC361" s="12"/>
      <c r="AD361" s="12"/>
      <c r="AE361" s="12"/>
      <c r="AF361" s="52"/>
      <c r="AG361" s="14"/>
      <c r="AH361" s="39"/>
      <c r="AO361" s="22" t="s">
        <v>57</v>
      </c>
    </row>
    <row r="362" spans="2:41" s="2" customFormat="1" ht="11.1" customHeight="1" x14ac:dyDescent="0.2">
      <c r="C362" s="177" t="s">
        <v>97</v>
      </c>
      <c r="J362" s="176"/>
      <c r="L362" s="2" t="s">
        <v>432</v>
      </c>
      <c r="P362" s="3"/>
      <c r="Q362" s="5"/>
      <c r="S362" s="169"/>
      <c r="T362" s="171"/>
      <c r="U362" s="4"/>
      <c r="V362" s="39"/>
      <c r="W362" s="56"/>
      <c r="X362" s="56"/>
      <c r="Y362" s="39"/>
      <c r="Z362" s="27"/>
      <c r="AA362" s="14"/>
      <c r="AB362" s="12"/>
      <c r="AC362" s="12"/>
      <c r="AD362" s="12"/>
      <c r="AE362" s="12"/>
      <c r="AF362" s="52"/>
      <c r="AG362" s="14"/>
      <c r="AH362" s="39"/>
      <c r="AO362" s="22" t="s">
        <v>57</v>
      </c>
    </row>
    <row r="363" spans="2:41" s="2" customFormat="1" ht="9.9499999999999993" customHeight="1" x14ac:dyDescent="0.2">
      <c r="C363" s="137" t="s">
        <v>792</v>
      </c>
      <c r="P363" s="155"/>
      <c r="Q363" s="161"/>
      <c r="R363" s="62" t="s">
        <v>673</v>
      </c>
      <c r="S363" s="174" t="s">
        <v>674</v>
      </c>
      <c r="T363" s="175"/>
      <c r="U363" s="4"/>
      <c r="V363" s="39"/>
      <c r="W363" s="43"/>
      <c r="X363" s="12"/>
      <c r="Y363" s="39"/>
      <c r="Z363" s="27"/>
      <c r="AA363" s="27"/>
      <c r="AB363" s="42"/>
      <c r="AC363" s="14"/>
      <c r="AD363" s="12"/>
      <c r="AE363" s="52"/>
      <c r="AF363" s="104"/>
      <c r="AG363" s="27"/>
      <c r="AH363" s="39"/>
      <c r="AJ363" s="14"/>
      <c r="AK363" s="14"/>
      <c r="AL363" s="14"/>
      <c r="AM363" s="14"/>
      <c r="AO363" s="22"/>
    </row>
    <row r="364" spans="2:41" s="2" customFormat="1" ht="2.85" customHeight="1" x14ac:dyDescent="0.2">
      <c r="P364" s="155"/>
      <c r="Q364" s="161"/>
      <c r="R364" s="5"/>
      <c r="S364" s="27"/>
      <c r="T364" s="5"/>
      <c r="U364" s="4"/>
      <c r="V364" s="39"/>
      <c r="W364" s="43"/>
      <c r="X364" s="12"/>
      <c r="Y364" s="39"/>
      <c r="Z364" s="27"/>
      <c r="AA364" s="27"/>
      <c r="AB364" s="42"/>
      <c r="AC364" s="14"/>
      <c r="AD364" s="12"/>
      <c r="AE364" s="52"/>
      <c r="AF364" s="104"/>
      <c r="AG364" s="27"/>
      <c r="AH364" s="39"/>
      <c r="AJ364" s="14"/>
      <c r="AK364" s="14"/>
      <c r="AL364" s="14"/>
      <c r="AM364" s="14"/>
      <c r="AO364" s="22" t="s">
        <v>57</v>
      </c>
    </row>
    <row r="365" spans="2:41" s="2" customFormat="1" ht="9.9499999999999993" customHeight="1" x14ac:dyDescent="0.2">
      <c r="B365" s="93" t="s">
        <v>6</v>
      </c>
      <c r="D365" s="160"/>
      <c r="E365" s="155" t="s">
        <v>90</v>
      </c>
      <c r="F365" s="155"/>
      <c r="G365" s="21" t="s">
        <v>91</v>
      </c>
      <c r="H365" s="21"/>
      <c r="I365" s="21"/>
      <c r="J365" s="21" t="s">
        <v>1182</v>
      </c>
      <c r="K365" s="21"/>
      <c r="L365" s="21" t="s">
        <v>1186</v>
      </c>
      <c r="M365" s="21"/>
      <c r="N365" s="21"/>
      <c r="P365" s="155"/>
      <c r="Q365" s="161"/>
      <c r="R365" s="20"/>
      <c r="S365" s="27">
        <f>IF(Suggested="Yes",AA365,AG365)</f>
        <v>77.099999999999994</v>
      </c>
      <c r="T365" s="25" t="s">
        <v>44</v>
      </c>
      <c r="U365" s="4" t="str">
        <f>+Instructions!$B$3</f>
        <v>A</v>
      </c>
      <c r="V365" s="39"/>
      <c r="W365" s="43">
        <f>+Instructions!$C$22</f>
        <v>0</v>
      </c>
      <c r="X365" s="14">
        <f t="shared" si="429"/>
        <v>77.099999999999994</v>
      </c>
      <c r="Y365" s="39"/>
      <c r="Z365" s="5" t="s">
        <v>432</v>
      </c>
      <c r="AA365" s="27">
        <v>77.099999999999994</v>
      </c>
      <c r="AB365" s="47">
        <f t="shared" si="431"/>
        <v>0</v>
      </c>
      <c r="AC365" s="14">
        <f t="shared" si="431"/>
        <v>77.099999999999994</v>
      </c>
      <c r="AD365" s="10">
        <f>(AG365-AC365)/AG365</f>
        <v>0</v>
      </c>
      <c r="AE365" s="101"/>
      <c r="AF365" s="109">
        <v>3</v>
      </c>
      <c r="AG365" s="40">
        <f>SUM(AJ365:AL365)+AE365</f>
        <v>77.099999999999994</v>
      </c>
      <c r="AH365" s="39"/>
      <c r="AJ365" s="14">
        <f>ROUND(AC365/(1-VLOOKUP(AF365,Group,2,FALSE)),2)</f>
        <v>77.099999999999994</v>
      </c>
      <c r="AK365" s="14">
        <f>IF(VLOOKUP(AF365,Group,5,FALSE)="YES",VLOOKUP(ROUND(ROUND(AJ365,1)-AJ365,2),Round,2,FALSE)+VLOOKUP(AF365,Group,6,FALSE),0)</f>
        <v>0</v>
      </c>
      <c r="AL365" s="14">
        <f>IF(VLOOKUP(AF365,Group,7,FALSE)="",0,ROUND(AJ365-0.04999,1)-AJ365+AM365)</f>
        <v>0</v>
      </c>
      <c r="AM365" s="14" t="str">
        <f>IF(VLOOKUP(AF365,Group,7,FALSE)="","",VLOOKUP(AF365,Group,7,FALSE))</f>
        <v/>
      </c>
      <c r="AO365" s="22" t="s">
        <v>57</v>
      </c>
    </row>
    <row r="366" spans="2:41" s="2" customFormat="1" ht="9.9499999999999993" customHeight="1" x14ac:dyDescent="0.2">
      <c r="B366" s="93" t="s">
        <v>6</v>
      </c>
      <c r="D366" s="160"/>
      <c r="E366" s="155" t="s">
        <v>90</v>
      </c>
      <c r="F366" s="155"/>
      <c r="G366" s="21" t="s">
        <v>91</v>
      </c>
      <c r="H366" s="21"/>
      <c r="I366" s="21"/>
      <c r="J366" s="176" t="s">
        <v>558</v>
      </c>
      <c r="L366" s="21" t="s">
        <v>1060</v>
      </c>
      <c r="M366" s="21"/>
      <c r="N366" s="21"/>
      <c r="P366" s="155"/>
      <c r="Q366" s="161"/>
      <c r="R366" s="20"/>
      <c r="S366" s="27">
        <f t="shared" si="420"/>
        <v>59.45</v>
      </c>
      <c r="T366" s="25" t="s">
        <v>44</v>
      </c>
      <c r="U366" s="4" t="str">
        <f>+Instructions!$B$3</f>
        <v>A</v>
      </c>
      <c r="V366" s="39"/>
      <c r="W366" s="43">
        <f>+Instructions!$C$22</f>
        <v>0</v>
      </c>
      <c r="X366" s="14">
        <f t="shared" si="429"/>
        <v>59.45</v>
      </c>
      <c r="Y366" s="39"/>
      <c r="Z366" s="5" t="s">
        <v>432</v>
      </c>
      <c r="AA366" s="27">
        <v>59.45</v>
      </c>
      <c r="AB366" s="47">
        <f t="shared" si="421"/>
        <v>0</v>
      </c>
      <c r="AC366" s="14">
        <f t="shared" si="422"/>
        <v>59.45</v>
      </c>
      <c r="AD366" s="10">
        <f t="shared" si="423"/>
        <v>0</v>
      </c>
      <c r="AE366" s="101"/>
      <c r="AF366" s="109">
        <v>3</v>
      </c>
      <c r="AG366" s="40">
        <f t="shared" si="424"/>
        <v>59.45</v>
      </c>
      <c r="AH366" s="39"/>
      <c r="AJ366" s="14">
        <f t="shared" si="425"/>
        <v>59.45</v>
      </c>
      <c r="AK366" s="14">
        <f t="shared" si="426"/>
        <v>0</v>
      </c>
      <c r="AL366" s="14">
        <f t="shared" si="427"/>
        <v>0</v>
      </c>
      <c r="AM366" s="14" t="str">
        <f t="shared" si="428"/>
        <v/>
      </c>
      <c r="AO366" s="22" t="s">
        <v>57</v>
      </c>
    </row>
    <row r="367" spans="2:41" s="2" customFormat="1" ht="9.9499999999999993" customHeight="1" x14ac:dyDescent="0.2">
      <c r="B367" s="93" t="s">
        <v>6</v>
      </c>
      <c r="D367" s="160"/>
      <c r="E367" s="155" t="s">
        <v>90</v>
      </c>
      <c r="F367" s="155"/>
      <c r="G367" s="21" t="s">
        <v>91</v>
      </c>
      <c r="H367" s="21"/>
      <c r="I367" s="21"/>
      <c r="J367" s="176" t="s">
        <v>559</v>
      </c>
      <c r="L367" s="21" t="s">
        <v>1061</v>
      </c>
      <c r="M367" s="21"/>
      <c r="N367" s="21"/>
      <c r="P367" s="155"/>
      <c r="Q367" s="161"/>
      <c r="R367" s="20"/>
      <c r="S367" s="27">
        <f t="shared" si="420"/>
        <v>55.05</v>
      </c>
      <c r="T367" s="25" t="s">
        <v>44</v>
      </c>
      <c r="U367" s="4" t="str">
        <f>+Instructions!$B$3</f>
        <v>A</v>
      </c>
      <c r="V367" s="39"/>
      <c r="W367" s="43">
        <f>+Instructions!$C$22</f>
        <v>0</v>
      </c>
      <c r="X367" s="14">
        <f t="shared" si="429"/>
        <v>55.05</v>
      </c>
      <c r="Y367" s="39"/>
      <c r="Z367" s="5" t="s">
        <v>432</v>
      </c>
      <c r="AA367" s="27">
        <v>55.05</v>
      </c>
      <c r="AB367" s="47">
        <f t="shared" si="421"/>
        <v>0</v>
      </c>
      <c r="AC367" s="14">
        <f t="shared" si="422"/>
        <v>55.05</v>
      </c>
      <c r="AD367" s="10">
        <f t="shared" si="423"/>
        <v>0</v>
      </c>
      <c r="AE367" s="101"/>
      <c r="AF367" s="109">
        <v>3</v>
      </c>
      <c r="AG367" s="40">
        <f t="shared" si="424"/>
        <v>55.05</v>
      </c>
      <c r="AH367" s="39"/>
      <c r="AJ367" s="14">
        <f t="shared" si="425"/>
        <v>55.05</v>
      </c>
      <c r="AK367" s="14">
        <f t="shared" si="426"/>
        <v>0</v>
      </c>
      <c r="AL367" s="14">
        <f t="shared" si="427"/>
        <v>0</v>
      </c>
      <c r="AM367" s="14" t="str">
        <f t="shared" si="428"/>
        <v/>
      </c>
      <c r="AO367" s="22" t="s">
        <v>57</v>
      </c>
    </row>
    <row r="368" spans="2:41" s="2" customFormat="1" ht="9.9499999999999993" customHeight="1" x14ac:dyDescent="0.2">
      <c r="B368" s="93" t="s">
        <v>6</v>
      </c>
      <c r="D368" s="160"/>
      <c r="E368" s="155" t="s">
        <v>92</v>
      </c>
      <c r="F368" s="155"/>
      <c r="G368" s="21" t="s">
        <v>93</v>
      </c>
      <c r="H368" s="21"/>
      <c r="I368" s="21"/>
      <c r="J368" s="176" t="s">
        <v>560</v>
      </c>
      <c r="L368" s="21" t="s">
        <v>1061</v>
      </c>
      <c r="M368" s="21"/>
      <c r="N368" s="21"/>
      <c r="O368" s="2" t="s">
        <v>84</v>
      </c>
      <c r="P368" s="155"/>
      <c r="Q368" s="161"/>
      <c r="R368" s="20"/>
      <c r="S368" s="27">
        <f t="shared" si="420"/>
        <v>41.8</v>
      </c>
      <c r="T368" s="25" t="s">
        <v>44</v>
      </c>
      <c r="U368" s="4" t="str">
        <f>+Instructions!$B$3</f>
        <v>A</v>
      </c>
      <c r="V368" s="39"/>
      <c r="W368" s="43">
        <f>+Instructions!$C$22</f>
        <v>0</v>
      </c>
      <c r="X368" s="14">
        <f t="shared" si="429"/>
        <v>41.8</v>
      </c>
      <c r="Y368" s="39"/>
      <c r="Z368" s="5" t="s">
        <v>432</v>
      </c>
      <c r="AA368" s="27">
        <v>41.8</v>
      </c>
      <c r="AB368" s="47">
        <f t="shared" si="421"/>
        <v>0</v>
      </c>
      <c r="AC368" s="14">
        <f t="shared" si="422"/>
        <v>41.8</v>
      </c>
      <c r="AD368" s="10">
        <f t="shared" si="423"/>
        <v>0</v>
      </c>
      <c r="AE368" s="101"/>
      <c r="AF368" s="109">
        <v>3</v>
      </c>
      <c r="AG368" s="40">
        <f t="shared" si="424"/>
        <v>41.8</v>
      </c>
      <c r="AH368" s="39"/>
      <c r="AJ368" s="14">
        <f t="shared" si="425"/>
        <v>41.8</v>
      </c>
      <c r="AK368" s="14">
        <f t="shared" si="426"/>
        <v>0</v>
      </c>
      <c r="AL368" s="14">
        <f t="shared" si="427"/>
        <v>0</v>
      </c>
      <c r="AM368" s="14" t="str">
        <f t="shared" si="428"/>
        <v/>
      </c>
      <c r="AO368" s="22" t="s">
        <v>57</v>
      </c>
    </row>
    <row r="369" spans="2:41" s="2" customFormat="1" ht="9.9499999999999993" customHeight="1" x14ac:dyDescent="0.2">
      <c r="B369" s="93" t="s">
        <v>6</v>
      </c>
      <c r="D369" s="160"/>
      <c r="E369" s="155" t="s">
        <v>599</v>
      </c>
      <c r="F369" s="155"/>
      <c r="G369" s="21" t="s">
        <v>150</v>
      </c>
      <c r="H369" s="21"/>
      <c r="I369" s="21"/>
      <c r="J369" s="176" t="s">
        <v>624</v>
      </c>
      <c r="L369" s="21" t="s">
        <v>1044</v>
      </c>
      <c r="M369" s="21"/>
      <c r="N369" s="21"/>
      <c r="P369" s="155" t="s">
        <v>205</v>
      </c>
      <c r="Q369" s="161"/>
      <c r="R369" s="20"/>
      <c r="S369" s="27">
        <f>IF(Suggested="Yes",AA369,AG369)</f>
        <v>28.9</v>
      </c>
      <c r="T369" s="25" t="s">
        <v>44</v>
      </c>
      <c r="U369" s="4" t="str">
        <f>+Instructions!$B$3</f>
        <v>A</v>
      </c>
      <c r="V369" s="39"/>
      <c r="W369" s="43">
        <f>+Instructions!$C$22</f>
        <v>0</v>
      </c>
      <c r="X369" s="14">
        <f>ROUND($AA369*(1-W369)+0.004999,2)</f>
        <v>28.9</v>
      </c>
      <c r="Y369" s="39"/>
      <c r="Z369" s="5" t="s">
        <v>432</v>
      </c>
      <c r="AA369" s="27">
        <v>28.9</v>
      </c>
      <c r="AB369" s="47">
        <f>+W369</f>
        <v>0</v>
      </c>
      <c r="AC369" s="14">
        <f>+X369</f>
        <v>28.9</v>
      </c>
      <c r="AD369" s="10">
        <f>(AG369-AC369)/AG369</f>
        <v>0</v>
      </c>
      <c r="AE369" s="101"/>
      <c r="AF369" s="109">
        <v>3</v>
      </c>
      <c r="AG369" s="40">
        <f>SUM(AJ369:AL369)+AE369</f>
        <v>28.9</v>
      </c>
      <c r="AH369" s="39"/>
      <c r="AJ369" s="14">
        <f>ROUND(AC369/(1-VLOOKUP(AF369,Group,2,FALSE)),2)</f>
        <v>28.9</v>
      </c>
      <c r="AK369" s="14">
        <f>IF(VLOOKUP(AF369,Group,5,FALSE)="YES",VLOOKUP(ROUND(ROUND(AJ369,1)-AJ369,2),Round,2,FALSE)+VLOOKUP(AF369,Group,6,FALSE),0)</f>
        <v>0</v>
      </c>
      <c r="AL369" s="14">
        <f>IF(VLOOKUP(AF369,Group,7,FALSE)="",0,ROUND(AJ369-0.04999,1)-AJ369+AM369)</f>
        <v>0</v>
      </c>
      <c r="AM369" s="14" t="str">
        <f>IF(VLOOKUP(AF369,Group,7,FALSE)="","",VLOOKUP(AF369,Group,7,FALSE))</f>
        <v/>
      </c>
      <c r="AO369" s="22" t="s">
        <v>57</v>
      </c>
    </row>
    <row r="370" spans="2:41" s="2" customFormat="1" ht="9.9499999999999993" customHeight="1" x14ac:dyDescent="0.2">
      <c r="B370" s="93" t="s">
        <v>6</v>
      </c>
      <c r="D370" s="160"/>
      <c r="E370" s="155" t="s">
        <v>90</v>
      </c>
      <c r="F370" s="155"/>
      <c r="G370" s="21" t="s">
        <v>91</v>
      </c>
      <c r="H370" s="21"/>
      <c r="I370" s="21"/>
      <c r="J370" s="176" t="s">
        <v>561</v>
      </c>
      <c r="L370" s="21" t="s">
        <v>993</v>
      </c>
      <c r="M370" s="21"/>
      <c r="N370" s="21"/>
      <c r="P370" s="155"/>
      <c r="Q370" s="161"/>
      <c r="R370" s="20" t="s">
        <v>209</v>
      </c>
      <c r="S370" s="27">
        <f t="shared" si="420"/>
        <v>43.9</v>
      </c>
      <c r="T370" s="25" t="s">
        <v>44</v>
      </c>
      <c r="U370" s="4" t="str">
        <f>+Instructions!$B$3</f>
        <v>A</v>
      </c>
      <c r="V370" s="39"/>
      <c r="W370" s="43">
        <f>+Instructions!$C$22</f>
        <v>0</v>
      </c>
      <c r="X370" s="14">
        <f t="shared" si="429"/>
        <v>43.9</v>
      </c>
      <c r="Y370" s="39"/>
      <c r="Z370" s="5" t="s">
        <v>432</v>
      </c>
      <c r="AA370" s="27">
        <v>43.9</v>
      </c>
      <c r="AB370" s="47">
        <f t="shared" si="421"/>
        <v>0</v>
      </c>
      <c r="AC370" s="14">
        <f t="shared" si="422"/>
        <v>43.9</v>
      </c>
      <c r="AD370" s="10">
        <f t="shared" si="423"/>
        <v>0</v>
      </c>
      <c r="AE370" s="101"/>
      <c r="AF370" s="109">
        <v>3</v>
      </c>
      <c r="AG370" s="40">
        <f t="shared" si="424"/>
        <v>43.9</v>
      </c>
      <c r="AH370" s="39"/>
      <c r="AJ370" s="14">
        <f t="shared" si="425"/>
        <v>43.9</v>
      </c>
      <c r="AK370" s="14">
        <f t="shared" si="426"/>
        <v>0</v>
      </c>
      <c r="AL370" s="14">
        <f t="shared" si="427"/>
        <v>0</v>
      </c>
      <c r="AM370" s="14" t="str">
        <f t="shared" si="428"/>
        <v/>
      </c>
      <c r="AO370" s="22" t="s">
        <v>57</v>
      </c>
    </row>
    <row r="371" spans="2:41" s="2" customFormat="1" ht="9.9499999999999993" customHeight="1" x14ac:dyDescent="0.2">
      <c r="B371" s="93" t="s">
        <v>6</v>
      </c>
      <c r="D371" s="160"/>
      <c r="E371" s="155" t="s">
        <v>90</v>
      </c>
      <c r="F371" s="155"/>
      <c r="G371" s="21" t="s">
        <v>91</v>
      </c>
      <c r="H371" s="21"/>
      <c r="I371" s="21"/>
      <c r="J371" s="176" t="s">
        <v>562</v>
      </c>
      <c r="L371" s="21" t="s">
        <v>1105</v>
      </c>
      <c r="M371" s="21"/>
      <c r="N371" s="21"/>
      <c r="P371" s="155"/>
      <c r="Q371" s="161"/>
      <c r="R371" s="20"/>
      <c r="S371" s="27">
        <f t="shared" si="420"/>
        <v>87.65</v>
      </c>
      <c r="T371" s="25" t="s">
        <v>44</v>
      </c>
      <c r="U371" s="4" t="str">
        <f>+Instructions!$B$3</f>
        <v>A</v>
      </c>
      <c r="V371" s="39"/>
      <c r="W371" s="43">
        <f>+Instructions!$C$22</f>
        <v>0</v>
      </c>
      <c r="X371" s="14">
        <f t="shared" si="429"/>
        <v>87.65</v>
      </c>
      <c r="Y371" s="39"/>
      <c r="Z371" s="5" t="s">
        <v>432</v>
      </c>
      <c r="AA371" s="27">
        <v>87.65</v>
      </c>
      <c r="AB371" s="47">
        <f t="shared" si="421"/>
        <v>0</v>
      </c>
      <c r="AC371" s="14">
        <f t="shared" si="422"/>
        <v>87.65</v>
      </c>
      <c r="AD371" s="10">
        <f t="shared" si="423"/>
        <v>0</v>
      </c>
      <c r="AE371" s="101"/>
      <c r="AF371" s="109">
        <v>3</v>
      </c>
      <c r="AG371" s="40">
        <f t="shared" si="424"/>
        <v>87.65</v>
      </c>
      <c r="AH371" s="39"/>
      <c r="AJ371" s="14">
        <f t="shared" si="425"/>
        <v>87.65</v>
      </c>
      <c r="AK371" s="14">
        <f t="shared" si="426"/>
        <v>0</v>
      </c>
      <c r="AL371" s="14">
        <f t="shared" si="427"/>
        <v>0</v>
      </c>
      <c r="AM371" s="14" t="str">
        <f t="shared" si="428"/>
        <v/>
      </c>
      <c r="AO371" s="22" t="s">
        <v>57</v>
      </c>
    </row>
    <row r="372" spans="2:41" s="2" customFormat="1" ht="9.9499999999999993" customHeight="1" x14ac:dyDescent="0.2">
      <c r="B372" s="93" t="s">
        <v>6</v>
      </c>
      <c r="D372" s="160"/>
      <c r="E372" s="155" t="s">
        <v>90</v>
      </c>
      <c r="F372" s="155"/>
      <c r="G372" s="21" t="s">
        <v>91</v>
      </c>
      <c r="H372" s="21"/>
      <c r="I372" s="21"/>
      <c r="J372" s="176" t="s">
        <v>563</v>
      </c>
      <c r="L372" s="21" t="s">
        <v>1106</v>
      </c>
      <c r="M372" s="21"/>
      <c r="N372" s="21"/>
      <c r="P372" s="155"/>
      <c r="Q372" s="161"/>
      <c r="R372" s="20"/>
      <c r="S372" s="27">
        <f t="shared" si="420"/>
        <v>87.5</v>
      </c>
      <c r="T372" s="25" t="s">
        <v>44</v>
      </c>
      <c r="U372" s="4" t="str">
        <f>+Instructions!$B$3</f>
        <v>A</v>
      </c>
      <c r="V372" s="39"/>
      <c r="W372" s="43">
        <f>+Instructions!$C$22</f>
        <v>0</v>
      </c>
      <c r="X372" s="14">
        <f t="shared" si="429"/>
        <v>87.5</v>
      </c>
      <c r="Y372" s="39"/>
      <c r="Z372" s="5" t="s">
        <v>432</v>
      </c>
      <c r="AA372" s="27">
        <v>87.5</v>
      </c>
      <c r="AB372" s="47">
        <f t="shared" si="421"/>
        <v>0</v>
      </c>
      <c r="AC372" s="14">
        <f t="shared" si="422"/>
        <v>87.5</v>
      </c>
      <c r="AD372" s="10">
        <f t="shared" si="423"/>
        <v>0</v>
      </c>
      <c r="AE372" s="101"/>
      <c r="AF372" s="109">
        <v>3</v>
      </c>
      <c r="AG372" s="40">
        <f t="shared" si="424"/>
        <v>87.5</v>
      </c>
      <c r="AH372" s="39"/>
      <c r="AJ372" s="14">
        <f t="shared" si="425"/>
        <v>87.5</v>
      </c>
      <c r="AK372" s="14">
        <f t="shared" si="426"/>
        <v>0</v>
      </c>
      <c r="AL372" s="14">
        <f t="shared" si="427"/>
        <v>0</v>
      </c>
      <c r="AM372" s="14" t="str">
        <f t="shared" si="428"/>
        <v/>
      </c>
      <c r="AO372" s="22" t="s">
        <v>57</v>
      </c>
    </row>
    <row r="373" spans="2:41" s="2" customFormat="1" ht="9.9499999999999993" customHeight="1" x14ac:dyDescent="0.2">
      <c r="B373" s="93" t="s">
        <v>6</v>
      </c>
      <c r="D373" s="160"/>
      <c r="E373" s="155" t="s">
        <v>90</v>
      </c>
      <c r="F373" s="155"/>
      <c r="G373" s="21" t="s">
        <v>91</v>
      </c>
      <c r="H373" s="21"/>
      <c r="I373" s="21"/>
      <c r="J373" s="176" t="s">
        <v>564</v>
      </c>
      <c r="L373" s="21" t="s">
        <v>1107</v>
      </c>
      <c r="M373" s="21"/>
      <c r="N373" s="21"/>
      <c r="P373" s="155"/>
      <c r="Q373" s="161"/>
      <c r="R373" s="20"/>
      <c r="S373" s="27">
        <f t="shared" si="420"/>
        <v>87.55</v>
      </c>
      <c r="T373" s="25" t="s">
        <v>44</v>
      </c>
      <c r="U373" s="4" t="str">
        <f>+Instructions!$B$3</f>
        <v>A</v>
      </c>
      <c r="V373" s="39"/>
      <c r="W373" s="43">
        <f>+Instructions!$C$22</f>
        <v>0</v>
      </c>
      <c r="X373" s="14">
        <f t="shared" si="429"/>
        <v>87.55</v>
      </c>
      <c r="Y373" s="39"/>
      <c r="Z373" s="5" t="s">
        <v>432</v>
      </c>
      <c r="AA373" s="27">
        <v>87.55</v>
      </c>
      <c r="AB373" s="47">
        <f t="shared" si="421"/>
        <v>0</v>
      </c>
      <c r="AC373" s="14">
        <f t="shared" si="422"/>
        <v>87.55</v>
      </c>
      <c r="AD373" s="10">
        <f t="shared" si="423"/>
        <v>0</v>
      </c>
      <c r="AE373" s="101"/>
      <c r="AF373" s="109">
        <v>3</v>
      </c>
      <c r="AG373" s="40">
        <f t="shared" si="424"/>
        <v>87.55</v>
      </c>
      <c r="AH373" s="39"/>
      <c r="AJ373" s="14">
        <f t="shared" si="425"/>
        <v>87.55</v>
      </c>
      <c r="AK373" s="14">
        <f t="shared" si="426"/>
        <v>0</v>
      </c>
      <c r="AL373" s="14">
        <f t="shared" si="427"/>
        <v>0</v>
      </c>
      <c r="AM373" s="14" t="str">
        <f t="shared" si="428"/>
        <v/>
      </c>
      <c r="AO373" s="22" t="s">
        <v>57</v>
      </c>
    </row>
    <row r="374" spans="2:41" s="2" customFormat="1" ht="9.9499999999999993" customHeight="1" x14ac:dyDescent="0.2">
      <c r="B374" s="93" t="s">
        <v>6</v>
      </c>
      <c r="D374" s="160"/>
      <c r="E374" s="155" t="s">
        <v>90</v>
      </c>
      <c r="F374" s="155"/>
      <c r="G374" s="21" t="s">
        <v>91</v>
      </c>
      <c r="H374" s="21"/>
      <c r="I374" s="21"/>
      <c r="J374" s="176" t="s">
        <v>565</v>
      </c>
      <c r="L374" s="21" t="s">
        <v>1072</v>
      </c>
      <c r="M374" s="21"/>
      <c r="N374" s="21"/>
      <c r="P374" s="155"/>
      <c r="Q374" s="161"/>
      <c r="R374" s="20"/>
      <c r="S374" s="27">
        <f t="shared" si="420"/>
        <v>89.55</v>
      </c>
      <c r="T374" s="25" t="s">
        <v>44</v>
      </c>
      <c r="U374" s="4" t="str">
        <f>+Instructions!$B$3</f>
        <v>A</v>
      </c>
      <c r="V374" s="39"/>
      <c r="W374" s="43">
        <f>+Instructions!$C$22</f>
        <v>0</v>
      </c>
      <c r="X374" s="14">
        <f t="shared" si="429"/>
        <v>89.55</v>
      </c>
      <c r="Y374" s="39"/>
      <c r="Z374" s="5" t="s">
        <v>432</v>
      </c>
      <c r="AA374" s="27">
        <v>89.55</v>
      </c>
      <c r="AB374" s="47">
        <f t="shared" si="421"/>
        <v>0</v>
      </c>
      <c r="AC374" s="14">
        <f t="shared" si="422"/>
        <v>89.55</v>
      </c>
      <c r="AD374" s="10">
        <f t="shared" si="423"/>
        <v>0</v>
      </c>
      <c r="AE374" s="101"/>
      <c r="AF374" s="109">
        <v>3</v>
      </c>
      <c r="AG374" s="40">
        <f t="shared" si="424"/>
        <v>89.55</v>
      </c>
      <c r="AH374" s="39"/>
      <c r="AJ374" s="14">
        <f t="shared" si="425"/>
        <v>89.55</v>
      </c>
      <c r="AK374" s="14">
        <f t="shared" si="426"/>
        <v>0</v>
      </c>
      <c r="AL374" s="14">
        <f t="shared" si="427"/>
        <v>0</v>
      </c>
      <c r="AM374" s="14" t="str">
        <f t="shared" si="428"/>
        <v/>
      </c>
      <c r="AO374" s="22" t="s">
        <v>57</v>
      </c>
    </row>
    <row r="375" spans="2:41" s="2" customFormat="1" ht="9.9499999999999993" customHeight="1" x14ac:dyDescent="0.2">
      <c r="B375" s="93" t="s">
        <v>6</v>
      </c>
      <c r="D375" s="160"/>
      <c r="E375" s="155" t="s">
        <v>610</v>
      </c>
      <c r="F375" s="155"/>
      <c r="G375" s="21" t="s">
        <v>91</v>
      </c>
      <c r="H375" s="21"/>
      <c r="I375" s="21"/>
      <c r="J375" s="21" t="s">
        <v>1578</v>
      </c>
      <c r="K375" s="21"/>
      <c r="L375" s="21" t="s">
        <v>1579</v>
      </c>
      <c r="M375" s="21"/>
      <c r="N375" s="21"/>
      <c r="P375" s="155"/>
      <c r="Q375" s="161"/>
      <c r="R375" s="20"/>
      <c r="S375" s="27">
        <f t="shared" si="420"/>
        <v>97.85</v>
      </c>
      <c r="T375" s="25" t="s">
        <v>44</v>
      </c>
      <c r="U375" s="4" t="str">
        <f>+Instructions!$B$3</f>
        <v>A</v>
      </c>
      <c r="V375" s="39"/>
      <c r="W375" s="43">
        <f>+Instructions!$C$22</f>
        <v>0</v>
      </c>
      <c r="X375" s="14">
        <f t="shared" si="429"/>
        <v>97.85</v>
      </c>
      <c r="Y375" s="39"/>
      <c r="Z375" s="5" t="s">
        <v>432</v>
      </c>
      <c r="AA375" s="27">
        <v>97.85</v>
      </c>
      <c r="AB375" s="47">
        <f t="shared" si="421"/>
        <v>0</v>
      </c>
      <c r="AC375" s="14">
        <f t="shared" si="422"/>
        <v>97.85</v>
      </c>
      <c r="AD375" s="10">
        <f t="shared" si="423"/>
        <v>0</v>
      </c>
      <c r="AE375" s="101"/>
      <c r="AF375" s="109">
        <v>3</v>
      </c>
      <c r="AG375" s="40">
        <f t="shared" si="424"/>
        <v>97.85</v>
      </c>
      <c r="AH375" s="39"/>
      <c r="AJ375" s="14">
        <f t="shared" si="425"/>
        <v>97.85</v>
      </c>
      <c r="AK375" s="14">
        <f t="shared" si="426"/>
        <v>0</v>
      </c>
      <c r="AL375" s="14">
        <f t="shared" si="427"/>
        <v>0</v>
      </c>
      <c r="AM375" s="14" t="str">
        <f t="shared" si="428"/>
        <v/>
      </c>
      <c r="AO375" s="22" t="s">
        <v>57</v>
      </c>
    </row>
    <row r="376" spans="2:41" s="2" customFormat="1" ht="9.9499999999999993" customHeight="1" x14ac:dyDescent="0.2">
      <c r="B376" s="93" t="s">
        <v>6</v>
      </c>
      <c r="D376" s="160"/>
      <c r="E376" s="155" t="s">
        <v>610</v>
      </c>
      <c r="F376" s="155"/>
      <c r="G376" s="21" t="s">
        <v>91</v>
      </c>
      <c r="H376" s="21"/>
      <c r="I376" s="21"/>
      <c r="J376" s="21" t="s">
        <v>1581</v>
      </c>
      <c r="K376" s="21"/>
      <c r="L376" s="21" t="s">
        <v>1582</v>
      </c>
      <c r="M376" s="21"/>
      <c r="N376" s="21"/>
      <c r="P376" s="155"/>
      <c r="Q376" s="161"/>
      <c r="R376" s="20"/>
      <c r="S376" s="27">
        <f t="shared" ref="S376" si="432">IF(Suggested="Yes",AA376,AG376)</f>
        <v>83.1</v>
      </c>
      <c r="T376" s="25" t="s">
        <v>44</v>
      </c>
      <c r="U376" s="4" t="str">
        <f>+Instructions!$B$3</f>
        <v>A</v>
      </c>
      <c r="V376" s="39"/>
      <c r="W376" s="43">
        <f>+Instructions!$C$22</f>
        <v>0</v>
      </c>
      <c r="X376" s="14">
        <f t="shared" ref="X376" si="433">ROUND($AA376*(1-W376)+0.004999,2)</f>
        <v>83.1</v>
      </c>
      <c r="Y376" s="39"/>
      <c r="Z376" s="5" t="s">
        <v>432</v>
      </c>
      <c r="AA376" s="27">
        <v>83.1</v>
      </c>
      <c r="AB376" s="47">
        <f t="shared" ref="AB376" si="434">+W376</f>
        <v>0</v>
      </c>
      <c r="AC376" s="14">
        <f t="shared" ref="AC376" si="435">+X376</f>
        <v>83.1</v>
      </c>
      <c r="AD376" s="10">
        <f t="shared" ref="AD376" si="436">(AG376-AC376)/AG376</f>
        <v>0</v>
      </c>
      <c r="AE376" s="101"/>
      <c r="AF376" s="109">
        <v>3</v>
      </c>
      <c r="AG376" s="40">
        <f t="shared" ref="AG376" si="437">SUM(AJ376:AL376)+AE376</f>
        <v>83.1</v>
      </c>
      <c r="AH376" s="39"/>
      <c r="AJ376" s="14">
        <f t="shared" ref="AJ376" si="438">ROUND(AC376/(1-VLOOKUP(AF376,Group,2,FALSE)),2)</f>
        <v>83.1</v>
      </c>
      <c r="AK376" s="14">
        <f t="shared" ref="AK376" si="439">IF(VLOOKUP(AF376,Group,5,FALSE)="YES",VLOOKUP(ROUND(ROUND(AJ376,1)-AJ376,2),Round,2,FALSE)+VLOOKUP(AF376,Group,6,FALSE),0)</f>
        <v>0</v>
      </c>
      <c r="AL376" s="14">
        <f t="shared" ref="AL376" si="440">IF(VLOOKUP(AF376,Group,7,FALSE)="",0,ROUND(AJ376-0.04999,1)-AJ376+AM376)</f>
        <v>0</v>
      </c>
      <c r="AM376" s="14" t="str">
        <f t="shared" ref="AM376" si="441">IF(VLOOKUP(AF376,Group,7,FALSE)="","",VLOOKUP(AF376,Group,7,FALSE))</f>
        <v/>
      </c>
      <c r="AO376" s="22" t="s">
        <v>57</v>
      </c>
    </row>
    <row r="377" spans="2:41" s="2" customFormat="1" ht="9.9499999999999993" customHeight="1" x14ac:dyDescent="0.2">
      <c r="B377" s="93" t="s">
        <v>6</v>
      </c>
      <c r="D377" s="160"/>
      <c r="E377" s="155" t="s">
        <v>90</v>
      </c>
      <c r="F377" s="155"/>
      <c r="G377" s="21" t="s">
        <v>91</v>
      </c>
      <c r="H377" s="21"/>
      <c r="I377" s="21"/>
      <c r="J377" s="176" t="s">
        <v>566</v>
      </c>
      <c r="L377" s="21" t="s">
        <v>997</v>
      </c>
      <c r="M377" s="21"/>
      <c r="N377" s="21"/>
      <c r="P377" s="155"/>
      <c r="Q377" s="161"/>
      <c r="R377" s="20"/>
      <c r="S377" s="27">
        <f t="shared" ref="S377:S387" si="442">IF(Suggested="Yes",AA377,AG377)</f>
        <v>76.05</v>
      </c>
      <c r="T377" s="25" t="s">
        <v>44</v>
      </c>
      <c r="U377" s="4" t="str">
        <f>+Instructions!$B$3</f>
        <v>A</v>
      </c>
      <c r="V377" s="39"/>
      <c r="W377" s="43">
        <f>+Instructions!$C$22</f>
        <v>0</v>
      </c>
      <c r="X377" s="14">
        <f t="shared" ref="X377:X387" si="443">ROUND($AA377*(1-W377)+0.004999,2)</f>
        <v>76.05</v>
      </c>
      <c r="Y377" s="39"/>
      <c r="Z377" s="5" t="s">
        <v>432</v>
      </c>
      <c r="AA377" s="27">
        <v>76.05</v>
      </c>
      <c r="AB377" s="47">
        <f t="shared" ref="AB377:AC379" si="444">+W377</f>
        <v>0</v>
      </c>
      <c r="AC377" s="14">
        <f t="shared" si="444"/>
        <v>76.05</v>
      </c>
      <c r="AD377" s="10">
        <f t="shared" ref="AD377:AD387" si="445">(AG377-AC377)/AG377</f>
        <v>0</v>
      </c>
      <c r="AE377" s="101"/>
      <c r="AF377" s="109">
        <v>3</v>
      </c>
      <c r="AG377" s="40">
        <f t="shared" ref="AG377:AG387" si="446">SUM(AJ377:AL377)+AE377</f>
        <v>76.05</v>
      </c>
      <c r="AH377" s="39"/>
      <c r="AJ377" s="14">
        <f t="shared" ref="AJ377:AJ387" si="447">ROUND(AC377/(1-VLOOKUP(AF377,Group,2,FALSE)),2)</f>
        <v>76.05</v>
      </c>
      <c r="AK377" s="14">
        <f t="shared" ref="AK377:AK387" si="448">IF(VLOOKUP(AF377,Group,5,FALSE)="YES",VLOOKUP(ROUND(ROUND(AJ377,1)-AJ377,2),Round,2,FALSE)+VLOOKUP(AF377,Group,6,FALSE),0)</f>
        <v>0</v>
      </c>
      <c r="AL377" s="14">
        <f t="shared" ref="AL377:AL387" si="449">IF(VLOOKUP(AF377,Group,7,FALSE)="",0,ROUND(AJ377-0.04999,1)-AJ377+AM377)</f>
        <v>0</v>
      </c>
      <c r="AM377" s="14" t="str">
        <f t="shared" ref="AM377:AM387" si="450">IF(VLOOKUP(AF377,Group,7,FALSE)="","",VLOOKUP(AF377,Group,7,FALSE))</f>
        <v/>
      </c>
      <c r="AO377" s="22" t="s">
        <v>57</v>
      </c>
    </row>
    <row r="378" spans="2:41" s="2" customFormat="1" ht="9.9499999999999993" customHeight="1" x14ac:dyDescent="0.2">
      <c r="B378" s="93" t="s">
        <v>6</v>
      </c>
      <c r="D378" s="160"/>
      <c r="E378" s="155" t="s">
        <v>101</v>
      </c>
      <c r="F378" s="155"/>
      <c r="G378" s="21" t="s">
        <v>91</v>
      </c>
      <c r="H378" s="21"/>
      <c r="I378" s="21"/>
      <c r="J378" s="176" t="s">
        <v>567</v>
      </c>
      <c r="L378" s="21" t="s">
        <v>1080</v>
      </c>
      <c r="M378" s="21"/>
      <c r="N378" s="21"/>
      <c r="P378" s="155"/>
      <c r="Q378" s="161"/>
      <c r="R378" s="20" t="s">
        <v>151</v>
      </c>
      <c r="S378" s="27">
        <f t="shared" si="442"/>
        <v>65.5</v>
      </c>
      <c r="T378" s="25" t="s">
        <v>44</v>
      </c>
      <c r="U378" s="4" t="str">
        <f>+Instructions!$B$3</f>
        <v>A</v>
      </c>
      <c r="V378" s="39"/>
      <c r="W378" s="43">
        <f>+Instructions!$C$22</f>
        <v>0</v>
      </c>
      <c r="X378" s="14">
        <f t="shared" si="443"/>
        <v>65.5</v>
      </c>
      <c r="Y378" s="39"/>
      <c r="Z378" s="5" t="s">
        <v>432</v>
      </c>
      <c r="AA378" s="27">
        <v>65.5</v>
      </c>
      <c r="AB378" s="47">
        <f t="shared" si="444"/>
        <v>0</v>
      </c>
      <c r="AC378" s="14">
        <f t="shared" si="444"/>
        <v>65.5</v>
      </c>
      <c r="AD378" s="10">
        <f t="shared" si="445"/>
        <v>0</v>
      </c>
      <c r="AE378" s="101"/>
      <c r="AF378" s="109">
        <v>3</v>
      </c>
      <c r="AG378" s="40">
        <f t="shared" si="446"/>
        <v>65.5</v>
      </c>
      <c r="AH378" s="39"/>
      <c r="AJ378" s="14">
        <f t="shared" si="447"/>
        <v>65.5</v>
      </c>
      <c r="AK378" s="14">
        <f t="shared" si="448"/>
        <v>0</v>
      </c>
      <c r="AL378" s="14">
        <f t="shared" si="449"/>
        <v>0</v>
      </c>
      <c r="AM378" s="14" t="str">
        <f t="shared" si="450"/>
        <v/>
      </c>
      <c r="AO378" s="22" t="s">
        <v>57</v>
      </c>
    </row>
    <row r="379" spans="2:41" s="2" customFormat="1" ht="9.9499999999999993" customHeight="1" x14ac:dyDescent="0.2">
      <c r="B379" s="93" t="s">
        <v>6</v>
      </c>
      <c r="D379" s="160"/>
      <c r="E379" s="155" t="s">
        <v>102</v>
      </c>
      <c r="F379" s="155"/>
      <c r="G379" s="21" t="s">
        <v>103</v>
      </c>
      <c r="H379" s="21"/>
      <c r="I379" s="21"/>
      <c r="J379" s="176" t="s">
        <v>568</v>
      </c>
      <c r="L379" s="21" t="s">
        <v>986</v>
      </c>
      <c r="M379" s="21"/>
      <c r="N379" s="21"/>
      <c r="P379" s="155"/>
      <c r="Q379" s="161"/>
      <c r="R379" s="20"/>
      <c r="S379" s="27">
        <f t="shared" si="442"/>
        <v>282.14999999999998</v>
      </c>
      <c r="T379" s="25" t="s">
        <v>44</v>
      </c>
      <c r="U379" s="4" t="str">
        <f>+Instructions!$B$3</f>
        <v>A</v>
      </c>
      <c r="V379" s="39"/>
      <c r="W379" s="43">
        <f>+Instructions!$C$22</f>
        <v>0</v>
      </c>
      <c r="X379" s="14">
        <f t="shared" si="443"/>
        <v>282.14999999999998</v>
      </c>
      <c r="Y379" s="39"/>
      <c r="Z379" s="5" t="s">
        <v>432</v>
      </c>
      <c r="AA379" s="27">
        <v>282.14999999999998</v>
      </c>
      <c r="AB379" s="47">
        <f t="shared" si="444"/>
        <v>0</v>
      </c>
      <c r="AC379" s="14">
        <f t="shared" si="444"/>
        <v>282.14999999999998</v>
      </c>
      <c r="AD379" s="10">
        <f t="shared" si="445"/>
        <v>0</v>
      </c>
      <c r="AE379" s="101"/>
      <c r="AF379" s="109">
        <v>3</v>
      </c>
      <c r="AG379" s="40">
        <f t="shared" si="446"/>
        <v>282.14999999999998</v>
      </c>
      <c r="AH379" s="39"/>
      <c r="AJ379" s="14">
        <f t="shared" si="447"/>
        <v>282.14999999999998</v>
      </c>
      <c r="AK379" s="14">
        <f t="shared" si="448"/>
        <v>0</v>
      </c>
      <c r="AL379" s="14">
        <f t="shared" si="449"/>
        <v>0</v>
      </c>
      <c r="AM379" s="14" t="str">
        <f t="shared" si="450"/>
        <v/>
      </c>
      <c r="AO379" s="22" t="s">
        <v>57</v>
      </c>
    </row>
    <row r="380" spans="2:41" s="2" customFormat="1" ht="9.9499999999999993" customHeight="1" x14ac:dyDescent="0.2">
      <c r="B380" s="93" t="s">
        <v>6</v>
      </c>
      <c r="D380" s="160"/>
      <c r="E380" s="155" t="s">
        <v>90</v>
      </c>
      <c r="F380" s="155"/>
      <c r="G380" s="21" t="s">
        <v>91</v>
      </c>
      <c r="H380" s="21"/>
      <c r="I380" s="21"/>
      <c r="J380" s="176" t="s">
        <v>569</v>
      </c>
      <c r="L380" s="21" t="s">
        <v>1108</v>
      </c>
      <c r="M380" s="21"/>
      <c r="N380" s="21"/>
      <c r="P380" s="155"/>
      <c r="Q380" s="161"/>
      <c r="R380" s="20"/>
      <c r="S380" s="27">
        <f t="shared" si="442"/>
        <v>72.5</v>
      </c>
      <c r="T380" s="25" t="s">
        <v>44</v>
      </c>
      <c r="U380" s="4" t="str">
        <f>+Instructions!$B$3</f>
        <v>A</v>
      </c>
      <c r="V380" s="39"/>
      <c r="W380" s="43">
        <f>+Instructions!$C$22</f>
        <v>0</v>
      </c>
      <c r="X380" s="14">
        <f t="shared" si="443"/>
        <v>72.5</v>
      </c>
      <c r="Y380" s="39"/>
      <c r="Z380" s="5" t="s">
        <v>432</v>
      </c>
      <c r="AA380" s="27">
        <v>72.5</v>
      </c>
      <c r="AB380" s="47">
        <f t="shared" ref="AB380:AC381" si="451">+W380</f>
        <v>0</v>
      </c>
      <c r="AC380" s="14">
        <f t="shared" si="451"/>
        <v>72.5</v>
      </c>
      <c r="AD380" s="10">
        <f t="shared" si="445"/>
        <v>0</v>
      </c>
      <c r="AE380" s="101"/>
      <c r="AF380" s="109">
        <v>3</v>
      </c>
      <c r="AG380" s="40">
        <f t="shared" si="446"/>
        <v>72.5</v>
      </c>
      <c r="AH380" s="39"/>
      <c r="AJ380" s="14">
        <f t="shared" si="447"/>
        <v>72.5</v>
      </c>
      <c r="AK380" s="14">
        <f t="shared" si="448"/>
        <v>0</v>
      </c>
      <c r="AL380" s="14">
        <f t="shared" si="449"/>
        <v>0</v>
      </c>
      <c r="AM380" s="14" t="str">
        <f t="shared" si="450"/>
        <v/>
      </c>
      <c r="AO380" s="22" t="s">
        <v>57</v>
      </c>
    </row>
    <row r="381" spans="2:41" s="2" customFormat="1" ht="9.9499999999999993" customHeight="1" x14ac:dyDescent="0.2">
      <c r="B381" s="93" t="s">
        <v>6</v>
      </c>
      <c r="D381" s="160"/>
      <c r="E381" s="155" t="s">
        <v>90</v>
      </c>
      <c r="F381" s="155"/>
      <c r="G381" s="21" t="s">
        <v>91</v>
      </c>
      <c r="H381" s="21"/>
      <c r="I381" s="21"/>
      <c r="J381" s="176" t="s">
        <v>570</v>
      </c>
      <c r="L381" s="21" t="s">
        <v>1083</v>
      </c>
      <c r="M381" s="21"/>
      <c r="N381" s="21"/>
      <c r="P381" s="155"/>
      <c r="Q381" s="161"/>
      <c r="R381" s="20"/>
      <c r="S381" s="27">
        <f t="shared" si="442"/>
        <v>99.15</v>
      </c>
      <c r="T381" s="25" t="s">
        <v>44</v>
      </c>
      <c r="U381" s="4" t="str">
        <f>+Instructions!$B$3</f>
        <v>A</v>
      </c>
      <c r="V381" s="39"/>
      <c r="W381" s="43">
        <f>+Instructions!$C$22</f>
        <v>0</v>
      </c>
      <c r="X381" s="14">
        <f t="shared" si="443"/>
        <v>99.15</v>
      </c>
      <c r="Y381" s="39"/>
      <c r="Z381" s="5" t="s">
        <v>432</v>
      </c>
      <c r="AA381" s="27">
        <v>99.15</v>
      </c>
      <c r="AB381" s="47">
        <f t="shared" si="451"/>
        <v>0</v>
      </c>
      <c r="AC381" s="14">
        <f t="shared" si="451"/>
        <v>99.15</v>
      </c>
      <c r="AD381" s="10">
        <f t="shared" si="445"/>
        <v>0</v>
      </c>
      <c r="AE381" s="101"/>
      <c r="AF381" s="109">
        <v>3</v>
      </c>
      <c r="AG381" s="40">
        <f t="shared" si="446"/>
        <v>99.15</v>
      </c>
      <c r="AH381" s="39"/>
      <c r="AJ381" s="14">
        <f t="shared" si="447"/>
        <v>99.15</v>
      </c>
      <c r="AK381" s="14">
        <f t="shared" si="448"/>
        <v>0</v>
      </c>
      <c r="AL381" s="14">
        <f t="shared" si="449"/>
        <v>0</v>
      </c>
      <c r="AM381" s="14" t="str">
        <f t="shared" si="450"/>
        <v/>
      </c>
      <c r="AO381" s="22" t="s">
        <v>57</v>
      </c>
    </row>
    <row r="382" spans="2:41" s="2" customFormat="1" ht="9.9499999999999993" customHeight="1" x14ac:dyDescent="0.2">
      <c r="B382" s="93" t="s">
        <v>6</v>
      </c>
      <c r="D382" s="160"/>
      <c r="E382" s="155" t="s">
        <v>210</v>
      </c>
      <c r="F382" s="155"/>
      <c r="G382" s="21" t="s">
        <v>91</v>
      </c>
      <c r="H382" s="21"/>
      <c r="I382" s="21"/>
      <c r="J382" s="176" t="s">
        <v>571</v>
      </c>
      <c r="L382" s="21" t="s">
        <v>974</v>
      </c>
      <c r="M382" s="21"/>
      <c r="N382" s="21"/>
      <c r="P382" s="155"/>
      <c r="Q382" s="161"/>
      <c r="R382" s="20"/>
      <c r="S382" s="27">
        <f t="shared" si="442"/>
        <v>65.2</v>
      </c>
      <c r="T382" s="25" t="s">
        <v>44</v>
      </c>
      <c r="U382" s="4" t="str">
        <f>+Instructions!$B$3</f>
        <v>A</v>
      </c>
      <c r="V382" s="39"/>
      <c r="W382" s="43">
        <f>+Instructions!$C$22</f>
        <v>0</v>
      </c>
      <c r="X382" s="14">
        <f t="shared" si="443"/>
        <v>65.2</v>
      </c>
      <c r="Y382" s="39"/>
      <c r="Z382" s="5" t="s">
        <v>432</v>
      </c>
      <c r="AA382" s="27">
        <v>65.2</v>
      </c>
      <c r="AB382" s="47">
        <f t="shared" ref="AB382:AC387" si="452">+W382</f>
        <v>0</v>
      </c>
      <c r="AC382" s="14">
        <f t="shared" si="452"/>
        <v>65.2</v>
      </c>
      <c r="AD382" s="10">
        <f t="shared" si="445"/>
        <v>0</v>
      </c>
      <c r="AE382" s="101"/>
      <c r="AF382" s="109">
        <v>3</v>
      </c>
      <c r="AG382" s="40">
        <f t="shared" si="446"/>
        <v>65.2</v>
      </c>
      <c r="AH382" s="39"/>
      <c r="AJ382" s="14">
        <f t="shared" si="447"/>
        <v>65.2</v>
      </c>
      <c r="AK382" s="14">
        <f t="shared" si="448"/>
        <v>0</v>
      </c>
      <c r="AL382" s="14">
        <f t="shared" si="449"/>
        <v>0</v>
      </c>
      <c r="AM382" s="14" t="str">
        <f t="shared" si="450"/>
        <v/>
      </c>
      <c r="AO382" s="22" t="s">
        <v>57</v>
      </c>
    </row>
    <row r="383" spans="2:41" s="2" customFormat="1" ht="9.9499999999999993" customHeight="1" x14ac:dyDescent="0.2">
      <c r="B383" s="93" t="s">
        <v>6</v>
      </c>
      <c r="D383" s="160"/>
      <c r="E383" s="155" t="s">
        <v>730</v>
      </c>
      <c r="F383" s="155"/>
      <c r="G383" s="21" t="s">
        <v>91</v>
      </c>
      <c r="H383" s="21"/>
      <c r="I383" s="21"/>
      <c r="J383" s="21" t="s">
        <v>728</v>
      </c>
      <c r="K383" s="21"/>
      <c r="L383" s="21" t="s">
        <v>731</v>
      </c>
      <c r="M383" s="21"/>
      <c r="N383" s="21"/>
      <c r="P383" s="155"/>
      <c r="Q383" s="161"/>
      <c r="R383" s="20"/>
      <c r="S383" s="27">
        <f t="shared" si="442"/>
        <v>72.349999999999994</v>
      </c>
      <c r="T383" s="25" t="s">
        <v>44</v>
      </c>
      <c r="U383" s="4" t="str">
        <f>+Instructions!$B$3</f>
        <v>A</v>
      </c>
      <c r="V383" s="39"/>
      <c r="W383" s="43">
        <f>+Instructions!$C$22</f>
        <v>0</v>
      </c>
      <c r="X383" s="14">
        <f t="shared" si="443"/>
        <v>72.349999999999994</v>
      </c>
      <c r="Y383" s="39"/>
      <c r="Z383" s="5" t="s">
        <v>432</v>
      </c>
      <c r="AA383" s="27">
        <v>72.349999999999994</v>
      </c>
      <c r="AB383" s="47">
        <f t="shared" si="452"/>
        <v>0</v>
      </c>
      <c r="AC383" s="14">
        <f t="shared" si="452"/>
        <v>72.349999999999994</v>
      </c>
      <c r="AD383" s="10">
        <f t="shared" si="445"/>
        <v>0</v>
      </c>
      <c r="AE383" s="101"/>
      <c r="AF383" s="109">
        <v>3</v>
      </c>
      <c r="AG383" s="40">
        <f t="shared" si="446"/>
        <v>72.349999999999994</v>
      </c>
      <c r="AH383" s="39"/>
      <c r="AJ383" s="14">
        <f t="shared" si="447"/>
        <v>72.349999999999994</v>
      </c>
      <c r="AK383" s="14">
        <f t="shared" si="448"/>
        <v>0</v>
      </c>
      <c r="AL383" s="14">
        <f t="shared" si="449"/>
        <v>0</v>
      </c>
      <c r="AM383" s="14" t="str">
        <f t="shared" si="450"/>
        <v/>
      </c>
      <c r="AO383" s="22" t="s">
        <v>57</v>
      </c>
    </row>
    <row r="384" spans="2:41" s="2" customFormat="1" ht="9.9499999999999993" customHeight="1" x14ac:dyDescent="0.2">
      <c r="B384" s="93" t="s">
        <v>6</v>
      </c>
      <c r="D384" s="160"/>
      <c r="E384" s="155" t="s">
        <v>610</v>
      </c>
      <c r="F384" s="155"/>
      <c r="G384" s="21" t="s">
        <v>91</v>
      </c>
      <c r="H384" s="21"/>
      <c r="I384" s="21"/>
      <c r="J384" s="21" t="s">
        <v>729</v>
      </c>
      <c r="K384" s="21"/>
      <c r="L384" s="21" t="s">
        <v>994</v>
      </c>
      <c r="M384" s="21"/>
      <c r="N384" s="21"/>
      <c r="P384" s="155"/>
      <c r="Q384" s="161"/>
      <c r="R384" s="20"/>
      <c r="S384" s="27">
        <f t="shared" si="442"/>
        <v>84.25</v>
      </c>
      <c r="T384" s="25" t="s">
        <v>44</v>
      </c>
      <c r="U384" s="4" t="str">
        <f>+Instructions!$B$3</f>
        <v>A</v>
      </c>
      <c r="V384" s="39"/>
      <c r="W384" s="43">
        <f>+Instructions!$C$22</f>
        <v>0</v>
      </c>
      <c r="X384" s="14">
        <f t="shared" si="443"/>
        <v>84.25</v>
      </c>
      <c r="Y384" s="39"/>
      <c r="Z384" s="5" t="s">
        <v>432</v>
      </c>
      <c r="AA384" s="27">
        <v>84.25</v>
      </c>
      <c r="AB384" s="47">
        <f t="shared" si="452"/>
        <v>0</v>
      </c>
      <c r="AC384" s="14">
        <f t="shared" si="452"/>
        <v>84.25</v>
      </c>
      <c r="AD384" s="10">
        <f t="shared" si="445"/>
        <v>0</v>
      </c>
      <c r="AE384" s="101"/>
      <c r="AF384" s="109">
        <v>3</v>
      </c>
      <c r="AG384" s="40">
        <f t="shared" si="446"/>
        <v>84.25</v>
      </c>
      <c r="AH384" s="39"/>
      <c r="AJ384" s="14">
        <f t="shared" si="447"/>
        <v>84.25</v>
      </c>
      <c r="AK384" s="14">
        <f t="shared" si="448"/>
        <v>0</v>
      </c>
      <c r="AL384" s="14">
        <f t="shared" si="449"/>
        <v>0</v>
      </c>
      <c r="AM384" s="14" t="str">
        <f t="shared" si="450"/>
        <v/>
      </c>
      <c r="AO384" s="22" t="s">
        <v>57</v>
      </c>
    </row>
    <row r="385" spans="2:41" s="2" customFormat="1" ht="9.9499999999999993" customHeight="1" x14ac:dyDescent="0.2">
      <c r="B385" s="93" t="s">
        <v>6</v>
      </c>
      <c r="D385" s="160"/>
      <c r="E385" s="155" t="s">
        <v>610</v>
      </c>
      <c r="F385" s="155"/>
      <c r="G385" s="21" t="s">
        <v>91</v>
      </c>
      <c r="H385" s="21"/>
      <c r="I385" s="21"/>
      <c r="J385" s="21" t="s">
        <v>872</v>
      </c>
      <c r="K385" s="21"/>
      <c r="L385" s="21" t="s">
        <v>873</v>
      </c>
      <c r="M385" s="21"/>
      <c r="N385" s="21"/>
      <c r="P385" s="155"/>
      <c r="Q385" s="161"/>
      <c r="R385" s="20"/>
      <c r="S385" s="27">
        <f t="shared" si="442"/>
        <v>71.75</v>
      </c>
      <c r="T385" s="25" t="s">
        <v>44</v>
      </c>
      <c r="U385" s="4" t="str">
        <f>+Instructions!$B$3</f>
        <v>A</v>
      </c>
      <c r="V385" s="39"/>
      <c r="W385" s="43">
        <f>+Instructions!$C$22</f>
        <v>0</v>
      </c>
      <c r="X385" s="14">
        <f t="shared" si="443"/>
        <v>71.75</v>
      </c>
      <c r="Y385" s="39"/>
      <c r="Z385" s="5" t="s">
        <v>432</v>
      </c>
      <c r="AA385" s="27">
        <v>71.75</v>
      </c>
      <c r="AB385" s="47">
        <f t="shared" si="452"/>
        <v>0</v>
      </c>
      <c r="AC385" s="14">
        <f t="shared" si="452"/>
        <v>71.75</v>
      </c>
      <c r="AD385" s="10">
        <f t="shared" si="445"/>
        <v>0</v>
      </c>
      <c r="AE385" s="101"/>
      <c r="AF385" s="109">
        <v>3</v>
      </c>
      <c r="AG385" s="40">
        <f t="shared" si="446"/>
        <v>71.75</v>
      </c>
      <c r="AH385" s="39"/>
      <c r="AJ385" s="14">
        <f t="shared" si="447"/>
        <v>71.75</v>
      </c>
      <c r="AK385" s="14">
        <f t="shared" si="448"/>
        <v>0</v>
      </c>
      <c r="AL385" s="14">
        <f t="shared" si="449"/>
        <v>0</v>
      </c>
      <c r="AM385" s="14" t="str">
        <f t="shared" si="450"/>
        <v/>
      </c>
      <c r="AO385" s="22" t="s">
        <v>57</v>
      </c>
    </row>
    <row r="386" spans="2:41" s="2" customFormat="1" ht="9.9499999999999993" customHeight="1" x14ac:dyDescent="0.2">
      <c r="B386" s="93" t="s">
        <v>6</v>
      </c>
      <c r="D386" s="160"/>
      <c r="E386" s="155" t="s">
        <v>610</v>
      </c>
      <c r="F386" s="155"/>
      <c r="G386" s="21" t="s">
        <v>91</v>
      </c>
      <c r="H386" s="21"/>
      <c r="I386" s="21"/>
      <c r="J386" s="21" t="s">
        <v>1187</v>
      </c>
      <c r="K386" s="21"/>
      <c r="L386" s="21" t="s">
        <v>1190</v>
      </c>
      <c r="M386" s="21"/>
      <c r="N386" s="21"/>
      <c r="P386" s="155"/>
      <c r="Q386" s="161"/>
      <c r="R386" s="20"/>
      <c r="S386" s="27">
        <f t="shared" si="442"/>
        <v>74.75</v>
      </c>
      <c r="T386" s="25" t="s">
        <v>44</v>
      </c>
      <c r="U386" s="4" t="str">
        <f>+Instructions!$B$3</f>
        <v>A</v>
      </c>
      <c r="V386" s="39"/>
      <c r="W386" s="43">
        <f>+Instructions!$C$22</f>
        <v>0</v>
      </c>
      <c r="X386" s="14">
        <f t="shared" si="443"/>
        <v>74.75</v>
      </c>
      <c r="Y386" s="39"/>
      <c r="Z386" s="5" t="s">
        <v>432</v>
      </c>
      <c r="AA386" s="27">
        <v>74.75</v>
      </c>
      <c r="AB386" s="47">
        <f t="shared" si="452"/>
        <v>0</v>
      </c>
      <c r="AC386" s="14">
        <f t="shared" si="452"/>
        <v>74.75</v>
      </c>
      <c r="AD386" s="10">
        <f t="shared" si="445"/>
        <v>0</v>
      </c>
      <c r="AE386" s="101"/>
      <c r="AF386" s="109">
        <v>3</v>
      </c>
      <c r="AG386" s="40">
        <f t="shared" si="446"/>
        <v>74.75</v>
      </c>
      <c r="AH386" s="39"/>
      <c r="AJ386" s="14">
        <f t="shared" si="447"/>
        <v>74.75</v>
      </c>
      <c r="AK386" s="14">
        <f t="shared" si="448"/>
        <v>0</v>
      </c>
      <c r="AL386" s="14">
        <f t="shared" si="449"/>
        <v>0</v>
      </c>
      <c r="AM386" s="14" t="str">
        <f t="shared" si="450"/>
        <v/>
      </c>
      <c r="AO386" s="22" t="s">
        <v>57</v>
      </c>
    </row>
    <row r="387" spans="2:41" s="2" customFormat="1" ht="9.9499999999999993" customHeight="1" x14ac:dyDescent="0.2">
      <c r="B387" s="93" t="s">
        <v>6</v>
      </c>
      <c r="D387" s="160"/>
      <c r="E387" s="155" t="s">
        <v>610</v>
      </c>
      <c r="F387" s="155"/>
      <c r="G387" s="21" t="s">
        <v>91</v>
      </c>
      <c r="H387" s="21"/>
      <c r="I387" s="21"/>
      <c r="J387" s="21" t="s">
        <v>1188</v>
      </c>
      <c r="K387" s="21"/>
      <c r="L387" s="21" t="s">
        <v>1189</v>
      </c>
      <c r="M387" s="21"/>
      <c r="N387" s="21"/>
      <c r="P387" s="155"/>
      <c r="Q387" s="161"/>
      <c r="R387" s="20"/>
      <c r="S387" s="27">
        <f t="shared" si="442"/>
        <v>74.75</v>
      </c>
      <c r="T387" s="25" t="s">
        <v>44</v>
      </c>
      <c r="U387" s="4" t="str">
        <f>+Instructions!$B$3</f>
        <v>A</v>
      </c>
      <c r="V387" s="39"/>
      <c r="W387" s="43">
        <f>+Instructions!$C$22</f>
        <v>0</v>
      </c>
      <c r="X387" s="14">
        <f t="shared" si="443"/>
        <v>74.75</v>
      </c>
      <c r="Y387" s="39"/>
      <c r="Z387" s="5" t="s">
        <v>432</v>
      </c>
      <c r="AA387" s="27">
        <v>74.75</v>
      </c>
      <c r="AB387" s="47">
        <f t="shared" si="452"/>
        <v>0</v>
      </c>
      <c r="AC387" s="14">
        <f t="shared" si="452"/>
        <v>74.75</v>
      </c>
      <c r="AD387" s="10">
        <f t="shared" si="445"/>
        <v>0</v>
      </c>
      <c r="AE387" s="101"/>
      <c r="AF387" s="109">
        <v>3</v>
      </c>
      <c r="AG387" s="40">
        <f t="shared" si="446"/>
        <v>74.75</v>
      </c>
      <c r="AH387" s="39"/>
      <c r="AJ387" s="14">
        <f t="shared" si="447"/>
        <v>74.75</v>
      </c>
      <c r="AK387" s="14">
        <f t="shared" si="448"/>
        <v>0</v>
      </c>
      <c r="AL387" s="14">
        <f t="shared" si="449"/>
        <v>0</v>
      </c>
      <c r="AM387" s="14" t="str">
        <f t="shared" si="450"/>
        <v/>
      </c>
      <c r="AO387" s="22" t="s">
        <v>57</v>
      </c>
    </row>
    <row r="388" spans="2:41" s="2" customFormat="1" ht="9.9499999999999993" customHeight="1" x14ac:dyDescent="0.2">
      <c r="B388" s="93" t="s">
        <v>6</v>
      </c>
      <c r="D388" s="160"/>
      <c r="E388" s="155" t="s">
        <v>610</v>
      </c>
      <c r="F388" s="155"/>
      <c r="G388" s="21" t="s">
        <v>91</v>
      </c>
      <c r="H388" s="21"/>
      <c r="I388" s="21"/>
      <c r="J388" s="21" t="s">
        <v>1464</v>
      </c>
      <c r="K388" s="21"/>
      <c r="L388" s="21" t="s">
        <v>1465</v>
      </c>
      <c r="M388" s="21"/>
      <c r="N388" s="21"/>
      <c r="P388" s="155"/>
      <c r="Q388" s="161"/>
      <c r="R388" s="20"/>
      <c r="S388" s="27">
        <f t="shared" ref="S388:S390" si="453">IF(Suggested="Yes",AA388,AG388)</f>
        <v>73.599999999999994</v>
      </c>
      <c r="T388" s="25" t="s">
        <v>44</v>
      </c>
      <c r="U388" s="4" t="str">
        <f>+Instructions!$B$3</f>
        <v>A</v>
      </c>
      <c r="V388" s="39"/>
      <c r="W388" s="43">
        <f>+Instructions!$C$22</f>
        <v>0</v>
      </c>
      <c r="X388" s="14">
        <f t="shared" ref="X388:X390" si="454">ROUND($AA388*(1-W388)+0.004999,2)</f>
        <v>73.599999999999994</v>
      </c>
      <c r="Y388" s="39"/>
      <c r="Z388" s="5" t="s">
        <v>432</v>
      </c>
      <c r="AA388" s="27">
        <v>73.599999999999994</v>
      </c>
      <c r="AB388" s="47">
        <f t="shared" ref="AB388:AC390" si="455">+W388</f>
        <v>0</v>
      </c>
      <c r="AC388" s="14">
        <f t="shared" si="455"/>
        <v>73.599999999999994</v>
      </c>
      <c r="AD388" s="10">
        <f t="shared" ref="AD388:AD390" si="456">(AG388-AC388)/AG388</f>
        <v>0</v>
      </c>
      <c r="AE388" s="101"/>
      <c r="AF388" s="109">
        <v>3</v>
      </c>
      <c r="AG388" s="40">
        <f t="shared" ref="AG388:AG390" si="457">SUM(AJ388:AL388)+AE388</f>
        <v>73.599999999999994</v>
      </c>
      <c r="AH388" s="39"/>
      <c r="AJ388" s="14">
        <f t="shared" ref="AJ388:AJ390" si="458">ROUND(AC388/(1-VLOOKUP(AF388,Group,2,FALSE)),2)</f>
        <v>73.599999999999994</v>
      </c>
      <c r="AK388" s="14">
        <f t="shared" ref="AK388:AK390" si="459">IF(VLOOKUP(AF388,Group,5,FALSE)="YES",VLOOKUP(ROUND(ROUND(AJ388,1)-AJ388,2),Round,2,FALSE)+VLOOKUP(AF388,Group,6,FALSE),0)</f>
        <v>0</v>
      </c>
      <c r="AL388" s="14">
        <f t="shared" ref="AL388:AL390" si="460">IF(VLOOKUP(AF388,Group,7,FALSE)="",0,ROUND(AJ388-0.04999,1)-AJ388+AM388)</f>
        <v>0</v>
      </c>
      <c r="AM388" s="14" t="str">
        <f t="shared" ref="AM388:AM390" si="461">IF(VLOOKUP(AF388,Group,7,FALSE)="","",VLOOKUP(AF388,Group,7,FALSE))</f>
        <v/>
      </c>
      <c r="AO388" s="22" t="s">
        <v>57</v>
      </c>
    </row>
    <row r="389" spans="2:41" s="2" customFormat="1" ht="9.9499999999999993" customHeight="1" x14ac:dyDescent="0.2">
      <c r="B389" s="93" t="s">
        <v>6</v>
      </c>
      <c r="D389" s="160"/>
      <c r="E389" s="155" t="s">
        <v>1273</v>
      </c>
      <c r="F389" s="155"/>
      <c r="G389" s="21" t="s">
        <v>91</v>
      </c>
      <c r="H389" s="21"/>
      <c r="I389" s="21"/>
      <c r="J389" s="21" t="s">
        <v>1272</v>
      </c>
      <c r="K389" s="21"/>
      <c r="L389" s="21" t="s">
        <v>1274</v>
      </c>
      <c r="M389" s="21"/>
      <c r="N389" s="21"/>
      <c r="P389" s="155"/>
      <c r="Q389" s="161"/>
      <c r="R389" s="20"/>
      <c r="S389" s="27">
        <f t="shared" si="453"/>
        <v>118.4</v>
      </c>
      <c r="T389" s="25" t="s">
        <v>44</v>
      </c>
      <c r="U389" s="4" t="str">
        <f>+Instructions!$B$3</f>
        <v>A</v>
      </c>
      <c r="V389" s="39"/>
      <c r="W389" s="43">
        <f>+Instructions!$C$22</f>
        <v>0</v>
      </c>
      <c r="X389" s="14">
        <f t="shared" si="454"/>
        <v>118.4</v>
      </c>
      <c r="Y389" s="39"/>
      <c r="Z389" s="5" t="s">
        <v>432</v>
      </c>
      <c r="AA389" s="27">
        <v>118.4</v>
      </c>
      <c r="AB389" s="47">
        <f t="shared" si="455"/>
        <v>0</v>
      </c>
      <c r="AC389" s="14">
        <f t="shared" si="455"/>
        <v>118.4</v>
      </c>
      <c r="AD389" s="10">
        <f t="shared" si="456"/>
        <v>0</v>
      </c>
      <c r="AE389" s="101"/>
      <c r="AF389" s="109">
        <v>3</v>
      </c>
      <c r="AG389" s="40">
        <f t="shared" si="457"/>
        <v>118.4</v>
      </c>
      <c r="AH389" s="39"/>
      <c r="AJ389" s="14">
        <f t="shared" si="458"/>
        <v>118.4</v>
      </c>
      <c r="AK389" s="14">
        <f t="shared" si="459"/>
        <v>0</v>
      </c>
      <c r="AL389" s="14">
        <f t="shared" si="460"/>
        <v>0</v>
      </c>
      <c r="AM389" s="14" t="str">
        <f t="shared" si="461"/>
        <v/>
      </c>
      <c r="AO389" s="22" t="s">
        <v>57</v>
      </c>
    </row>
    <row r="390" spans="2:41" s="2" customFormat="1" ht="9.9499999999999993" customHeight="1" x14ac:dyDescent="0.2">
      <c r="B390" s="93" t="s">
        <v>6</v>
      </c>
      <c r="D390" s="160"/>
      <c r="E390" s="155" t="s">
        <v>610</v>
      </c>
      <c r="F390" s="155"/>
      <c r="G390" s="21" t="s">
        <v>91</v>
      </c>
      <c r="H390" s="21"/>
      <c r="I390" s="21"/>
      <c r="J390" s="21" t="s">
        <v>1585</v>
      </c>
      <c r="K390" s="21"/>
      <c r="L390" s="21" t="s">
        <v>1584</v>
      </c>
      <c r="M390" s="21"/>
      <c r="N390" s="21"/>
      <c r="P390" s="155"/>
      <c r="Q390" s="161"/>
      <c r="R390" s="20"/>
      <c r="S390" s="27">
        <f t="shared" si="453"/>
        <v>97.85</v>
      </c>
      <c r="T390" s="25" t="s">
        <v>44</v>
      </c>
      <c r="U390" s="4" t="str">
        <f>+Instructions!$B$3</f>
        <v>A</v>
      </c>
      <c r="V390" s="39"/>
      <c r="W390" s="43">
        <f>+Instructions!$C$22</f>
        <v>0</v>
      </c>
      <c r="X390" s="14">
        <f t="shared" si="454"/>
        <v>97.85</v>
      </c>
      <c r="Y390" s="39"/>
      <c r="Z390" s="5" t="s">
        <v>432</v>
      </c>
      <c r="AA390" s="27">
        <v>97.85</v>
      </c>
      <c r="AB390" s="47">
        <f t="shared" si="455"/>
        <v>0</v>
      </c>
      <c r="AC390" s="14">
        <f t="shared" si="455"/>
        <v>97.85</v>
      </c>
      <c r="AD390" s="10">
        <f t="shared" si="456"/>
        <v>0</v>
      </c>
      <c r="AE390" s="101"/>
      <c r="AF390" s="109">
        <v>3</v>
      </c>
      <c r="AG390" s="40">
        <f t="shared" si="457"/>
        <v>97.85</v>
      </c>
      <c r="AH390" s="39"/>
      <c r="AJ390" s="14">
        <f t="shared" si="458"/>
        <v>97.85</v>
      </c>
      <c r="AK390" s="14">
        <f t="shared" si="459"/>
        <v>0</v>
      </c>
      <c r="AL390" s="14">
        <f t="shared" si="460"/>
        <v>0</v>
      </c>
      <c r="AM390" s="14" t="str">
        <f t="shared" si="461"/>
        <v/>
      </c>
      <c r="AO390" s="22" t="s">
        <v>57</v>
      </c>
    </row>
    <row r="391" spans="2:41" s="2" customFormat="1" ht="9.9499999999999993" customHeight="1" x14ac:dyDescent="0.2">
      <c r="B391" s="93" t="s">
        <v>6</v>
      </c>
      <c r="D391" s="160"/>
      <c r="E391" s="155" t="s">
        <v>90</v>
      </c>
      <c r="F391" s="155"/>
      <c r="G391" s="21" t="s">
        <v>91</v>
      </c>
      <c r="H391" s="21"/>
      <c r="I391" s="21"/>
      <c r="J391" s="176" t="s">
        <v>572</v>
      </c>
      <c r="L391" s="21" t="s">
        <v>1084</v>
      </c>
      <c r="M391" s="21"/>
      <c r="N391" s="21"/>
      <c r="P391" s="155" t="s">
        <v>84</v>
      </c>
      <c r="Q391" s="161"/>
      <c r="R391" s="20"/>
      <c r="S391" s="27">
        <f t="shared" ref="S391:S405" si="462">IF(Suggested="Yes",AA391,AG391)</f>
        <v>83.85</v>
      </c>
      <c r="T391" s="25" t="s">
        <v>44</v>
      </c>
      <c r="U391" s="4" t="str">
        <f>+Instructions!$B$3</f>
        <v>A</v>
      </c>
      <c r="V391" s="39"/>
      <c r="W391" s="43">
        <f>+Instructions!$C$22</f>
        <v>0</v>
      </c>
      <c r="X391" s="14">
        <f t="shared" ref="X391:X405" si="463">ROUND($AA391*(1-W391)+0.004999,2)</f>
        <v>83.85</v>
      </c>
      <c r="Y391" s="39"/>
      <c r="Z391" s="5" t="s">
        <v>432</v>
      </c>
      <c r="AA391" s="27">
        <v>83.85</v>
      </c>
      <c r="AB391" s="47">
        <f t="shared" ref="AB391:AB405" si="464">+W391</f>
        <v>0</v>
      </c>
      <c r="AC391" s="14">
        <f t="shared" ref="AC391:AC405" si="465">+X391</f>
        <v>83.85</v>
      </c>
      <c r="AD391" s="10">
        <f t="shared" ref="AD391:AD405" si="466">(AG391-AC391)/AG391</f>
        <v>0</v>
      </c>
      <c r="AE391" s="101"/>
      <c r="AF391" s="109">
        <v>3</v>
      </c>
      <c r="AG391" s="40">
        <f t="shared" ref="AG391:AG405" si="467">SUM(AJ391:AL391)+AE391</f>
        <v>83.85</v>
      </c>
      <c r="AH391" s="39"/>
      <c r="AJ391" s="14">
        <f t="shared" ref="AJ391:AJ405" si="468">ROUND(AC391/(1-VLOOKUP(AF391,Group,2,FALSE)),2)</f>
        <v>83.85</v>
      </c>
      <c r="AK391" s="14">
        <f t="shared" ref="AK391:AK405" si="469">IF(VLOOKUP(AF391,Group,5,FALSE)="YES",VLOOKUP(ROUND(ROUND(AJ391,1)-AJ391,2),Round,2,FALSE)+VLOOKUP(AF391,Group,6,FALSE),0)</f>
        <v>0</v>
      </c>
      <c r="AL391" s="14">
        <f t="shared" ref="AL391:AL405" si="470">IF(VLOOKUP(AF391,Group,7,FALSE)="",0,ROUND(AJ391-0.04999,1)-AJ391+AM391)</f>
        <v>0</v>
      </c>
      <c r="AM391" s="14" t="str">
        <f t="shared" ref="AM391:AM405" si="471">IF(VLOOKUP(AF391,Group,7,FALSE)="","",VLOOKUP(AF391,Group,7,FALSE))</f>
        <v/>
      </c>
      <c r="AO391" s="22" t="s">
        <v>57</v>
      </c>
    </row>
    <row r="392" spans="2:41" s="2" customFormat="1" ht="9.9499999999999993" customHeight="1" x14ac:dyDescent="0.2">
      <c r="B392" s="93" t="s">
        <v>6</v>
      </c>
      <c r="D392" s="160"/>
      <c r="E392" s="155" t="s">
        <v>626</v>
      </c>
      <c r="F392" s="155"/>
      <c r="G392" s="21" t="s">
        <v>91</v>
      </c>
      <c r="H392" s="21"/>
      <c r="I392" s="21"/>
      <c r="J392" s="176" t="s">
        <v>625</v>
      </c>
      <c r="K392" s="21"/>
      <c r="L392" s="21" t="s">
        <v>999</v>
      </c>
      <c r="M392" s="21"/>
      <c r="N392" s="21"/>
      <c r="P392" s="155"/>
      <c r="Q392" s="161"/>
      <c r="R392" s="20"/>
      <c r="S392" s="27">
        <f t="shared" si="462"/>
        <v>78.400000000000006</v>
      </c>
      <c r="T392" s="25" t="s">
        <v>44</v>
      </c>
      <c r="U392" s="4" t="str">
        <f>+Instructions!$B$3</f>
        <v>A</v>
      </c>
      <c r="V392" s="39"/>
      <c r="W392" s="43">
        <f>+Instructions!$C$22</f>
        <v>0</v>
      </c>
      <c r="X392" s="14">
        <f t="shared" si="463"/>
        <v>78.400000000000006</v>
      </c>
      <c r="Y392" s="39"/>
      <c r="Z392" s="5" t="s">
        <v>432</v>
      </c>
      <c r="AA392" s="27">
        <v>78.400000000000006</v>
      </c>
      <c r="AB392" s="47">
        <f t="shared" si="464"/>
        <v>0</v>
      </c>
      <c r="AC392" s="14">
        <f t="shared" si="465"/>
        <v>78.400000000000006</v>
      </c>
      <c r="AD392" s="10">
        <f t="shared" si="466"/>
        <v>0</v>
      </c>
      <c r="AE392" s="101"/>
      <c r="AF392" s="109">
        <v>3</v>
      </c>
      <c r="AG392" s="40">
        <f t="shared" si="467"/>
        <v>78.400000000000006</v>
      </c>
      <c r="AH392" s="39"/>
      <c r="AJ392" s="14">
        <f t="shared" si="468"/>
        <v>78.400000000000006</v>
      </c>
      <c r="AK392" s="14">
        <f t="shared" si="469"/>
        <v>0</v>
      </c>
      <c r="AL392" s="14">
        <f t="shared" si="470"/>
        <v>0</v>
      </c>
      <c r="AM392" s="14" t="str">
        <f t="shared" si="471"/>
        <v/>
      </c>
      <c r="AO392" s="22" t="s">
        <v>57</v>
      </c>
    </row>
    <row r="393" spans="2:41" s="2" customFormat="1" ht="9.9499999999999993" customHeight="1" x14ac:dyDescent="0.2">
      <c r="B393" s="93" t="s">
        <v>6</v>
      </c>
      <c r="D393" s="160"/>
      <c r="E393" s="155" t="s">
        <v>610</v>
      </c>
      <c r="F393" s="155"/>
      <c r="G393" s="21" t="s">
        <v>91</v>
      </c>
      <c r="H393" s="21"/>
      <c r="I393" s="21"/>
      <c r="J393" s="21" t="s">
        <v>732</v>
      </c>
      <c r="K393" s="21"/>
      <c r="L393" s="21" t="s">
        <v>995</v>
      </c>
      <c r="M393" s="21"/>
      <c r="N393" s="21"/>
      <c r="P393" s="155"/>
      <c r="Q393" s="161"/>
      <c r="R393" s="20"/>
      <c r="S393" s="27">
        <f t="shared" si="462"/>
        <v>83.85</v>
      </c>
      <c r="T393" s="25" t="s">
        <v>44</v>
      </c>
      <c r="U393" s="4" t="str">
        <f>+Instructions!$B$3</f>
        <v>A</v>
      </c>
      <c r="V393" s="39"/>
      <c r="W393" s="43">
        <f>+Instructions!$C$22</f>
        <v>0</v>
      </c>
      <c r="X393" s="14">
        <f t="shared" si="463"/>
        <v>83.85</v>
      </c>
      <c r="Y393" s="39"/>
      <c r="Z393" s="5" t="s">
        <v>432</v>
      </c>
      <c r="AA393" s="27">
        <v>83.85</v>
      </c>
      <c r="AB393" s="47">
        <f t="shared" si="464"/>
        <v>0</v>
      </c>
      <c r="AC393" s="14">
        <f t="shared" si="465"/>
        <v>83.85</v>
      </c>
      <c r="AD393" s="10">
        <f t="shared" si="466"/>
        <v>0</v>
      </c>
      <c r="AE393" s="101"/>
      <c r="AF393" s="109">
        <v>3</v>
      </c>
      <c r="AG393" s="40">
        <f t="shared" si="467"/>
        <v>83.85</v>
      </c>
      <c r="AH393" s="39"/>
      <c r="AJ393" s="14">
        <f t="shared" si="468"/>
        <v>83.85</v>
      </c>
      <c r="AK393" s="14">
        <f t="shared" si="469"/>
        <v>0</v>
      </c>
      <c r="AL393" s="14">
        <f t="shared" si="470"/>
        <v>0</v>
      </c>
      <c r="AM393" s="14" t="str">
        <f t="shared" si="471"/>
        <v/>
      </c>
      <c r="AO393" s="22" t="s">
        <v>57</v>
      </c>
    </row>
    <row r="394" spans="2:41" s="2" customFormat="1" ht="9.9499999999999993" customHeight="1" x14ac:dyDescent="0.2">
      <c r="B394" s="93" t="s">
        <v>6</v>
      </c>
      <c r="D394" s="160"/>
      <c r="E394" s="155" t="s">
        <v>610</v>
      </c>
      <c r="F394" s="155"/>
      <c r="G394" s="21" t="s">
        <v>91</v>
      </c>
      <c r="H394" s="21"/>
      <c r="I394" s="21"/>
      <c r="J394" s="21" t="s">
        <v>874</v>
      </c>
      <c r="K394" s="21"/>
      <c r="L394" s="21" t="s">
        <v>875</v>
      </c>
      <c r="M394" s="21"/>
      <c r="N394" s="21"/>
      <c r="P394" s="155"/>
      <c r="Q394" s="161"/>
      <c r="R394" s="20"/>
      <c r="S394" s="27">
        <f>IF(Suggested="Yes",AA394,AG394)</f>
        <v>77.95</v>
      </c>
      <c r="T394" s="25" t="s">
        <v>44</v>
      </c>
      <c r="U394" s="4" t="str">
        <f>+Instructions!$B$3</f>
        <v>A</v>
      </c>
      <c r="V394" s="39"/>
      <c r="W394" s="43">
        <f>+Instructions!$C$22</f>
        <v>0</v>
      </c>
      <c r="X394" s="14">
        <f>ROUND($AA394*(1-W394)+0.004999,2)</f>
        <v>77.95</v>
      </c>
      <c r="Y394" s="39"/>
      <c r="Z394" s="5" t="s">
        <v>432</v>
      </c>
      <c r="AA394" s="27">
        <v>77.95</v>
      </c>
      <c r="AB394" s="47">
        <f t="shared" si="464"/>
        <v>0</v>
      </c>
      <c r="AC394" s="14">
        <f t="shared" si="465"/>
        <v>77.95</v>
      </c>
      <c r="AD394" s="10">
        <f>(AG394-AC394)/AG394</f>
        <v>0</v>
      </c>
      <c r="AE394" s="101"/>
      <c r="AF394" s="109">
        <v>3</v>
      </c>
      <c r="AG394" s="40">
        <f>SUM(AJ394:AL394)+AE394</f>
        <v>77.95</v>
      </c>
      <c r="AH394" s="39"/>
      <c r="AJ394" s="14">
        <f>ROUND(AC394/(1-VLOOKUP(AF394,Group,2,FALSE)),2)</f>
        <v>77.95</v>
      </c>
      <c r="AK394" s="14">
        <f>IF(VLOOKUP(AF394,Group,5,FALSE)="YES",VLOOKUP(ROUND(ROUND(AJ394,1)-AJ394,2),Round,2,FALSE)+VLOOKUP(AF394,Group,6,FALSE),0)</f>
        <v>0</v>
      </c>
      <c r="AL394" s="14">
        <f>IF(VLOOKUP(AF394,Group,7,FALSE)="",0,ROUND(AJ394-0.04999,1)-AJ394+AM394)</f>
        <v>0</v>
      </c>
      <c r="AM394" s="14" t="str">
        <f>IF(VLOOKUP(AF394,Group,7,FALSE)="","",VLOOKUP(AF394,Group,7,FALSE))</f>
        <v/>
      </c>
      <c r="AO394" s="22" t="s">
        <v>57</v>
      </c>
    </row>
    <row r="395" spans="2:41" s="2" customFormat="1" ht="9.9499999999999993" customHeight="1" x14ac:dyDescent="0.2">
      <c r="B395" s="93" t="s">
        <v>6</v>
      </c>
      <c r="D395" s="160"/>
      <c r="E395" s="155" t="s">
        <v>610</v>
      </c>
      <c r="F395" s="155"/>
      <c r="G395" s="21" t="s">
        <v>91</v>
      </c>
      <c r="H395" s="21"/>
      <c r="I395" s="21"/>
      <c r="J395" s="21" t="s">
        <v>1193</v>
      </c>
      <c r="K395" s="21"/>
      <c r="L395" s="21" t="s">
        <v>1194</v>
      </c>
      <c r="M395" s="21"/>
      <c r="N395" s="21"/>
      <c r="P395" s="155"/>
      <c r="Q395" s="161"/>
      <c r="R395" s="20"/>
      <c r="S395" s="27">
        <f>IF(Suggested="Yes",AA395,AG395)</f>
        <v>87.4</v>
      </c>
      <c r="T395" s="25" t="s">
        <v>44</v>
      </c>
      <c r="U395" s="4" t="str">
        <f>+Instructions!$B$3</f>
        <v>A</v>
      </c>
      <c r="V395" s="39"/>
      <c r="W395" s="43">
        <f>+Instructions!$C$22</f>
        <v>0</v>
      </c>
      <c r="X395" s="14">
        <f>ROUND($AA395*(1-W395)+0.004999,2)</f>
        <v>87.4</v>
      </c>
      <c r="Y395" s="39"/>
      <c r="Z395" s="5" t="s">
        <v>432</v>
      </c>
      <c r="AA395" s="27">
        <v>87.4</v>
      </c>
      <c r="AB395" s="47">
        <f t="shared" si="464"/>
        <v>0</v>
      </c>
      <c r="AC395" s="14">
        <f t="shared" si="465"/>
        <v>87.4</v>
      </c>
      <c r="AD395" s="10">
        <f>(AG395-AC395)/AG395</f>
        <v>0</v>
      </c>
      <c r="AE395" s="101"/>
      <c r="AF395" s="109">
        <v>3</v>
      </c>
      <c r="AG395" s="40">
        <f>SUM(AJ395:AL395)+AE395</f>
        <v>87.4</v>
      </c>
      <c r="AH395" s="39"/>
      <c r="AJ395" s="14">
        <f>ROUND(AC395/(1-VLOOKUP(AF395,Group,2,FALSE)),2)</f>
        <v>87.4</v>
      </c>
      <c r="AK395" s="14">
        <f>IF(VLOOKUP(AF395,Group,5,FALSE)="YES",VLOOKUP(ROUND(ROUND(AJ395,1)-AJ395,2),Round,2,FALSE)+VLOOKUP(AF395,Group,6,FALSE),0)</f>
        <v>0</v>
      </c>
      <c r="AL395" s="14">
        <f>IF(VLOOKUP(AF395,Group,7,FALSE)="",0,ROUND(AJ395-0.04999,1)-AJ395+AM395)</f>
        <v>0</v>
      </c>
      <c r="AM395" s="14" t="str">
        <f>IF(VLOOKUP(AF395,Group,7,FALSE)="","",VLOOKUP(AF395,Group,7,FALSE))</f>
        <v/>
      </c>
      <c r="AO395" s="22" t="s">
        <v>57</v>
      </c>
    </row>
    <row r="396" spans="2:41" s="2" customFormat="1" ht="9.9499999999999993" customHeight="1" x14ac:dyDescent="0.2">
      <c r="B396" s="93" t="s">
        <v>6</v>
      </c>
      <c r="D396" s="160"/>
      <c r="E396" s="155" t="s">
        <v>610</v>
      </c>
      <c r="F396" s="155"/>
      <c r="G396" s="21" t="s">
        <v>91</v>
      </c>
      <c r="H396" s="21"/>
      <c r="I396" s="21"/>
      <c r="J396" s="21" t="s">
        <v>1587</v>
      </c>
      <c r="K396" s="21"/>
      <c r="L396" s="21" t="s">
        <v>1588</v>
      </c>
      <c r="M396" s="21"/>
      <c r="N396" s="21"/>
      <c r="P396" s="155"/>
      <c r="Q396" s="161"/>
      <c r="R396" s="20"/>
      <c r="S396" s="27">
        <f t="shared" ref="S396" si="472">IF(Suggested="Yes",AA396,AG396)</f>
        <v>83.1</v>
      </c>
      <c r="T396" s="25" t="s">
        <v>44</v>
      </c>
      <c r="U396" s="4" t="str">
        <f>+Instructions!$B$3</f>
        <v>A</v>
      </c>
      <c r="V396" s="39"/>
      <c r="W396" s="43">
        <f>+Instructions!$C$22</f>
        <v>0</v>
      </c>
      <c r="X396" s="14">
        <f t="shared" ref="X396" si="473">ROUND($AA396*(1-W396)+0.004999,2)</f>
        <v>83.1</v>
      </c>
      <c r="Y396" s="39"/>
      <c r="Z396" s="5" t="s">
        <v>432</v>
      </c>
      <c r="AA396" s="27">
        <v>83.1</v>
      </c>
      <c r="AB396" s="47">
        <f t="shared" si="464"/>
        <v>0</v>
      </c>
      <c r="AC396" s="14">
        <f t="shared" si="465"/>
        <v>83.1</v>
      </c>
      <c r="AD396" s="10">
        <f t="shared" ref="AD396" si="474">(AG396-AC396)/AG396</f>
        <v>0</v>
      </c>
      <c r="AE396" s="101"/>
      <c r="AF396" s="109">
        <v>3</v>
      </c>
      <c r="AG396" s="40">
        <f t="shared" ref="AG396" si="475">SUM(AJ396:AL396)+AE396</f>
        <v>83.1</v>
      </c>
      <c r="AH396" s="39"/>
      <c r="AJ396" s="14">
        <f t="shared" ref="AJ396" si="476">ROUND(AC396/(1-VLOOKUP(AF396,Group,2,FALSE)),2)</f>
        <v>83.1</v>
      </c>
      <c r="AK396" s="14">
        <f t="shared" ref="AK396" si="477">IF(VLOOKUP(AF396,Group,5,FALSE)="YES",VLOOKUP(ROUND(ROUND(AJ396,1)-AJ396,2),Round,2,FALSE)+VLOOKUP(AF396,Group,6,FALSE),0)</f>
        <v>0</v>
      </c>
      <c r="AL396" s="14">
        <f t="shared" ref="AL396" si="478">IF(VLOOKUP(AF396,Group,7,FALSE)="",0,ROUND(AJ396-0.04999,1)-AJ396+AM396)</f>
        <v>0</v>
      </c>
      <c r="AM396" s="14" t="str">
        <f t="shared" ref="AM396" si="479">IF(VLOOKUP(AF396,Group,7,FALSE)="","",VLOOKUP(AF396,Group,7,FALSE))</f>
        <v/>
      </c>
      <c r="AO396" s="22" t="s">
        <v>57</v>
      </c>
    </row>
    <row r="397" spans="2:41" s="2" customFormat="1" ht="9.9499999999999993" customHeight="1" x14ac:dyDescent="0.2">
      <c r="B397" s="93" t="s">
        <v>6</v>
      </c>
      <c r="C397" s="178"/>
      <c r="D397" s="179"/>
      <c r="E397" s="155" t="s">
        <v>90</v>
      </c>
      <c r="F397" s="155"/>
      <c r="G397" s="21" t="s">
        <v>91</v>
      </c>
      <c r="H397" s="21"/>
      <c r="I397" s="21"/>
      <c r="J397" s="176" t="s">
        <v>573</v>
      </c>
      <c r="L397" s="21" t="s">
        <v>1086</v>
      </c>
      <c r="M397" s="21"/>
      <c r="N397" s="21"/>
      <c r="P397" s="155"/>
      <c r="Q397" s="161"/>
      <c r="R397" s="20" t="s">
        <v>50</v>
      </c>
      <c r="S397" s="27">
        <f t="shared" si="462"/>
        <v>91.95</v>
      </c>
      <c r="T397" s="25" t="s">
        <v>44</v>
      </c>
      <c r="U397" s="4" t="str">
        <f>+Instructions!$B$3</f>
        <v>A</v>
      </c>
      <c r="V397" s="39"/>
      <c r="W397" s="43">
        <f>+Instructions!$C$22</f>
        <v>0</v>
      </c>
      <c r="X397" s="14">
        <f t="shared" si="463"/>
        <v>91.95</v>
      </c>
      <c r="Y397" s="39"/>
      <c r="Z397" s="5" t="s">
        <v>432</v>
      </c>
      <c r="AA397" s="27">
        <v>91.95</v>
      </c>
      <c r="AB397" s="47">
        <f t="shared" si="464"/>
        <v>0</v>
      </c>
      <c r="AC397" s="14">
        <f t="shared" si="465"/>
        <v>91.95</v>
      </c>
      <c r="AD397" s="10">
        <f t="shared" si="466"/>
        <v>0</v>
      </c>
      <c r="AE397" s="101"/>
      <c r="AF397" s="109">
        <v>3</v>
      </c>
      <c r="AG397" s="40">
        <f t="shared" si="467"/>
        <v>91.95</v>
      </c>
      <c r="AH397" s="39"/>
      <c r="AJ397" s="14">
        <f t="shared" si="468"/>
        <v>91.95</v>
      </c>
      <c r="AK397" s="14">
        <f t="shared" si="469"/>
        <v>0</v>
      </c>
      <c r="AL397" s="14">
        <f t="shared" si="470"/>
        <v>0</v>
      </c>
      <c r="AM397" s="14" t="str">
        <f t="shared" si="471"/>
        <v/>
      </c>
      <c r="AO397" s="22" t="s">
        <v>57</v>
      </c>
    </row>
    <row r="398" spans="2:41" s="2" customFormat="1" ht="9.9499999999999993" customHeight="1" x14ac:dyDescent="0.2">
      <c r="B398" s="93" t="s">
        <v>6</v>
      </c>
      <c r="D398" s="160"/>
      <c r="E398" s="155" t="s">
        <v>712</v>
      </c>
      <c r="F398" s="155"/>
      <c r="G398" s="21" t="s">
        <v>91</v>
      </c>
      <c r="H398" s="21"/>
      <c r="I398" s="21"/>
      <c r="J398" s="21" t="s">
        <v>733</v>
      </c>
      <c r="K398" s="21"/>
      <c r="L398" s="21" t="s">
        <v>1002</v>
      </c>
      <c r="M398" s="21"/>
      <c r="N398" s="21"/>
      <c r="P398" s="155"/>
      <c r="Q398" s="161"/>
      <c r="R398" s="20"/>
      <c r="S398" s="27">
        <f t="shared" si="462"/>
        <v>65.05</v>
      </c>
      <c r="T398" s="25" t="s">
        <v>44</v>
      </c>
      <c r="U398" s="4" t="str">
        <f>+Instructions!$B$3</f>
        <v>A</v>
      </c>
      <c r="V398" s="39"/>
      <c r="W398" s="43">
        <f>+Instructions!$C$22</f>
        <v>0</v>
      </c>
      <c r="X398" s="14">
        <f t="shared" si="463"/>
        <v>65.05</v>
      </c>
      <c r="Y398" s="39"/>
      <c r="Z398" s="5" t="s">
        <v>432</v>
      </c>
      <c r="AA398" s="27">
        <v>65.05</v>
      </c>
      <c r="AB398" s="47">
        <f t="shared" si="464"/>
        <v>0</v>
      </c>
      <c r="AC398" s="14">
        <f t="shared" si="465"/>
        <v>65.05</v>
      </c>
      <c r="AD398" s="10">
        <f t="shared" si="466"/>
        <v>0</v>
      </c>
      <c r="AE398" s="101"/>
      <c r="AF398" s="109">
        <v>3</v>
      </c>
      <c r="AG398" s="40">
        <f t="shared" si="467"/>
        <v>65.05</v>
      </c>
      <c r="AH398" s="39"/>
      <c r="AJ398" s="14">
        <f t="shared" si="468"/>
        <v>65.05</v>
      </c>
      <c r="AK398" s="14">
        <f t="shared" si="469"/>
        <v>0</v>
      </c>
      <c r="AL398" s="14">
        <f t="shared" si="470"/>
        <v>0</v>
      </c>
      <c r="AM398" s="14" t="str">
        <f t="shared" si="471"/>
        <v/>
      </c>
      <c r="AO398" s="22" t="s">
        <v>57</v>
      </c>
    </row>
    <row r="399" spans="2:41" s="2" customFormat="1" ht="9.9499999999999993" customHeight="1" x14ac:dyDescent="0.2">
      <c r="B399" s="93" t="s">
        <v>6</v>
      </c>
      <c r="D399" s="160"/>
      <c r="E399" s="155" t="s">
        <v>712</v>
      </c>
      <c r="F399" s="155"/>
      <c r="G399" s="21" t="s">
        <v>91</v>
      </c>
      <c r="H399" s="21"/>
      <c r="I399" s="21" t="s">
        <v>84</v>
      </c>
      <c r="J399" s="21" t="s">
        <v>734</v>
      </c>
      <c r="K399" s="21"/>
      <c r="L399" s="21" t="s">
        <v>1003</v>
      </c>
      <c r="M399" s="21"/>
      <c r="N399" s="21"/>
      <c r="P399" s="155"/>
      <c r="Q399" s="161"/>
      <c r="R399" s="20"/>
      <c r="S399" s="27">
        <f t="shared" si="462"/>
        <v>65.05</v>
      </c>
      <c r="T399" s="25" t="s">
        <v>44</v>
      </c>
      <c r="U399" s="4" t="str">
        <f>+Instructions!$B$3</f>
        <v>A</v>
      </c>
      <c r="V399" s="39"/>
      <c r="W399" s="43">
        <f>+Instructions!$C$22</f>
        <v>0</v>
      </c>
      <c r="X399" s="14">
        <f t="shared" si="463"/>
        <v>65.05</v>
      </c>
      <c r="Y399" s="39"/>
      <c r="Z399" s="5" t="s">
        <v>432</v>
      </c>
      <c r="AA399" s="27">
        <v>65.05</v>
      </c>
      <c r="AB399" s="47">
        <f t="shared" si="464"/>
        <v>0</v>
      </c>
      <c r="AC399" s="14">
        <f t="shared" si="465"/>
        <v>65.05</v>
      </c>
      <c r="AD399" s="10">
        <f t="shared" si="466"/>
        <v>0</v>
      </c>
      <c r="AE399" s="101"/>
      <c r="AF399" s="109">
        <v>3</v>
      </c>
      <c r="AG399" s="40">
        <f t="shared" si="467"/>
        <v>65.05</v>
      </c>
      <c r="AH399" s="39"/>
      <c r="AJ399" s="14">
        <f t="shared" si="468"/>
        <v>65.05</v>
      </c>
      <c r="AK399" s="14">
        <f t="shared" si="469"/>
        <v>0</v>
      </c>
      <c r="AL399" s="14">
        <f t="shared" si="470"/>
        <v>0</v>
      </c>
      <c r="AM399" s="14" t="str">
        <f t="shared" si="471"/>
        <v/>
      </c>
      <c r="AO399" s="22" t="s">
        <v>57</v>
      </c>
    </row>
    <row r="400" spans="2:41" s="2" customFormat="1" ht="9.75" customHeight="1" x14ac:dyDescent="0.2">
      <c r="B400" s="93" t="s">
        <v>6</v>
      </c>
      <c r="D400" s="160"/>
      <c r="E400" s="155" t="s">
        <v>90</v>
      </c>
      <c r="F400" s="155"/>
      <c r="G400" s="21" t="s">
        <v>91</v>
      </c>
      <c r="H400" s="21"/>
      <c r="I400" s="21"/>
      <c r="J400" s="176" t="s">
        <v>574</v>
      </c>
      <c r="L400" s="21" t="s">
        <v>1109</v>
      </c>
      <c r="M400" s="21"/>
      <c r="N400" s="21"/>
      <c r="P400" s="155"/>
      <c r="Q400" s="161"/>
      <c r="R400" s="20" t="s">
        <v>50</v>
      </c>
      <c r="S400" s="27">
        <f t="shared" si="462"/>
        <v>67.8</v>
      </c>
      <c r="T400" s="25" t="s">
        <v>44</v>
      </c>
      <c r="U400" s="4" t="str">
        <f>+Instructions!$B$3</f>
        <v>A</v>
      </c>
      <c r="V400" s="39"/>
      <c r="W400" s="43">
        <f>+Instructions!$C$22</f>
        <v>0</v>
      </c>
      <c r="X400" s="14">
        <f t="shared" si="463"/>
        <v>67.8</v>
      </c>
      <c r="Y400" s="39"/>
      <c r="Z400" s="5" t="s">
        <v>432</v>
      </c>
      <c r="AA400" s="27">
        <v>67.8</v>
      </c>
      <c r="AB400" s="47">
        <f t="shared" si="464"/>
        <v>0</v>
      </c>
      <c r="AC400" s="14">
        <f t="shared" si="465"/>
        <v>67.8</v>
      </c>
      <c r="AD400" s="10">
        <f t="shared" si="466"/>
        <v>0</v>
      </c>
      <c r="AE400" s="101"/>
      <c r="AF400" s="109">
        <v>3</v>
      </c>
      <c r="AG400" s="40">
        <f t="shared" si="467"/>
        <v>67.8</v>
      </c>
      <c r="AH400" s="39"/>
      <c r="AJ400" s="14">
        <f t="shared" si="468"/>
        <v>67.8</v>
      </c>
      <c r="AK400" s="14">
        <f t="shared" si="469"/>
        <v>0</v>
      </c>
      <c r="AL400" s="14">
        <f t="shared" si="470"/>
        <v>0</v>
      </c>
      <c r="AM400" s="14" t="str">
        <f t="shared" si="471"/>
        <v/>
      </c>
      <c r="AO400" s="22" t="s">
        <v>57</v>
      </c>
    </row>
    <row r="401" spans="2:41" s="2" customFormat="1" ht="9.75" customHeight="1" x14ac:dyDescent="0.2">
      <c r="B401" s="93" t="s">
        <v>6</v>
      </c>
      <c r="D401" s="160"/>
      <c r="E401" s="155" t="s">
        <v>90</v>
      </c>
      <c r="F401" s="155"/>
      <c r="G401" s="21" t="s">
        <v>91</v>
      </c>
      <c r="H401" s="21"/>
      <c r="I401" s="21"/>
      <c r="J401" s="176" t="s">
        <v>575</v>
      </c>
      <c r="L401" s="21" t="s">
        <v>1088</v>
      </c>
      <c r="M401" s="21"/>
      <c r="N401" s="21"/>
      <c r="P401" s="155"/>
      <c r="Q401" s="161"/>
      <c r="R401" s="20" t="s">
        <v>50</v>
      </c>
      <c r="S401" s="27">
        <f t="shared" si="462"/>
        <v>83.35</v>
      </c>
      <c r="T401" s="25" t="s">
        <v>44</v>
      </c>
      <c r="U401" s="4" t="str">
        <f>+Instructions!$B$3</f>
        <v>A</v>
      </c>
      <c r="V401" s="39"/>
      <c r="W401" s="43">
        <f>+Instructions!$C$22</f>
        <v>0</v>
      </c>
      <c r="X401" s="14">
        <f t="shared" si="463"/>
        <v>83.35</v>
      </c>
      <c r="Y401" s="39"/>
      <c r="Z401" s="5" t="s">
        <v>432</v>
      </c>
      <c r="AA401" s="27">
        <v>83.35</v>
      </c>
      <c r="AB401" s="47">
        <f t="shared" si="464"/>
        <v>0</v>
      </c>
      <c r="AC401" s="14">
        <f t="shared" si="465"/>
        <v>83.35</v>
      </c>
      <c r="AD401" s="10">
        <f t="shared" si="466"/>
        <v>0</v>
      </c>
      <c r="AE401" s="101"/>
      <c r="AF401" s="109">
        <v>3</v>
      </c>
      <c r="AG401" s="40">
        <f t="shared" si="467"/>
        <v>83.35</v>
      </c>
      <c r="AH401" s="39"/>
      <c r="AJ401" s="14">
        <f t="shared" si="468"/>
        <v>83.35</v>
      </c>
      <c r="AK401" s="14">
        <f t="shared" si="469"/>
        <v>0</v>
      </c>
      <c r="AL401" s="14">
        <f t="shared" si="470"/>
        <v>0</v>
      </c>
      <c r="AM401" s="14" t="str">
        <f t="shared" si="471"/>
        <v/>
      </c>
      <c r="AO401" s="22" t="s">
        <v>57</v>
      </c>
    </row>
    <row r="402" spans="2:41" s="2" customFormat="1" ht="9.75" customHeight="1" x14ac:dyDescent="0.2">
      <c r="B402" s="93" t="s">
        <v>6</v>
      </c>
      <c r="D402" s="160"/>
      <c r="E402" s="155" t="s">
        <v>104</v>
      </c>
      <c r="F402" s="155"/>
      <c r="G402" s="21" t="s">
        <v>91</v>
      </c>
      <c r="H402" s="21"/>
      <c r="I402" s="21"/>
      <c r="J402" s="176" t="s">
        <v>576</v>
      </c>
      <c r="L402" s="21" t="s">
        <v>1091</v>
      </c>
      <c r="M402" s="21"/>
      <c r="N402" s="21"/>
      <c r="P402" s="155"/>
      <c r="Q402" s="161"/>
      <c r="R402" s="20" t="s">
        <v>50</v>
      </c>
      <c r="S402" s="27">
        <f t="shared" si="462"/>
        <v>94.85</v>
      </c>
      <c r="T402" s="25" t="s">
        <v>44</v>
      </c>
      <c r="U402" s="4" t="str">
        <f>+Instructions!$B$3</f>
        <v>A</v>
      </c>
      <c r="V402" s="39"/>
      <c r="W402" s="43">
        <f>+Instructions!$C$22</f>
        <v>0</v>
      </c>
      <c r="X402" s="14">
        <f t="shared" si="463"/>
        <v>94.85</v>
      </c>
      <c r="Y402" s="39"/>
      <c r="Z402" s="5" t="s">
        <v>432</v>
      </c>
      <c r="AA402" s="27">
        <v>94.85</v>
      </c>
      <c r="AB402" s="47">
        <f t="shared" si="464"/>
        <v>0</v>
      </c>
      <c r="AC402" s="14">
        <f t="shared" si="465"/>
        <v>94.85</v>
      </c>
      <c r="AD402" s="10">
        <f t="shared" si="466"/>
        <v>0</v>
      </c>
      <c r="AE402" s="101"/>
      <c r="AF402" s="109">
        <v>3</v>
      </c>
      <c r="AG402" s="40">
        <f t="shared" si="467"/>
        <v>94.85</v>
      </c>
      <c r="AH402" s="39"/>
      <c r="AJ402" s="14">
        <f t="shared" si="468"/>
        <v>94.85</v>
      </c>
      <c r="AK402" s="14">
        <f t="shared" si="469"/>
        <v>0</v>
      </c>
      <c r="AL402" s="14">
        <f t="shared" si="470"/>
        <v>0</v>
      </c>
      <c r="AM402" s="14" t="str">
        <f t="shared" si="471"/>
        <v/>
      </c>
      <c r="AO402" s="22" t="s">
        <v>57</v>
      </c>
    </row>
    <row r="403" spans="2:41" s="2" customFormat="1" ht="9.75" customHeight="1" x14ac:dyDescent="0.2">
      <c r="B403" s="93" t="s">
        <v>6</v>
      </c>
      <c r="D403" s="180"/>
      <c r="E403" s="155" t="s">
        <v>90</v>
      </c>
      <c r="F403" s="155"/>
      <c r="G403" s="21" t="s">
        <v>91</v>
      </c>
      <c r="H403" s="21"/>
      <c r="I403" s="21"/>
      <c r="J403" s="176" t="s">
        <v>577</v>
      </c>
      <c r="L403" s="21" t="s">
        <v>1085</v>
      </c>
      <c r="M403" s="21"/>
      <c r="N403" s="21"/>
      <c r="P403" s="155"/>
      <c r="Q403" s="161"/>
      <c r="R403" s="20" t="s">
        <v>50</v>
      </c>
      <c r="S403" s="27">
        <f t="shared" si="462"/>
        <v>94.95</v>
      </c>
      <c r="T403" s="25" t="s">
        <v>44</v>
      </c>
      <c r="U403" s="4" t="str">
        <f>+Instructions!$B$3</f>
        <v>A</v>
      </c>
      <c r="V403" s="39"/>
      <c r="W403" s="43">
        <f>+Instructions!$C$22</f>
        <v>0</v>
      </c>
      <c r="X403" s="14">
        <f t="shared" si="463"/>
        <v>94.95</v>
      </c>
      <c r="Y403" s="39"/>
      <c r="Z403" s="5" t="s">
        <v>432</v>
      </c>
      <c r="AA403" s="27">
        <v>94.95</v>
      </c>
      <c r="AB403" s="47">
        <f t="shared" si="464"/>
        <v>0</v>
      </c>
      <c r="AC403" s="14">
        <f t="shared" si="465"/>
        <v>94.95</v>
      </c>
      <c r="AD403" s="10">
        <f t="shared" si="466"/>
        <v>0</v>
      </c>
      <c r="AE403" s="101"/>
      <c r="AF403" s="109">
        <v>3</v>
      </c>
      <c r="AG403" s="40">
        <f t="shared" si="467"/>
        <v>94.95</v>
      </c>
      <c r="AH403" s="39"/>
      <c r="AJ403" s="14">
        <f t="shared" si="468"/>
        <v>94.95</v>
      </c>
      <c r="AK403" s="14">
        <f t="shared" si="469"/>
        <v>0</v>
      </c>
      <c r="AL403" s="14">
        <f t="shared" si="470"/>
        <v>0</v>
      </c>
      <c r="AM403" s="14" t="str">
        <f t="shared" si="471"/>
        <v/>
      </c>
      <c r="AO403" s="22" t="s">
        <v>57</v>
      </c>
    </row>
    <row r="404" spans="2:41" s="2" customFormat="1" ht="9.75" customHeight="1" x14ac:dyDescent="0.2">
      <c r="B404" s="93" t="s">
        <v>6</v>
      </c>
      <c r="D404" s="160"/>
      <c r="E404" s="155" t="s">
        <v>90</v>
      </c>
      <c r="F404" s="155"/>
      <c r="G404" s="21" t="s">
        <v>91</v>
      </c>
      <c r="H404" s="21"/>
      <c r="I404" s="21" t="s">
        <v>84</v>
      </c>
      <c r="J404" s="176" t="s">
        <v>578</v>
      </c>
      <c r="L404" s="21" t="s">
        <v>1090</v>
      </c>
      <c r="M404" s="21"/>
      <c r="N404" s="21"/>
      <c r="P404" s="155"/>
      <c r="Q404" s="161"/>
      <c r="R404" s="20"/>
      <c r="S404" s="27">
        <f t="shared" si="462"/>
        <v>103.55</v>
      </c>
      <c r="T404" s="25" t="s">
        <v>44</v>
      </c>
      <c r="U404" s="4" t="str">
        <f>+Instructions!$B$3</f>
        <v>A</v>
      </c>
      <c r="V404" s="39"/>
      <c r="W404" s="43">
        <f>+Instructions!$C$22</f>
        <v>0</v>
      </c>
      <c r="X404" s="14">
        <f t="shared" si="463"/>
        <v>103.55</v>
      </c>
      <c r="Y404" s="39"/>
      <c r="Z404" s="5" t="s">
        <v>432</v>
      </c>
      <c r="AA404" s="27">
        <v>103.55</v>
      </c>
      <c r="AB404" s="47">
        <f t="shared" si="464"/>
        <v>0</v>
      </c>
      <c r="AC404" s="14">
        <f t="shared" si="465"/>
        <v>103.55</v>
      </c>
      <c r="AD404" s="10">
        <f t="shared" si="466"/>
        <v>0</v>
      </c>
      <c r="AE404" s="101"/>
      <c r="AF404" s="109">
        <v>3</v>
      </c>
      <c r="AG404" s="40">
        <f t="shared" si="467"/>
        <v>103.55</v>
      </c>
      <c r="AH404" s="39"/>
      <c r="AJ404" s="14">
        <f t="shared" si="468"/>
        <v>103.55</v>
      </c>
      <c r="AK404" s="14">
        <f t="shared" si="469"/>
        <v>0</v>
      </c>
      <c r="AL404" s="14">
        <f t="shared" si="470"/>
        <v>0</v>
      </c>
      <c r="AM404" s="14" t="str">
        <f t="shared" si="471"/>
        <v/>
      </c>
      <c r="AO404" s="22" t="s">
        <v>57</v>
      </c>
    </row>
    <row r="405" spans="2:41" s="2" customFormat="1" ht="9.75" customHeight="1" x14ac:dyDescent="0.2">
      <c r="B405" s="93" t="s">
        <v>6</v>
      </c>
      <c r="D405" s="160"/>
      <c r="E405" s="155" t="s">
        <v>90</v>
      </c>
      <c r="F405" s="155"/>
      <c r="G405" s="21" t="s">
        <v>91</v>
      </c>
      <c r="H405" s="21"/>
      <c r="I405" s="21"/>
      <c r="J405" s="176" t="s">
        <v>579</v>
      </c>
      <c r="L405" s="21" t="s">
        <v>1075</v>
      </c>
      <c r="M405" s="21"/>
      <c r="N405" s="21"/>
      <c r="P405" s="155" t="s">
        <v>84</v>
      </c>
      <c r="Q405" s="161"/>
      <c r="R405" s="20" t="s">
        <v>50</v>
      </c>
      <c r="S405" s="27">
        <f t="shared" si="462"/>
        <v>91.3</v>
      </c>
      <c r="T405" s="25" t="s">
        <v>44</v>
      </c>
      <c r="U405" s="4" t="str">
        <f>+Instructions!$B$3</f>
        <v>A</v>
      </c>
      <c r="V405" s="39"/>
      <c r="W405" s="43">
        <f>+Instructions!$C$22</f>
        <v>0</v>
      </c>
      <c r="X405" s="14">
        <f t="shared" si="463"/>
        <v>91.3</v>
      </c>
      <c r="Y405" s="39"/>
      <c r="Z405" s="5" t="s">
        <v>432</v>
      </c>
      <c r="AA405" s="27">
        <v>91.3</v>
      </c>
      <c r="AB405" s="47">
        <f t="shared" si="464"/>
        <v>0</v>
      </c>
      <c r="AC405" s="14">
        <f t="shared" si="465"/>
        <v>91.3</v>
      </c>
      <c r="AD405" s="10">
        <f t="shared" si="466"/>
        <v>0</v>
      </c>
      <c r="AE405" s="101"/>
      <c r="AF405" s="109">
        <v>3</v>
      </c>
      <c r="AG405" s="40">
        <f t="shared" si="467"/>
        <v>91.3</v>
      </c>
      <c r="AH405" s="39"/>
      <c r="AJ405" s="14">
        <f t="shared" si="468"/>
        <v>91.3</v>
      </c>
      <c r="AK405" s="14">
        <f t="shared" si="469"/>
        <v>0</v>
      </c>
      <c r="AL405" s="14">
        <f t="shared" si="470"/>
        <v>0</v>
      </c>
      <c r="AM405" s="14" t="str">
        <f t="shared" si="471"/>
        <v/>
      </c>
      <c r="AO405" s="22" t="s">
        <v>57</v>
      </c>
    </row>
    <row r="406" spans="2:41" s="2" customFormat="1" ht="9.75" customHeight="1" x14ac:dyDescent="0.2">
      <c r="B406" s="93" t="s">
        <v>6</v>
      </c>
      <c r="D406" s="160"/>
      <c r="E406" s="213" t="s">
        <v>90</v>
      </c>
      <c r="F406" s="213"/>
      <c r="G406" s="201" t="s">
        <v>91</v>
      </c>
      <c r="H406" s="201"/>
      <c r="I406" s="201"/>
      <c r="J406" s="209" t="s">
        <v>580</v>
      </c>
      <c r="K406" s="210"/>
      <c r="L406" s="201" t="s">
        <v>1074</v>
      </c>
      <c r="M406" s="201"/>
      <c r="N406" s="201"/>
      <c r="O406" s="210"/>
      <c r="P406" s="221" t="s">
        <v>1639</v>
      </c>
      <c r="Q406" s="215"/>
      <c r="R406" s="216" t="s">
        <v>50</v>
      </c>
      <c r="S406" s="217">
        <f t="shared" ref="S406:S422" si="480">IF(Suggested="Yes",AA406,AG406)</f>
        <v>72.25</v>
      </c>
      <c r="T406" s="218" t="s">
        <v>44</v>
      </c>
      <c r="U406" s="4" t="str">
        <f>+Instructions!$B$3</f>
        <v>A</v>
      </c>
      <c r="V406" s="39"/>
      <c r="W406" s="43">
        <f>+Instructions!$C$22</f>
        <v>0</v>
      </c>
      <c r="X406" s="14">
        <f t="shared" ref="X406:X422" si="481">ROUND($AA406*(1-W406)+0.004999,2)</f>
        <v>72.25</v>
      </c>
      <c r="Y406" s="39"/>
      <c r="Z406" s="5" t="s">
        <v>432</v>
      </c>
      <c r="AA406" s="27">
        <v>72.25</v>
      </c>
      <c r="AB406" s="47">
        <f t="shared" ref="AB406:AC415" si="482">+W406</f>
        <v>0</v>
      </c>
      <c r="AC406" s="14">
        <f t="shared" si="482"/>
        <v>72.25</v>
      </c>
      <c r="AD406" s="10">
        <f t="shared" ref="AD406:AD422" si="483">(AG406-AC406)/AG406</f>
        <v>0</v>
      </c>
      <c r="AE406" s="101"/>
      <c r="AF406" s="109">
        <v>3</v>
      </c>
      <c r="AG406" s="40">
        <f t="shared" ref="AG406:AG422" si="484">SUM(AJ406:AL406)+AE406</f>
        <v>72.25</v>
      </c>
      <c r="AH406" s="39"/>
      <c r="AJ406" s="14">
        <f t="shared" ref="AJ406:AJ422" si="485">ROUND(AC406/(1-VLOOKUP(AF406,Group,2,FALSE)),2)</f>
        <v>72.25</v>
      </c>
      <c r="AK406" s="14">
        <f t="shared" ref="AK406:AK422" si="486">IF(VLOOKUP(AF406,Group,5,FALSE)="YES",VLOOKUP(ROUND(ROUND(AJ406,1)-AJ406,2),Round,2,FALSE)+VLOOKUP(AF406,Group,6,FALSE),0)</f>
        <v>0</v>
      </c>
      <c r="AL406" s="14">
        <f t="shared" ref="AL406:AL422" si="487">IF(VLOOKUP(AF406,Group,7,FALSE)="",0,ROUND(AJ406-0.04999,1)-AJ406+AM406)</f>
        <v>0</v>
      </c>
      <c r="AM406" s="14" t="str">
        <f t="shared" ref="AM406:AM422" si="488">IF(VLOOKUP(AF406,Group,7,FALSE)="","",VLOOKUP(AF406,Group,7,FALSE))</f>
        <v/>
      </c>
      <c r="AO406" s="22" t="s">
        <v>57</v>
      </c>
    </row>
    <row r="407" spans="2:41" s="2" customFormat="1" ht="9.75" customHeight="1" x14ac:dyDescent="0.2">
      <c r="B407" s="93" t="s">
        <v>6</v>
      </c>
      <c r="D407" s="160"/>
      <c r="E407" s="155" t="s">
        <v>90</v>
      </c>
      <c r="F407" s="155"/>
      <c r="G407" s="21" t="s">
        <v>91</v>
      </c>
      <c r="H407" s="21"/>
      <c r="I407" s="21"/>
      <c r="J407" s="176" t="s">
        <v>581</v>
      </c>
      <c r="L407" s="21" t="s">
        <v>1092</v>
      </c>
      <c r="M407" s="21"/>
      <c r="N407" s="21"/>
      <c r="P407" s="155"/>
      <c r="Q407" s="161"/>
      <c r="R407" s="20" t="s">
        <v>50</v>
      </c>
      <c r="S407" s="27">
        <f t="shared" si="480"/>
        <v>91.3</v>
      </c>
      <c r="T407" s="25" t="s">
        <v>44</v>
      </c>
      <c r="U407" s="4" t="str">
        <f>+Instructions!$B$3</f>
        <v>A</v>
      </c>
      <c r="V407" s="39"/>
      <c r="W407" s="43">
        <f>+Instructions!$C$22</f>
        <v>0</v>
      </c>
      <c r="X407" s="14">
        <f t="shared" si="481"/>
        <v>91.3</v>
      </c>
      <c r="Y407" s="39"/>
      <c r="Z407" s="5" t="s">
        <v>432</v>
      </c>
      <c r="AA407" s="27">
        <v>91.3</v>
      </c>
      <c r="AB407" s="47">
        <f t="shared" si="482"/>
        <v>0</v>
      </c>
      <c r="AC407" s="14">
        <f t="shared" si="482"/>
        <v>91.3</v>
      </c>
      <c r="AD407" s="10">
        <f t="shared" si="483"/>
        <v>0</v>
      </c>
      <c r="AE407" s="101"/>
      <c r="AF407" s="109">
        <v>3</v>
      </c>
      <c r="AG407" s="40">
        <f t="shared" si="484"/>
        <v>91.3</v>
      </c>
      <c r="AH407" s="39"/>
      <c r="AJ407" s="14">
        <f t="shared" si="485"/>
        <v>91.3</v>
      </c>
      <c r="AK407" s="14">
        <f t="shared" si="486"/>
        <v>0</v>
      </c>
      <c r="AL407" s="14">
        <f t="shared" si="487"/>
        <v>0</v>
      </c>
      <c r="AM407" s="14" t="str">
        <f t="shared" si="488"/>
        <v/>
      </c>
      <c r="AO407" s="22" t="s">
        <v>57</v>
      </c>
    </row>
    <row r="408" spans="2:41" s="2" customFormat="1" ht="9.75" customHeight="1" x14ac:dyDescent="0.2">
      <c r="B408" s="93" t="s">
        <v>6</v>
      </c>
      <c r="D408" s="160"/>
      <c r="E408" s="155" t="s">
        <v>90</v>
      </c>
      <c r="F408" s="155"/>
      <c r="G408" s="21" t="s">
        <v>91</v>
      </c>
      <c r="H408" s="21"/>
      <c r="I408" s="21"/>
      <c r="J408" s="176" t="s">
        <v>582</v>
      </c>
      <c r="L408" s="21" t="s">
        <v>1089</v>
      </c>
      <c r="M408" s="21"/>
      <c r="N408" s="21"/>
      <c r="P408" s="155"/>
      <c r="Q408" s="161"/>
      <c r="R408" s="20"/>
      <c r="S408" s="27">
        <f t="shared" si="480"/>
        <v>83.6</v>
      </c>
      <c r="T408" s="25" t="s">
        <v>44</v>
      </c>
      <c r="U408" s="4" t="str">
        <f>+Instructions!$B$3</f>
        <v>A</v>
      </c>
      <c r="V408" s="39"/>
      <c r="W408" s="43">
        <f>+Instructions!$C$22</f>
        <v>0</v>
      </c>
      <c r="X408" s="14">
        <f t="shared" si="481"/>
        <v>83.6</v>
      </c>
      <c r="Y408" s="39"/>
      <c r="Z408" s="5" t="s">
        <v>432</v>
      </c>
      <c r="AA408" s="27">
        <v>83.6</v>
      </c>
      <c r="AB408" s="47">
        <f t="shared" si="482"/>
        <v>0</v>
      </c>
      <c r="AC408" s="14">
        <f t="shared" si="482"/>
        <v>83.6</v>
      </c>
      <c r="AD408" s="10">
        <f t="shared" si="483"/>
        <v>0</v>
      </c>
      <c r="AE408" s="101"/>
      <c r="AF408" s="109">
        <v>3</v>
      </c>
      <c r="AG408" s="40">
        <f t="shared" si="484"/>
        <v>83.6</v>
      </c>
      <c r="AH408" s="39"/>
      <c r="AJ408" s="14">
        <f t="shared" si="485"/>
        <v>83.6</v>
      </c>
      <c r="AK408" s="14">
        <f t="shared" si="486"/>
        <v>0</v>
      </c>
      <c r="AL408" s="14">
        <f t="shared" si="487"/>
        <v>0</v>
      </c>
      <c r="AM408" s="14" t="str">
        <f t="shared" si="488"/>
        <v/>
      </c>
      <c r="AO408" s="22" t="s">
        <v>57</v>
      </c>
    </row>
    <row r="409" spans="2:41" s="2" customFormat="1" ht="9.75" customHeight="1" x14ac:dyDescent="0.2">
      <c r="B409" s="93" t="s">
        <v>6</v>
      </c>
      <c r="D409" s="160"/>
      <c r="E409" s="155" t="s">
        <v>610</v>
      </c>
      <c r="F409" s="155"/>
      <c r="G409" s="21" t="s">
        <v>91</v>
      </c>
      <c r="H409" s="21"/>
      <c r="I409" s="21"/>
      <c r="J409" s="176" t="s">
        <v>627</v>
      </c>
      <c r="K409" s="21"/>
      <c r="L409" s="21" t="s">
        <v>1006</v>
      </c>
      <c r="M409" s="21"/>
      <c r="N409" s="21"/>
      <c r="P409" s="155"/>
      <c r="Q409" s="161"/>
      <c r="R409" s="20"/>
      <c r="S409" s="27">
        <f>IF(Suggested="Yes",AA409,AG409)</f>
        <v>63.25</v>
      </c>
      <c r="T409" s="25" t="s">
        <v>44</v>
      </c>
      <c r="U409" s="4" t="str">
        <f>+Instructions!$B$3</f>
        <v>A</v>
      </c>
      <c r="V409" s="39"/>
      <c r="W409" s="43">
        <f>+Instructions!$C$22</f>
        <v>0</v>
      </c>
      <c r="X409" s="14">
        <f>ROUND($AA409*(1-W409)+0.004999,2)</f>
        <v>63.25</v>
      </c>
      <c r="Y409" s="39"/>
      <c r="Z409" s="5" t="s">
        <v>432</v>
      </c>
      <c r="AA409" s="27">
        <v>63.25</v>
      </c>
      <c r="AB409" s="47">
        <f>+W409</f>
        <v>0</v>
      </c>
      <c r="AC409" s="14">
        <f>+X409</f>
        <v>63.25</v>
      </c>
      <c r="AD409" s="10">
        <f>(AG409-AC409)/AG409</f>
        <v>0</v>
      </c>
      <c r="AE409" s="101"/>
      <c r="AF409" s="109">
        <v>3</v>
      </c>
      <c r="AG409" s="40">
        <f>SUM(AJ409:AL409)+AE409</f>
        <v>63.25</v>
      </c>
      <c r="AH409" s="39"/>
      <c r="AJ409" s="14">
        <f>ROUND(AC409/(1-VLOOKUP(AF409,Group,2,FALSE)),2)</f>
        <v>63.25</v>
      </c>
      <c r="AK409" s="14">
        <f>IF(VLOOKUP(AF409,Group,5,FALSE)="YES",VLOOKUP(ROUND(ROUND(AJ409,1)-AJ409,2),Round,2,FALSE)+VLOOKUP(AF409,Group,6,FALSE),0)</f>
        <v>0</v>
      </c>
      <c r="AL409" s="14">
        <f>IF(VLOOKUP(AF409,Group,7,FALSE)="",0,ROUND(AJ409-0.04999,1)-AJ409+AM409)</f>
        <v>0</v>
      </c>
      <c r="AM409" s="14" t="str">
        <f>IF(VLOOKUP(AF409,Group,7,FALSE)="","",VLOOKUP(AF409,Group,7,FALSE))</f>
        <v/>
      </c>
      <c r="AO409" s="22" t="s">
        <v>57</v>
      </c>
    </row>
    <row r="410" spans="2:41" s="2" customFormat="1" ht="9.9499999999999993" customHeight="1" x14ac:dyDescent="0.2">
      <c r="B410" s="93" t="s">
        <v>6</v>
      </c>
      <c r="D410" s="160"/>
      <c r="E410" s="155" t="s">
        <v>610</v>
      </c>
      <c r="F410" s="155"/>
      <c r="G410" s="21" t="s">
        <v>91</v>
      </c>
      <c r="H410" s="21"/>
      <c r="I410" s="21"/>
      <c r="J410" s="21" t="s">
        <v>1425</v>
      </c>
      <c r="K410" s="21"/>
      <c r="L410" s="21" t="s">
        <v>1426</v>
      </c>
      <c r="M410" s="21"/>
      <c r="N410" s="21"/>
      <c r="P410" s="155"/>
      <c r="Q410" s="161"/>
      <c r="R410" s="20"/>
      <c r="S410" s="27">
        <f t="shared" ref="S410" si="489">IF(Suggested="Yes",AA410,AG410)</f>
        <v>67.8</v>
      </c>
      <c r="T410" s="25" t="s">
        <v>44</v>
      </c>
      <c r="U410" s="4" t="str">
        <f>+Instructions!$B$3</f>
        <v>A</v>
      </c>
      <c r="V410" s="39"/>
      <c r="W410" s="43">
        <f>+Instructions!$C$22</f>
        <v>0</v>
      </c>
      <c r="X410" s="14">
        <f t="shared" ref="X410" si="490">ROUND($AA410*(1-W410)+0.004999,2)</f>
        <v>67.8</v>
      </c>
      <c r="Y410" s="39"/>
      <c r="Z410" s="5" t="s">
        <v>432</v>
      </c>
      <c r="AA410" s="27">
        <v>67.8</v>
      </c>
      <c r="AB410" s="47">
        <f t="shared" ref="AB410" si="491">+W410</f>
        <v>0</v>
      </c>
      <c r="AC410" s="14">
        <f t="shared" ref="AC410" si="492">+X410</f>
        <v>67.8</v>
      </c>
      <c r="AD410" s="10">
        <f t="shared" ref="AD410" si="493">(AG410-AC410)/AG410</f>
        <v>0</v>
      </c>
      <c r="AE410" s="101"/>
      <c r="AF410" s="109">
        <v>3</v>
      </c>
      <c r="AG410" s="40">
        <f t="shared" ref="AG410" si="494">SUM(AJ410:AL410)+AE410</f>
        <v>67.8</v>
      </c>
      <c r="AH410" s="39"/>
      <c r="AJ410" s="14">
        <f t="shared" ref="AJ410" si="495">ROUND(AC410/(1-VLOOKUP(AF410,Group,2,FALSE)),2)</f>
        <v>67.8</v>
      </c>
      <c r="AK410" s="14">
        <f t="shared" ref="AK410" si="496">IF(VLOOKUP(AF410,Group,5,FALSE)="YES",VLOOKUP(ROUND(ROUND(AJ410,1)-AJ410,2),Round,2,FALSE)+VLOOKUP(AF410,Group,6,FALSE),0)</f>
        <v>0</v>
      </c>
      <c r="AL410" s="14">
        <f t="shared" ref="AL410" si="497">IF(VLOOKUP(AF410,Group,7,FALSE)="",0,ROUND(AJ410-0.04999,1)-AJ410+AM410)</f>
        <v>0</v>
      </c>
      <c r="AM410" s="14" t="str">
        <f t="shared" ref="AM410" si="498">IF(VLOOKUP(AF410,Group,7,FALSE)="","",VLOOKUP(AF410,Group,7,FALSE))</f>
        <v/>
      </c>
      <c r="AO410" s="22" t="s">
        <v>57</v>
      </c>
    </row>
    <row r="411" spans="2:41" s="2" customFormat="1" ht="9.75" customHeight="1" x14ac:dyDescent="0.2">
      <c r="B411" s="93" t="s">
        <v>6</v>
      </c>
      <c r="D411" s="160"/>
      <c r="E411" s="155" t="s">
        <v>610</v>
      </c>
      <c r="F411" s="155"/>
      <c r="G411" s="21" t="s">
        <v>91</v>
      </c>
      <c r="H411" s="21"/>
      <c r="I411" s="21"/>
      <c r="J411" s="176" t="s">
        <v>628</v>
      </c>
      <c r="K411" s="21"/>
      <c r="L411" s="21" t="s">
        <v>1007</v>
      </c>
      <c r="M411" s="21"/>
      <c r="N411" s="21"/>
      <c r="P411" s="155"/>
      <c r="Q411" s="161"/>
      <c r="R411" s="20"/>
      <c r="S411" s="27">
        <f t="shared" si="480"/>
        <v>67.8</v>
      </c>
      <c r="T411" s="25" t="s">
        <v>44</v>
      </c>
      <c r="U411" s="4" t="str">
        <f>+Instructions!$B$3</f>
        <v>A</v>
      </c>
      <c r="V411" s="39"/>
      <c r="W411" s="43">
        <f>+Instructions!$C$22</f>
        <v>0</v>
      </c>
      <c r="X411" s="14">
        <f t="shared" si="481"/>
        <v>67.8</v>
      </c>
      <c r="Y411" s="39"/>
      <c r="Z411" s="5" t="s">
        <v>432</v>
      </c>
      <c r="AA411" s="27">
        <v>67.8</v>
      </c>
      <c r="AB411" s="47">
        <f t="shared" si="482"/>
        <v>0</v>
      </c>
      <c r="AC411" s="14">
        <f t="shared" si="482"/>
        <v>67.8</v>
      </c>
      <c r="AD411" s="10">
        <f t="shared" si="483"/>
        <v>0</v>
      </c>
      <c r="AE411" s="101"/>
      <c r="AF411" s="109">
        <v>3</v>
      </c>
      <c r="AG411" s="40">
        <f t="shared" si="484"/>
        <v>67.8</v>
      </c>
      <c r="AH411" s="39"/>
      <c r="AJ411" s="14">
        <f t="shared" si="485"/>
        <v>67.8</v>
      </c>
      <c r="AK411" s="14">
        <f t="shared" si="486"/>
        <v>0</v>
      </c>
      <c r="AL411" s="14">
        <f t="shared" si="487"/>
        <v>0</v>
      </c>
      <c r="AM411" s="14" t="str">
        <f t="shared" si="488"/>
        <v/>
      </c>
      <c r="AO411" s="22" t="s">
        <v>57</v>
      </c>
    </row>
    <row r="412" spans="2:41" s="2" customFormat="1" ht="9.75" customHeight="1" x14ac:dyDescent="0.2">
      <c r="B412" s="93" t="s">
        <v>6</v>
      </c>
      <c r="D412" s="160"/>
      <c r="E412" s="155" t="s">
        <v>610</v>
      </c>
      <c r="F412" s="155"/>
      <c r="G412" s="21" t="s">
        <v>91</v>
      </c>
      <c r="H412" s="21"/>
      <c r="I412" s="21"/>
      <c r="J412" s="176" t="s">
        <v>629</v>
      </c>
      <c r="K412" s="21"/>
      <c r="L412" s="21" t="s">
        <v>1008</v>
      </c>
      <c r="M412" s="21"/>
      <c r="N412" s="21"/>
      <c r="P412" s="155"/>
      <c r="Q412" s="161"/>
      <c r="R412" s="20"/>
      <c r="S412" s="27">
        <f t="shared" si="480"/>
        <v>67.8</v>
      </c>
      <c r="T412" s="25" t="s">
        <v>44</v>
      </c>
      <c r="U412" s="4" t="str">
        <f>+Instructions!$B$3</f>
        <v>A</v>
      </c>
      <c r="V412" s="39"/>
      <c r="W412" s="43">
        <f>+Instructions!$C$22</f>
        <v>0</v>
      </c>
      <c r="X412" s="14">
        <f t="shared" si="481"/>
        <v>67.8</v>
      </c>
      <c r="Y412" s="39"/>
      <c r="Z412" s="5" t="s">
        <v>432</v>
      </c>
      <c r="AA412" s="27">
        <v>67.8</v>
      </c>
      <c r="AB412" s="47">
        <f t="shared" si="482"/>
        <v>0</v>
      </c>
      <c r="AC412" s="14">
        <f t="shared" si="482"/>
        <v>67.8</v>
      </c>
      <c r="AD412" s="10">
        <f t="shared" si="483"/>
        <v>0</v>
      </c>
      <c r="AE412" s="101"/>
      <c r="AF412" s="109">
        <v>3</v>
      </c>
      <c r="AG412" s="40">
        <f t="shared" si="484"/>
        <v>67.8</v>
      </c>
      <c r="AH412" s="39"/>
      <c r="AJ412" s="14">
        <f t="shared" si="485"/>
        <v>67.8</v>
      </c>
      <c r="AK412" s="14">
        <f t="shared" si="486"/>
        <v>0</v>
      </c>
      <c r="AL412" s="14">
        <f t="shared" si="487"/>
        <v>0</v>
      </c>
      <c r="AM412" s="14" t="str">
        <f t="shared" si="488"/>
        <v/>
      </c>
      <c r="AO412" s="22" t="s">
        <v>57</v>
      </c>
    </row>
    <row r="413" spans="2:41" s="2" customFormat="1" ht="9.75" customHeight="1" x14ac:dyDescent="0.2">
      <c r="B413" s="93" t="s">
        <v>6</v>
      </c>
      <c r="D413" s="160"/>
      <c r="E413" s="155" t="s">
        <v>610</v>
      </c>
      <c r="F413" s="155"/>
      <c r="G413" s="21" t="s">
        <v>91</v>
      </c>
      <c r="H413" s="21"/>
      <c r="I413" s="21"/>
      <c r="J413" s="176" t="s">
        <v>630</v>
      </c>
      <c r="K413" s="21"/>
      <c r="L413" s="21" t="s">
        <v>983</v>
      </c>
      <c r="M413" s="21"/>
      <c r="N413" s="21"/>
      <c r="P413" s="155"/>
      <c r="Q413" s="161"/>
      <c r="R413" s="20"/>
      <c r="S413" s="27">
        <f t="shared" si="480"/>
        <v>65.900000000000006</v>
      </c>
      <c r="T413" s="25" t="s">
        <v>44</v>
      </c>
      <c r="U413" s="4" t="str">
        <f>+Instructions!$B$3</f>
        <v>A</v>
      </c>
      <c r="V413" s="39"/>
      <c r="W413" s="43">
        <f>+Instructions!$C$22</f>
        <v>0</v>
      </c>
      <c r="X413" s="14">
        <f t="shared" si="481"/>
        <v>65.900000000000006</v>
      </c>
      <c r="Y413" s="39"/>
      <c r="Z413" s="5" t="s">
        <v>432</v>
      </c>
      <c r="AA413" s="27">
        <v>65.900000000000006</v>
      </c>
      <c r="AB413" s="47">
        <f t="shared" si="482"/>
        <v>0</v>
      </c>
      <c r="AC413" s="14">
        <f t="shared" si="482"/>
        <v>65.900000000000006</v>
      </c>
      <c r="AD413" s="10">
        <f t="shared" si="483"/>
        <v>0</v>
      </c>
      <c r="AE413" s="101"/>
      <c r="AF413" s="109">
        <v>3</v>
      </c>
      <c r="AG413" s="40">
        <f t="shared" si="484"/>
        <v>65.900000000000006</v>
      </c>
      <c r="AH413" s="39"/>
      <c r="AJ413" s="14">
        <f t="shared" si="485"/>
        <v>65.900000000000006</v>
      </c>
      <c r="AK413" s="14">
        <f t="shared" si="486"/>
        <v>0</v>
      </c>
      <c r="AL413" s="14">
        <f t="shared" si="487"/>
        <v>0</v>
      </c>
      <c r="AM413" s="14" t="str">
        <f t="shared" si="488"/>
        <v/>
      </c>
      <c r="AO413" s="22" t="s">
        <v>57</v>
      </c>
    </row>
    <row r="414" spans="2:41" s="2" customFormat="1" ht="9.75" customHeight="1" x14ac:dyDescent="0.2">
      <c r="B414" s="93" t="s">
        <v>6</v>
      </c>
      <c r="D414" s="160"/>
      <c r="E414" s="155" t="s">
        <v>740</v>
      </c>
      <c r="F414" s="155"/>
      <c r="G414" s="21" t="s">
        <v>91</v>
      </c>
      <c r="H414" s="226"/>
      <c r="I414" s="21"/>
      <c r="J414" s="21" t="s">
        <v>736</v>
      </c>
      <c r="K414" s="21"/>
      <c r="L414" s="21" t="s">
        <v>1005</v>
      </c>
      <c r="M414" s="21"/>
      <c r="N414" s="21"/>
      <c r="P414" s="155"/>
      <c r="Q414" s="161"/>
      <c r="R414" s="20"/>
      <c r="S414" s="27">
        <f>IF(Suggested="Yes",AA414,AG414)</f>
        <v>64.900000000000006</v>
      </c>
      <c r="T414" s="25" t="s">
        <v>44</v>
      </c>
      <c r="U414" s="4" t="str">
        <f>+Instructions!$B$3</f>
        <v>A</v>
      </c>
      <c r="V414" s="39"/>
      <c r="W414" s="43">
        <f>+Instructions!$C$22</f>
        <v>0</v>
      </c>
      <c r="X414" s="14">
        <f>ROUND($AA414*(1-W414)+0.004999,2)</f>
        <v>64.900000000000006</v>
      </c>
      <c r="Y414" s="39"/>
      <c r="Z414" s="5" t="s">
        <v>432</v>
      </c>
      <c r="AA414" s="27">
        <v>64.900000000000006</v>
      </c>
      <c r="AB414" s="47">
        <f>+W414</f>
        <v>0</v>
      </c>
      <c r="AC414" s="14">
        <f>+X414</f>
        <v>64.900000000000006</v>
      </c>
      <c r="AD414" s="10">
        <f>(AG414-AC414)/AG414</f>
        <v>0</v>
      </c>
      <c r="AE414" s="101"/>
      <c r="AF414" s="109">
        <v>3</v>
      </c>
      <c r="AG414" s="40">
        <f>SUM(AJ414:AL414)+AE414</f>
        <v>64.900000000000006</v>
      </c>
      <c r="AH414" s="39"/>
      <c r="AJ414" s="14">
        <f>ROUND(AC414/(1-VLOOKUP(AF414,Group,2,FALSE)),2)</f>
        <v>64.900000000000006</v>
      </c>
      <c r="AK414" s="14">
        <f>IF(VLOOKUP(AF414,Group,5,FALSE)="YES",VLOOKUP(ROUND(ROUND(AJ414,1)-AJ414,2),Round,2,FALSE)+VLOOKUP(AF414,Group,6,FALSE),0)</f>
        <v>0</v>
      </c>
      <c r="AL414" s="14">
        <f>IF(VLOOKUP(AF414,Group,7,FALSE)="",0,ROUND(AJ414-0.04999,1)-AJ414+AM414)</f>
        <v>0</v>
      </c>
      <c r="AM414" s="14" t="str">
        <f>IF(VLOOKUP(AF414,Group,7,FALSE)="","",VLOOKUP(AF414,Group,7,FALSE))</f>
        <v/>
      </c>
      <c r="AO414" s="22" t="s">
        <v>57</v>
      </c>
    </row>
    <row r="415" spans="2:41" s="2" customFormat="1" ht="9.75" customHeight="1" x14ac:dyDescent="0.2">
      <c r="B415" s="93" t="s">
        <v>6</v>
      </c>
      <c r="D415" s="160"/>
      <c r="E415" s="213" t="s">
        <v>740</v>
      </c>
      <c r="F415" s="213"/>
      <c r="G415" s="201" t="s">
        <v>91</v>
      </c>
      <c r="H415" s="201"/>
      <c r="I415" s="227" t="s">
        <v>1645</v>
      </c>
      <c r="J415" s="201" t="s">
        <v>737</v>
      </c>
      <c r="K415" s="201"/>
      <c r="L415" s="201" t="s">
        <v>1004</v>
      </c>
      <c r="M415" s="201"/>
      <c r="N415" s="201"/>
      <c r="O415" s="210"/>
      <c r="P415" s="213"/>
      <c r="Q415" s="215"/>
      <c r="R415" s="20"/>
      <c r="S415" s="217">
        <f t="shared" si="480"/>
        <v>64.900000000000006</v>
      </c>
      <c r="T415" s="218" t="s">
        <v>44</v>
      </c>
      <c r="U415" s="4" t="str">
        <f>+Instructions!$B$3</f>
        <v>A</v>
      </c>
      <c r="V415" s="39"/>
      <c r="W415" s="43">
        <f>+Instructions!$C$22</f>
        <v>0</v>
      </c>
      <c r="X415" s="14">
        <f t="shared" si="481"/>
        <v>64.900000000000006</v>
      </c>
      <c r="Y415" s="39"/>
      <c r="Z415" s="5" t="s">
        <v>432</v>
      </c>
      <c r="AA415" s="27">
        <v>64.900000000000006</v>
      </c>
      <c r="AB415" s="47">
        <f t="shared" si="482"/>
        <v>0</v>
      </c>
      <c r="AC415" s="14">
        <f t="shared" si="482"/>
        <v>64.900000000000006</v>
      </c>
      <c r="AD415" s="10">
        <f t="shared" si="483"/>
        <v>0</v>
      </c>
      <c r="AE415" s="101"/>
      <c r="AF415" s="109">
        <v>3</v>
      </c>
      <c r="AG415" s="40">
        <f t="shared" si="484"/>
        <v>64.900000000000006</v>
      </c>
      <c r="AH415" s="39"/>
      <c r="AJ415" s="14">
        <f t="shared" si="485"/>
        <v>64.900000000000006</v>
      </c>
      <c r="AK415" s="14">
        <f t="shared" si="486"/>
        <v>0</v>
      </c>
      <c r="AL415" s="14">
        <f t="shared" si="487"/>
        <v>0</v>
      </c>
      <c r="AM415" s="14" t="str">
        <f t="shared" si="488"/>
        <v/>
      </c>
      <c r="AO415" s="22" t="s">
        <v>57</v>
      </c>
    </row>
    <row r="416" spans="2:41" s="2" customFormat="1" ht="9.75" customHeight="1" x14ac:dyDescent="0.2">
      <c r="B416" s="93" t="s">
        <v>6</v>
      </c>
      <c r="D416" s="160"/>
      <c r="E416" s="155" t="s">
        <v>735</v>
      </c>
      <c r="F416" s="155"/>
      <c r="G416" s="21" t="s">
        <v>91</v>
      </c>
      <c r="H416" s="21"/>
      <c r="I416" s="21"/>
      <c r="J416" s="21" t="s">
        <v>738</v>
      </c>
      <c r="K416" s="21"/>
      <c r="L416" s="21" t="s">
        <v>1000</v>
      </c>
      <c r="M416" s="21"/>
      <c r="N416" s="21"/>
      <c r="P416" s="155"/>
      <c r="Q416" s="161"/>
      <c r="R416" s="20"/>
      <c r="S416" s="27">
        <f>IF(Suggested="Yes",AA416,AG416)</f>
        <v>67.150000000000006</v>
      </c>
      <c r="T416" s="25" t="s">
        <v>44</v>
      </c>
      <c r="U416" s="4" t="str">
        <f>+Instructions!$B$3</f>
        <v>A</v>
      </c>
      <c r="V416" s="39"/>
      <c r="W416" s="43">
        <f>+Instructions!$C$22</f>
        <v>0</v>
      </c>
      <c r="X416" s="14">
        <f>ROUND($AA416*(1-W416)+0.004999,2)</f>
        <v>67.150000000000006</v>
      </c>
      <c r="Y416" s="39"/>
      <c r="Z416" s="5" t="s">
        <v>432</v>
      </c>
      <c r="AA416" s="27">
        <v>67.150000000000006</v>
      </c>
      <c r="AB416" s="47">
        <f>+W416</f>
        <v>0</v>
      </c>
      <c r="AC416" s="14">
        <f>+X416</f>
        <v>67.150000000000006</v>
      </c>
      <c r="AD416" s="10">
        <f>(AG416-AC416)/AG416</f>
        <v>0</v>
      </c>
      <c r="AE416" s="101"/>
      <c r="AF416" s="109">
        <v>3</v>
      </c>
      <c r="AG416" s="40">
        <f>SUM(AJ416:AL416)+AE416</f>
        <v>67.150000000000006</v>
      </c>
      <c r="AH416" s="39"/>
      <c r="AJ416" s="14">
        <f>ROUND(AC416/(1-VLOOKUP(AF416,Group,2,FALSE)),2)</f>
        <v>67.150000000000006</v>
      </c>
      <c r="AK416" s="14">
        <f>IF(VLOOKUP(AF416,Group,5,FALSE)="YES",VLOOKUP(ROUND(ROUND(AJ416,1)-AJ416,2),Round,2,FALSE)+VLOOKUP(AF416,Group,6,FALSE),0)</f>
        <v>0</v>
      </c>
      <c r="AL416" s="14">
        <f>IF(VLOOKUP(AF416,Group,7,FALSE)="",0,ROUND(AJ416-0.04999,1)-AJ416+AM416)</f>
        <v>0</v>
      </c>
      <c r="AM416" s="14" t="str">
        <f>IF(VLOOKUP(AF416,Group,7,FALSE)="","",VLOOKUP(AF416,Group,7,FALSE))</f>
        <v/>
      </c>
      <c r="AO416" s="22" t="s">
        <v>57</v>
      </c>
    </row>
    <row r="417" spans="2:41" s="2" customFormat="1" ht="9.75" customHeight="1" x14ac:dyDescent="0.2">
      <c r="B417" s="93" t="s">
        <v>6</v>
      </c>
      <c r="D417" s="160"/>
      <c r="E417" s="213" t="s">
        <v>735</v>
      </c>
      <c r="F417" s="213"/>
      <c r="G417" s="201" t="s">
        <v>91</v>
      </c>
      <c r="H417" s="201"/>
      <c r="I417" s="201"/>
      <c r="J417" s="201" t="s">
        <v>739</v>
      </c>
      <c r="K417" s="201"/>
      <c r="L417" s="201" t="s">
        <v>1001</v>
      </c>
      <c r="M417" s="201"/>
      <c r="N417" s="201"/>
      <c r="O417" s="210"/>
      <c r="P417" s="155"/>
      <c r="Q417" s="215" t="s">
        <v>1626</v>
      </c>
      <c r="R417" s="20"/>
      <c r="S417" s="217">
        <f>IF(Suggested="Yes",AA417,AG417)</f>
        <v>67.150000000000006</v>
      </c>
      <c r="T417" s="218" t="s">
        <v>44</v>
      </c>
      <c r="U417" s="4" t="str">
        <f>+Instructions!$B$3</f>
        <v>A</v>
      </c>
      <c r="V417" s="39"/>
      <c r="W417" s="43">
        <f>+Instructions!$C$22</f>
        <v>0</v>
      </c>
      <c r="X417" s="14">
        <f>ROUND($AA417*(1-W417)+0.004999,2)</f>
        <v>67.150000000000006</v>
      </c>
      <c r="Y417" s="39"/>
      <c r="Z417" s="5" t="s">
        <v>432</v>
      </c>
      <c r="AA417" s="27">
        <v>67.150000000000006</v>
      </c>
      <c r="AB417" s="47">
        <f>+W417</f>
        <v>0</v>
      </c>
      <c r="AC417" s="14">
        <f>+X417</f>
        <v>67.150000000000006</v>
      </c>
      <c r="AD417" s="10">
        <f>(AG417-AC417)/AG417</f>
        <v>0</v>
      </c>
      <c r="AE417" s="101"/>
      <c r="AF417" s="109">
        <v>3</v>
      </c>
      <c r="AG417" s="40">
        <f>SUM(AJ417:AL417)+AE417</f>
        <v>67.150000000000006</v>
      </c>
      <c r="AH417" s="39"/>
      <c r="AJ417" s="14">
        <f>ROUND(AC417/(1-VLOOKUP(AF417,Group,2,FALSE)),2)</f>
        <v>67.150000000000006</v>
      </c>
      <c r="AK417" s="14">
        <f>IF(VLOOKUP(AF417,Group,5,FALSE)="YES",VLOOKUP(ROUND(ROUND(AJ417,1)-AJ417,2),Round,2,FALSE)+VLOOKUP(AF417,Group,6,FALSE),0)</f>
        <v>0</v>
      </c>
      <c r="AL417" s="14">
        <f>IF(VLOOKUP(AF417,Group,7,FALSE)="",0,ROUND(AJ417-0.04999,1)-AJ417+AM417)</f>
        <v>0</v>
      </c>
      <c r="AM417" s="14" t="str">
        <f>IF(VLOOKUP(AF417,Group,7,FALSE)="","",VLOOKUP(AF417,Group,7,FALSE))</f>
        <v/>
      </c>
      <c r="AO417" s="22" t="s">
        <v>57</v>
      </c>
    </row>
    <row r="418" spans="2:41" s="2" customFormat="1" ht="9.75" customHeight="1" x14ac:dyDescent="0.2">
      <c r="B418" s="93" t="s">
        <v>6</v>
      </c>
      <c r="D418" s="160"/>
      <c r="E418" s="155" t="s">
        <v>610</v>
      </c>
      <c r="F418" s="155"/>
      <c r="G418" s="21" t="s">
        <v>91</v>
      </c>
      <c r="H418" s="21"/>
      <c r="I418" s="21"/>
      <c r="J418" s="21" t="s">
        <v>813</v>
      </c>
      <c r="K418" s="21"/>
      <c r="L418" s="21" t="s">
        <v>815</v>
      </c>
      <c r="M418" s="21"/>
      <c r="N418" s="21"/>
      <c r="P418" s="155"/>
      <c r="Q418" s="161"/>
      <c r="R418" s="20"/>
      <c r="S418" s="27">
        <f>IF(Suggested="Yes",AA418,AG418)</f>
        <v>75.95</v>
      </c>
      <c r="T418" s="25" t="s">
        <v>44</v>
      </c>
      <c r="U418" s="4" t="str">
        <f>+Instructions!$B$3</f>
        <v>A</v>
      </c>
      <c r="V418" s="39"/>
      <c r="W418" s="43">
        <f>+Instructions!$C$22</f>
        <v>0</v>
      </c>
      <c r="X418" s="14">
        <f>ROUND($AA418*(1-W418)+0.004999,2)</f>
        <v>75.95</v>
      </c>
      <c r="Y418" s="39"/>
      <c r="Z418" s="5" t="s">
        <v>432</v>
      </c>
      <c r="AA418" s="27">
        <v>75.95</v>
      </c>
      <c r="AB418" s="47">
        <f t="shared" ref="AB418:AC422" si="499">+W418</f>
        <v>0</v>
      </c>
      <c r="AC418" s="14">
        <f t="shared" si="499"/>
        <v>75.95</v>
      </c>
      <c r="AD418" s="10">
        <f>(AG418-AC418)/AG418</f>
        <v>0</v>
      </c>
      <c r="AE418" s="101"/>
      <c r="AF418" s="109">
        <v>3</v>
      </c>
      <c r="AG418" s="40">
        <f>SUM(AJ418:AL418)+AE418</f>
        <v>75.95</v>
      </c>
      <c r="AH418" s="39"/>
      <c r="AJ418" s="14">
        <f>ROUND(AC418/(1-VLOOKUP(AF418,Group,2,FALSE)),2)</f>
        <v>75.95</v>
      </c>
      <c r="AK418" s="14">
        <f>IF(VLOOKUP(AF418,Group,5,FALSE)="YES",VLOOKUP(ROUND(ROUND(AJ418,1)-AJ418,2),Round,2,FALSE)+VLOOKUP(AF418,Group,6,FALSE),0)</f>
        <v>0</v>
      </c>
      <c r="AL418" s="14">
        <f>IF(VLOOKUP(AF418,Group,7,FALSE)="",0,ROUND(AJ418-0.04999,1)-AJ418+AM418)</f>
        <v>0</v>
      </c>
      <c r="AM418" s="14" t="str">
        <f>IF(VLOOKUP(AF418,Group,7,FALSE)="","",VLOOKUP(AF418,Group,7,FALSE))</f>
        <v/>
      </c>
      <c r="AO418" s="22" t="s">
        <v>57</v>
      </c>
    </row>
    <row r="419" spans="2:41" s="2" customFormat="1" ht="9.75" customHeight="1" x14ac:dyDescent="0.2">
      <c r="B419" s="93" t="s">
        <v>6</v>
      </c>
      <c r="D419" s="160"/>
      <c r="E419" s="155" t="s">
        <v>610</v>
      </c>
      <c r="F419" s="155"/>
      <c r="G419" s="21" t="s">
        <v>91</v>
      </c>
      <c r="H419" s="21"/>
      <c r="I419" s="21"/>
      <c r="J419" s="21" t="s">
        <v>814</v>
      </c>
      <c r="K419" s="21"/>
      <c r="L419" s="21" t="s">
        <v>1045</v>
      </c>
      <c r="M419" s="21"/>
      <c r="N419" s="21"/>
      <c r="P419" s="155"/>
      <c r="Q419" s="161"/>
      <c r="R419" s="20"/>
      <c r="S419" s="27">
        <f t="shared" si="480"/>
        <v>91.05</v>
      </c>
      <c r="T419" s="25" t="s">
        <v>44</v>
      </c>
      <c r="U419" s="4" t="str">
        <f>+Instructions!$B$3</f>
        <v>A</v>
      </c>
      <c r="V419" s="39"/>
      <c r="W419" s="43">
        <f>+Instructions!$C$22</f>
        <v>0</v>
      </c>
      <c r="X419" s="14">
        <f t="shared" si="481"/>
        <v>91.05</v>
      </c>
      <c r="Y419" s="39"/>
      <c r="Z419" s="5" t="s">
        <v>432</v>
      </c>
      <c r="AA419" s="27">
        <v>91.05</v>
      </c>
      <c r="AB419" s="47">
        <f t="shared" si="499"/>
        <v>0</v>
      </c>
      <c r="AC419" s="14">
        <f t="shared" si="499"/>
        <v>91.05</v>
      </c>
      <c r="AD419" s="10">
        <f t="shared" si="483"/>
        <v>0</v>
      </c>
      <c r="AE419" s="101"/>
      <c r="AF419" s="109">
        <v>3</v>
      </c>
      <c r="AG419" s="40">
        <f t="shared" si="484"/>
        <v>91.05</v>
      </c>
      <c r="AH419" s="39"/>
      <c r="AJ419" s="14">
        <f t="shared" si="485"/>
        <v>91.05</v>
      </c>
      <c r="AK419" s="14">
        <f t="shared" si="486"/>
        <v>0</v>
      </c>
      <c r="AL419" s="14">
        <f t="shared" si="487"/>
        <v>0</v>
      </c>
      <c r="AM419" s="14" t="str">
        <f t="shared" si="488"/>
        <v/>
      </c>
      <c r="AO419" s="22" t="s">
        <v>57</v>
      </c>
    </row>
    <row r="420" spans="2:41" s="2" customFormat="1" ht="9.9499999999999993" customHeight="1" x14ac:dyDescent="0.2">
      <c r="B420" s="93" t="s">
        <v>6</v>
      </c>
      <c r="D420" s="160"/>
      <c r="E420" s="155" t="s">
        <v>610</v>
      </c>
      <c r="F420" s="155"/>
      <c r="G420" s="21" t="s">
        <v>91</v>
      </c>
      <c r="H420" s="21"/>
      <c r="I420" s="21"/>
      <c r="J420" s="21" t="s">
        <v>1352</v>
      </c>
      <c r="K420" s="21"/>
      <c r="L420" s="21" t="s">
        <v>1353</v>
      </c>
      <c r="M420" s="21"/>
      <c r="N420" s="21"/>
      <c r="P420" s="155"/>
      <c r="Q420" s="161"/>
      <c r="R420" s="20"/>
      <c r="S420" s="27">
        <f t="shared" si="480"/>
        <v>102</v>
      </c>
      <c r="T420" s="25" t="s">
        <v>44</v>
      </c>
      <c r="U420" s="4" t="str">
        <f>+Instructions!$B$3</f>
        <v>A</v>
      </c>
      <c r="V420" s="39"/>
      <c r="W420" s="43">
        <f>+Instructions!$C$22</f>
        <v>0</v>
      </c>
      <c r="X420" s="14">
        <f t="shared" si="481"/>
        <v>102</v>
      </c>
      <c r="Y420" s="39"/>
      <c r="Z420" s="5" t="s">
        <v>432</v>
      </c>
      <c r="AA420" s="27">
        <v>102</v>
      </c>
      <c r="AB420" s="47">
        <f t="shared" si="499"/>
        <v>0</v>
      </c>
      <c r="AC420" s="14">
        <f t="shared" si="499"/>
        <v>102</v>
      </c>
      <c r="AD420" s="10">
        <f t="shared" si="483"/>
        <v>0</v>
      </c>
      <c r="AE420" s="101"/>
      <c r="AF420" s="109">
        <v>3</v>
      </c>
      <c r="AG420" s="40">
        <f t="shared" si="484"/>
        <v>102</v>
      </c>
      <c r="AH420" s="39"/>
      <c r="AJ420" s="14">
        <f t="shared" si="485"/>
        <v>102</v>
      </c>
      <c r="AK420" s="14">
        <f t="shared" si="486"/>
        <v>0</v>
      </c>
      <c r="AL420" s="14">
        <f t="shared" si="487"/>
        <v>0</v>
      </c>
      <c r="AM420" s="14" t="str">
        <f t="shared" si="488"/>
        <v/>
      </c>
      <c r="AO420" s="22" t="s">
        <v>57</v>
      </c>
    </row>
    <row r="421" spans="2:41" s="2" customFormat="1" ht="9.9499999999999993" customHeight="1" x14ac:dyDescent="0.2">
      <c r="B421" s="93" t="s">
        <v>6</v>
      </c>
      <c r="D421" s="160"/>
      <c r="E421" s="155" t="s">
        <v>610</v>
      </c>
      <c r="F421" s="155"/>
      <c r="G421" s="21" t="s">
        <v>91</v>
      </c>
      <c r="H421" s="21"/>
      <c r="I421" s="21"/>
      <c r="J421" s="21" t="s">
        <v>1590</v>
      </c>
      <c r="K421" s="21"/>
      <c r="L421" s="21" t="s">
        <v>1592</v>
      </c>
      <c r="M421" s="21"/>
      <c r="N421" s="21"/>
      <c r="P421" s="155"/>
      <c r="Q421" s="161"/>
      <c r="R421" s="20"/>
      <c r="S421" s="27">
        <f t="shared" ref="S421" si="500">IF(Suggested="Yes",AA421,AG421)</f>
        <v>97.85</v>
      </c>
      <c r="T421" s="25" t="s">
        <v>44</v>
      </c>
      <c r="U421" s="4" t="str">
        <f>+Instructions!$B$3</f>
        <v>A</v>
      </c>
      <c r="V421" s="39"/>
      <c r="W421" s="43">
        <f>+Instructions!$C$22</f>
        <v>0</v>
      </c>
      <c r="X421" s="14">
        <f t="shared" ref="X421" si="501">ROUND($AA421*(1-W421)+0.004999,2)</f>
        <v>97.85</v>
      </c>
      <c r="Y421" s="39"/>
      <c r="Z421" s="5" t="s">
        <v>432</v>
      </c>
      <c r="AA421" s="27">
        <v>97.85</v>
      </c>
      <c r="AB421" s="47">
        <f t="shared" ref="AB421" si="502">+W421</f>
        <v>0</v>
      </c>
      <c r="AC421" s="14">
        <f t="shared" ref="AC421" si="503">+X421</f>
        <v>97.85</v>
      </c>
      <c r="AD421" s="10">
        <f t="shared" ref="AD421" si="504">(AG421-AC421)/AG421</f>
        <v>0</v>
      </c>
      <c r="AE421" s="101"/>
      <c r="AF421" s="109">
        <v>3</v>
      </c>
      <c r="AG421" s="40">
        <f t="shared" ref="AG421" si="505">SUM(AJ421:AL421)+AE421</f>
        <v>97.85</v>
      </c>
      <c r="AH421" s="39"/>
      <c r="AJ421" s="14">
        <f t="shared" ref="AJ421" si="506">ROUND(AC421/(1-VLOOKUP(AF421,Group,2,FALSE)),2)</f>
        <v>97.85</v>
      </c>
      <c r="AK421" s="14">
        <f t="shared" ref="AK421" si="507">IF(VLOOKUP(AF421,Group,5,FALSE)="YES",VLOOKUP(ROUND(ROUND(AJ421,1)-AJ421,2),Round,2,FALSE)+VLOOKUP(AF421,Group,6,FALSE),0)</f>
        <v>0</v>
      </c>
      <c r="AL421" s="14">
        <f t="shared" ref="AL421" si="508">IF(VLOOKUP(AF421,Group,7,FALSE)="",0,ROUND(AJ421-0.04999,1)-AJ421+AM421)</f>
        <v>0</v>
      </c>
      <c r="AM421" s="14" t="str">
        <f t="shared" ref="AM421" si="509">IF(VLOOKUP(AF421,Group,7,FALSE)="","",VLOOKUP(AF421,Group,7,FALSE))</f>
        <v/>
      </c>
      <c r="AO421" s="22" t="s">
        <v>57</v>
      </c>
    </row>
    <row r="422" spans="2:41" s="2" customFormat="1" ht="9.9499999999999993" customHeight="1" x14ac:dyDescent="0.2">
      <c r="B422" s="93" t="s">
        <v>6</v>
      </c>
      <c r="D422" s="160"/>
      <c r="E422" s="155" t="s">
        <v>610</v>
      </c>
      <c r="F422" s="155"/>
      <c r="G422" s="21" t="s">
        <v>91</v>
      </c>
      <c r="H422" s="21"/>
      <c r="I422" s="21"/>
      <c r="J422" s="21" t="s">
        <v>1591</v>
      </c>
      <c r="K422" s="21"/>
      <c r="L422" s="21" t="s">
        <v>1593</v>
      </c>
      <c r="M422" s="21"/>
      <c r="N422" s="21"/>
      <c r="P422" s="155"/>
      <c r="Q422" s="161"/>
      <c r="R422" s="20"/>
      <c r="S422" s="27">
        <f t="shared" si="480"/>
        <v>83.1</v>
      </c>
      <c r="T422" s="25" t="s">
        <v>44</v>
      </c>
      <c r="U422" s="4" t="str">
        <f>+Instructions!$B$3</f>
        <v>A</v>
      </c>
      <c r="V422" s="39"/>
      <c r="W422" s="43">
        <f>+Instructions!$C$22</f>
        <v>0</v>
      </c>
      <c r="X422" s="14">
        <f t="shared" si="481"/>
        <v>83.1</v>
      </c>
      <c r="Y422" s="39"/>
      <c r="Z422" s="5" t="s">
        <v>432</v>
      </c>
      <c r="AA422" s="27">
        <v>83.1</v>
      </c>
      <c r="AB422" s="47">
        <f t="shared" si="499"/>
        <v>0</v>
      </c>
      <c r="AC422" s="14">
        <f t="shared" si="499"/>
        <v>83.1</v>
      </c>
      <c r="AD422" s="10">
        <f t="shared" si="483"/>
        <v>0</v>
      </c>
      <c r="AE422" s="101"/>
      <c r="AF422" s="109">
        <v>3</v>
      </c>
      <c r="AG422" s="40">
        <f t="shared" si="484"/>
        <v>83.1</v>
      </c>
      <c r="AH422" s="39"/>
      <c r="AJ422" s="14">
        <f t="shared" si="485"/>
        <v>83.1</v>
      </c>
      <c r="AK422" s="14">
        <f t="shared" si="486"/>
        <v>0</v>
      </c>
      <c r="AL422" s="14">
        <f t="shared" si="487"/>
        <v>0</v>
      </c>
      <c r="AM422" s="14" t="str">
        <f t="shared" si="488"/>
        <v/>
      </c>
      <c r="AO422" s="22" t="s">
        <v>57</v>
      </c>
    </row>
    <row r="423" spans="2:41" s="2" customFormat="1" ht="9.75" customHeight="1" x14ac:dyDescent="0.2">
      <c r="B423" s="93" t="s">
        <v>6</v>
      </c>
      <c r="D423" s="160"/>
      <c r="E423" s="155" t="s">
        <v>101</v>
      </c>
      <c r="F423" s="155"/>
      <c r="G423" s="21" t="s">
        <v>91</v>
      </c>
      <c r="H423" s="21"/>
      <c r="I423" s="21"/>
      <c r="J423" s="176" t="s">
        <v>583</v>
      </c>
      <c r="L423" s="21" t="s">
        <v>1081</v>
      </c>
      <c r="M423" s="21"/>
      <c r="N423" s="21"/>
      <c r="P423" s="155"/>
      <c r="Q423" s="161"/>
      <c r="R423" s="20" t="s">
        <v>151</v>
      </c>
      <c r="S423" s="27">
        <f t="shared" ref="S423:S437" si="510">IF(Suggested="Yes",AA423,AG423)</f>
        <v>63</v>
      </c>
      <c r="T423" s="25" t="s">
        <v>44</v>
      </c>
      <c r="U423" s="4" t="str">
        <f>+Instructions!$B$3</f>
        <v>A</v>
      </c>
      <c r="V423" s="39"/>
      <c r="W423" s="43">
        <f>+Instructions!$C$22</f>
        <v>0</v>
      </c>
      <c r="X423" s="14">
        <f t="shared" ref="X423:X437" si="511">ROUND($AA423*(1-W423)+0.004999,2)</f>
        <v>63</v>
      </c>
      <c r="Y423" s="39"/>
      <c r="Z423" s="5" t="s">
        <v>432</v>
      </c>
      <c r="AA423" s="27">
        <v>63</v>
      </c>
      <c r="AB423" s="47">
        <f t="shared" ref="AB423:AB437" si="512">+W423</f>
        <v>0</v>
      </c>
      <c r="AC423" s="14">
        <f t="shared" ref="AC423:AC437" si="513">+X423</f>
        <v>63</v>
      </c>
      <c r="AD423" s="10">
        <f t="shared" ref="AD423:AD437" si="514">(AG423-AC423)/AG423</f>
        <v>0</v>
      </c>
      <c r="AE423" s="101"/>
      <c r="AF423" s="109">
        <v>3</v>
      </c>
      <c r="AG423" s="40">
        <f t="shared" ref="AG423:AG437" si="515">SUM(AJ423:AL423)+AE423</f>
        <v>63</v>
      </c>
      <c r="AH423" s="39"/>
      <c r="AJ423" s="14">
        <f t="shared" ref="AJ423:AJ437" si="516">ROUND(AC423/(1-VLOOKUP(AF423,Group,2,FALSE)),2)</f>
        <v>63</v>
      </c>
      <c r="AK423" s="14">
        <f t="shared" ref="AK423:AK437" si="517">IF(VLOOKUP(AF423,Group,5,FALSE)="YES",VLOOKUP(ROUND(ROUND(AJ423,1)-AJ423,2),Round,2,FALSE)+VLOOKUP(AF423,Group,6,FALSE),0)</f>
        <v>0</v>
      </c>
      <c r="AL423" s="14">
        <f t="shared" ref="AL423:AL437" si="518">IF(VLOOKUP(AF423,Group,7,FALSE)="",0,ROUND(AJ423-0.04999,1)-AJ423+AM423)</f>
        <v>0</v>
      </c>
      <c r="AM423" s="14" t="str">
        <f t="shared" ref="AM423:AM437" si="519">IF(VLOOKUP(AF423,Group,7,FALSE)="","",VLOOKUP(AF423,Group,7,FALSE))</f>
        <v/>
      </c>
      <c r="AO423" s="22" t="s">
        <v>57</v>
      </c>
    </row>
    <row r="424" spans="2:41" s="2" customFormat="1" ht="9.75" customHeight="1" x14ac:dyDescent="0.2">
      <c r="B424" s="93" t="s">
        <v>6</v>
      </c>
      <c r="D424" s="160"/>
      <c r="E424" s="155" t="s">
        <v>90</v>
      </c>
      <c r="F424" s="155"/>
      <c r="G424" s="21" t="s">
        <v>91</v>
      </c>
      <c r="H424" s="21"/>
      <c r="I424" s="21"/>
      <c r="J424" s="176" t="s">
        <v>584</v>
      </c>
      <c r="L424" s="21" t="s">
        <v>998</v>
      </c>
      <c r="M424" s="21"/>
      <c r="N424" s="21"/>
      <c r="P424" s="155"/>
      <c r="Q424" s="161"/>
      <c r="R424" s="20"/>
      <c r="S424" s="27">
        <f t="shared" si="510"/>
        <v>79.2</v>
      </c>
      <c r="T424" s="25" t="s">
        <v>44</v>
      </c>
      <c r="U424" s="4" t="str">
        <f>+Instructions!$B$3</f>
        <v>A</v>
      </c>
      <c r="V424" s="39"/>
      <c r="W424" s="43">
        <f>+Instructions!$C$22</f>
        <v>0</v>
      </c>
      <c r="X424" s="14">
        <f t="shared" si="511"/>
        <v>79.2</v>
      </c>
      <c r="Y424" s="39"/>
      <c r="Z424" s="5" t="s">
        <v>432</v>
      </c>
      <c r="AA424" s="27">
        <v>79.2</v>
      </c>
      <c r="AB424" s="47">
        <f t="shared" si="512"/>
        <v>0</v>
      </c>
      <c r="AC424" s="14">
        <f t="shared" si="513"/>
        <v>79.2</v>
      </c>
      <c r="AD424" s="10">
        <f t="shared" si="514"/>
        <v>0</v>
      </c>
      <c r="AE424" s="101"/>
      <c r="AF424" s="109">
        <v>3</v>
      </c>
      <c r="AG424" s="40">
        <f t="shared" si="515"/>
        <v>79.2</v>
      </c>
      <c r="AH424" s="39"/>
      <c r="AJ424" s="14">
        <f t="shared" si="516"/>
        <v>79.2</v>
      </c>
      <c r="AK424" s="14">
        <f t="shared" si="517"/>
        <v>0</v>
      </c>
      <c r="AL424" s="14">
        <f t="shared" si="518"/>
        <v>0</v>
      </c>
      <c r="AM424" s="14" t="str">
        <f t="shared" si="519"/>
        <v/>
      </c>
      <c r="AO424" s="22" t="s">
        <v>57</v>
      </c>
    </row>
    <row r="425" spans="2:41" s="2" customFormat="1" ht="9.75" customHeight="1" x14ac:dyDescent="0.2">
      <c r="B425" s="93" t="s">
        <v>6</v>
      </c>
      <c r="D425" s="160"/>
      <c r="E425" s="155" t="s">
        <v>90</v>
      </c>
      <c r="F425" s="155"/>
      <c r="G425" s="21" t="s">
        <v>91</v>
      </c>
      <c r="H425" s="21"/>
      <c r="I425" s="21"/>
      <c r="J425" s="176" t="s">
        <v>585</v>
      </c>
      <c r="L425" s="21" t="s">
        <v>1093</v>
      </c>
      <c r="M425" s="21"/>
      <c r="N425" s="21"/>
      <c r="P425" s="155"/>
      <c r="Q425" s="161"/>
      <c r="R425" s="20"/>
      <c r="S425" s="27">
        <f t="shared" si="510"/>
        <v>99.15</v>
      </c>
      <c r="T425" s="25" t="s">
        <v>44</v>
      </c>
      <c r="U425" s="4" t="str">
        <f>+Instructions!$B$3</f>
        <v>A</v>
      </c>
      <c r="V425" s="39"/>
      <c r="W425" s="43">
        <f>+Instructions!$C$22</f>
        <v>0</v>
      </c>
      <c r="X425" s="14">
        <f t="shared" si="511"/>
        <v>99.15</v>
      </c>
      <c r="Y425" s="39"/>
      <c r="Z425" s="5" t="s">
        <v>432</v>
      </c>
      <c r="AA425" s="27">
        <v>99.15</v>
      </c>
      <c r="AB425" s="47">
        <f t="shared" si="512"/>
        <v>0</v>
      </c>
      <c r="AC425" s="14">
        <f t="shared" si="513"/>
        <v>99.15</v>
      </c>
      <c r="AD425" s="10">
        <f t="shared" si="514"/>
        <v>0</v>
      </c>
      <c r="AE425" s="101"/>
      <c r="AF425" s="109">
        <v>3</v>
      </c>
      <c r="AG425" s="40">
        <f t="shared" si="515"/>
        <v>99.15</v>
      </c>
      <c r="AH425" s="39"/>
      <c r="AJ425" s="14">
        <f t="shared" si="516"/>
        <v>99.15</v>
      </c>
      <c r="AK425" s="14">
        <f t="shared" si="517"/>
        <v>0</v>
      </c>
      <c r="AL425" s="14">
        <f t="shared" si="518"/>
        <v>0</v>
      </c>
      <c r="AM425" s="14" t="str">
        <f t="shared" si="519"/>
        <v/>
      </c>
      <c r="AO425" s="22" t="s">
        <v>57</v>
      </c>
    </row>
    <row r="426" spans="2:41" s="2" customFormat="1" ht="9.75" customHeight="1" x14ac:dyDescent="0.2">
      <c r="B426" s="93" t="s">
        <v>6</v>
      </c>
      <c r="D426" s="160"/>
      <c r="E426" s="155" t="s">
        <v>90</v>
      </c>
      <c r="F426" s="155"/>
      <c r="G426" s="21" t="s">
        <v>91</v>
      </c>
      <c r="H426" s="21"/>
      <c r="I426" s="21"/>
      <c r="J426" s="176" t="s">
        <v>741</v>
      </c>
      <c r="K426" s="21"/>
      <c r="L426" s="21" t="s">
        <v>742</v>
      </c>
      <c r="M426" s="21"/>
      <c r="N426" s="21"/>
      <c r="P426" s="155"/>
      <c r="Q426" s="161"/>
      <c r="R426" s="20"/>
      <c r="S426" s="27">
        <f>IF(Suggested="Yes",AA426,AG426)</f>
        <v>84.05</v>
      </c>
      <c r="T426" s="25" t="s">
        <v>44</v>
      </c>
      <c r="U426" s="4" t="str">
        <f>+Instructions!$B$3</f>
        <v>A</v>
      </c>
      <c r="V426" s="39"/>
      <c r="W426" s="43">
        <f>+Instructions!$C$22</f>
        <v>0</v>
      </c>
      <c r="X426" s="14">
        <f>ROUND($AA426*(1-W426)+0.004999,2)</f>
        <v>84.05</v>
      </c>
      <c r="Y426" s="39"/>
      <c r="Z426" s="5" t="s">
        <v>432</v>
      </c>
      <c r="AA426" s="27">
        <v>84.05</v>
      </c>
      <c r="AB426" s="47">
        <f>+W426</f>
        <v>0</v>
      </c>
      <c r="AC426" s="14">
        <f>+X426</f>
        <v>84.05</v>
      </c>
      <c r="AD426" s="10">
        <f>(AG426-AC426)/AG426</f>
        <v>0</v>
      </c>
      <c r="AE426" s="101"/>
      <c r="AF426" s="109">
        <v>3</v>
      </c>
      <c r="AG426" s="40">
        <f>SUM(AJ426:AL426)+AE426</f>
        <v>84.05</v>
      </c>
      <c r="AH426" s="39"/>
      <c r="AJ426" s="14">
        <f>ROUND(AC426/(1-VLOOKUP(AF426,Group,2,FALSE)),2)</f>
        <v>84.05</v>
      </c>
      <c r="AK426" s="14">
        <f>IF(VLOOKUP(AF426,Group,5,FALSE)="YES",VLOOKUP(ROUND(ROUND(AJ426,1)-AJ426,2),Round,2,FALSE)+VLOOKUP(AF426,Group,6,FALSE),0)</f>
        <v>0</v>
      </c>
      <c r="AL426" s="14">
        <f>IF(VLOOKUP(AF426,Group,7,FALSE)="",0,ROUND(AJ426-0.04999,1)-AJ426+AM426)</f>
        <v>0</v>
      </c>
      <c r="AM426" s="14" t="str">
        <f>IF(VLOOKUP(AF426,Group,7,FALSE)="","",VLOOKUP(AF426,Group,7,FALSE))</f>
        <v/>
      </c>
      <c r="AO426" s="22" t="s">
        <v>57</v>
      </c>
    </row>
    <row r="427" spans="2:41" s="2" customFormat="1" ht="9.75" customHeight="1" x14ac:dyDescent="0.2">
      <c r="B427" s="93" t="s">
        <v>6</v>
      </c>
      <c r="D427" s="160"/>
      <c r="E427" s="155" t="s">
        <v>210</v>
      </c>
      <c r="F427" s="155"/>
      <c r="G427" s="21" t="s">
        <v>91</v>
      </c>
      <c r="H427" s="21"/>
      <c r="I427" s="21"/>
      <c r="J427" s="176" t="s">
        <v>586</v>
      </c>
      <c r="L427" s="21" t="s">
        <v>975</v>
      </c>
      <c r="M427" s="21"/>
      <c r="N427" s="21"/>
      <c r="P427" s="155"/>
      <c r="Q427" s="161"/>
      <c r="R427" s="20"/>
      <c r="S427" s="27">
        <f t="shared" si="510"/>
        <v>67.900000000000006</v>
      </c>
      <c r="T427" s="25" t="s">
        <v>44</v>
      </c>
      <c r="U427" s="4" t="str">
        <f>+Instructions!$B$3</f>
        <v>A</v>
      </c>
      <c r="V427" s="39"/>
      <c r="W427" s="43">
        <f>+Instructions!$C$22</f>
        <v>0</v>
      </c>
      <c r="X427" s="14">
        <f t="shared" si="511"/>
        <v>67.900000000000006</v>
      </c>
      <c r="Y427" s="39"/>
      <c r="Z427" s="5" t="s">
        <v>432</v>
      </c>
      <c r="AA427" s="27">
        <v>67.900000000000006</v>
      </c>
      <c r="AB427" s="47">
        <f t="shared" si="512"/>
        <v>0</v>
      </c>
      <c r="AC427" s="14">
        <f t="shared" si="513"/>
        <v>67.900000000000006</v>
      </c>
      <c r="AD427" s="10">
        <f t="shared" si="514"/>
        <v>0</v>
      </c>
      <c r="AE427" s="101"/>
      <c r="AF427" s="109">
        <v>3</v>
      </c>
      <c r="AG427" s="40">
        <f t="shared" si="515"/>
        <v>67.900000000000006</v>
      </c>
      <c r="AH427" s="39"/>
      <c r="AJ427" s="14">
        <f t="shared" si="516"/>
        <v>67.900000000000006</v>
      </c>
      <c r="AK427" s="14">
        <f t="shared" si="517"/>
        <v>0</v>
      </c>
      <c r="AL427" s="14">
        <f t="shared" si="518"/>
        <v>0</v>
      </c>
      <c r="AM427" s="14" t="str">
        <f t="shared" si="519"/>
        <v/>
      </c>
      <c r="AO427" s="22" t="s">
        <v>57</v>
      </c>
    </row>
    <row r="428" spans="2:41" s="2" customFormat="1" ht="9.75" customHeight="1" x14ac:dyDescent="0.2">
      <c r="B428" s="93" t="s">
        <v>6</v>
      </c>
      <c r="D428" s="160"/>
      <c r="E428" s="155" t="s">
        <v>90</v>
      </c>
      <c r="F428" s="155"/>
      <c r="G428" s="21" t="s">
        <v>91</v>
      </c>
      <c r="H428" s="21"/>
      <c r="I428" s="21"/>
      <c r="J428" s="176" t="s">
        <v>587</v>
      </c>
      <c r="L428" s="21" t="s">
        <v>996</v>
      </c>
      <c r="M428" s="21"/>
      <c r="N428" s="21"/>
      <c r="P428" s="155"/>
      <c r="Q428" s="161"/>
      <c r="R428" s="20"/>
      <c r="S428" s="27">
        <f t="shared" si="510"/>
        <v>83.8</v>
      </c>
      <c r="T428" s="25" t="s">
        <v>44</v>
      </c>
      <c r="U428" s="4" t="str">
        <f>+Instructions!$B$3</f>
        <v>A</v>
      </c>
      <c r="V428" s="39"/>
      <c r="W428" s="43">
        <f>+Instructions!$C$22</f>
        <v>0</v>
      </c>
      <c r="X428" s="14">
        <f t="shared" si="511"/>
        <v>83.8</v>
      </c>
      <c r="Y428" s="39"/>
      <c r="Z428" s="5" t="s">
        <v>432</v>
      </c>
      <c r="AA428" s="27">
        <v>83.8</v>
      </c>
      <c r="AB428" s="47">
        <f t="shared" si="512"/>
        <v>0</v>
      </c>
      <c r="AC428" s="14">
        <f t="shared" si="513"/>
        <v>83.8</v>
      </c>
      <c r="AD428" s="10">
        <f t="shared" si="514"/>
        <v>0</v>
      </c>
      <c r="AE428" s="101"/>
      <c r="AF428" s="109">
        <v>3</v>
      </c>
      <c r="AG428" s="40">
        <f t="shared" si="515"/>
        <v>83.8</v>
      </c>
      <c r="AH428" s="39"/>
      <c r="AJ428" s="14">
        <f t="shared" si="516"/>
        <v>83.8</v>
      </c>
      <c r="AK428" s="14">
        <f t="shared" si="517"/>
        <v>0</v>
      </c>
      <c r="AL428" s="14">
        <f t="shared" si="518"/>
        <v>0</v>
      </c>
      <c r="AM428" s="14" t="str">
        <f t="shared" si="519"/>
        <v/>
      </c>
      <c r="AO428" s="22" t="s">
        <v>57</v>
      </c>
    </row>
    <row r="429" spans="2:41" s="2" customFormat="1" ht="9.75" customHeight="1" x14ac:dyDescent="0.2">
      <c r="B429" s="93" t="s">
        <v>6</v>
      </c>
      <c r="D429" s="160"/>
      <c r="E429" s="155" t="s">
        <v>102</v>
      </c>
      <c r="F429" s="155"/>
      <c r="G429" s="21" t="s">
        <v>103</v>
      </c>
      <c r="H429" s="21"/>
      <c r="I429" s="21"/>
      <c r="J429" s="176" t="s">
        <v>588</v>
      </c>
      <c r="L429" s="21" t="s">
        <v>985</v>
      </c>
      <c r="M429" s="21"/>
      <c r="N429" s="21"/>
      <c r="P429" s="155"/>
      <c r="Q429" s="161"/>
      <c r="R429" s="20"/>
      <c r="S429" s="27">
        <f t="shared" si="510"/>
        <v>282.14999999999998</v>
      </c>
      <c r="T429" s="25" t="s">
        <v>44</v>
      </c>
      <c r="U429" s="4" t="str">
        <f>+Instructions!$B$3</f>
        <v>A</v>
      </c>
      <c r="V429" s="39"/>
      <c r="W429" s="43">
        <f>+Instructions!$C$22</f>
        <v>0</v>
      </c>
      <c r="X429" s="14">
        <f t="shared" si="511"/>
        <v>282.14999999999998</v>
      </c>
      <c r="Y429" s="39"/>
      <c r="Z429" s="5" t="s">
        <v>432</v>
      </c>
      <c r="AA429" s="27">
        <v>282.14999999999998</v>
      </c>
      <c r="AB429" s="47">
        <f t="shared" si="512"/>
        <v>0</v>
      </c>
      <c r="AC429" s="14">
        <f t="shared" si="513"/>
        <v>282.14999999999998</v>
      </c>
      <c r="AD429" s="10">
        <f t="shared" si="514"/>
        <v>0</v>
      </c>
      <c r="AE429" s="101"/>
      <c r="AF429" s="109">
        <v>3</v>
      </c>
      <c r="AG429" s="40">
        <f t="shared" si="515"/>
        <v>282.14999999999998</v>
      </c>
      <c r="AH429" s="39"/>
      <c r="AJ429" s="14">
        <f t="shared" si="516"/>
        <v>282.14999999999998</v>
      </c>
      <c r="AK429" s="14">
        <f t="shared" si="517"/>
        <v>0</v>
      </c>
      <c r="AL429" s="14">
        <f t="shared" si="518"/>
        <v>0</v>
      </c>
      <c r="AM429" s="14" t="str">
        <f t="shared" si="519"/>
        <v/>
      </c>
      <c r="AO429" s="22" t="s">
        <v>57</v>
      </c>
    </row>
    <row r="430" spans="2:41" s="2" customFormat="1" ht="3" customHeight="1" x14ac:dyDescent="0.2">
      <c r="C430" s="177"/>
      <c r="J430" s="176"/>
      <c r="L430" s="2" t="s">
        <v>432</v>
      </c>
      <c r="P430" s="3"/>
      <c r="Q430" s="5"/>
      <c r="R430" s="20"/>
      <c r="S430" s="169"/>
      <c r="T430" s="171"/>
      <c r="U430" s="4"/>
      <c r="V430" s="39"/>
      <c r="W430" s="56"/>
      <c r="X430" s="56"/>
      <c r="Y430" s="39"/>
      <c r="Z430" s="27"/>
      <c r="AA430" s="14"/>
      <c r="AB430" s="12"/>
      <c r="AC430" s="12"/>
      <c r="AD430" s="12"/>
      <c r="AE430" s="12"/>
      <c r="AF430" s="52"/>
      <c r="AG430" s="14"/>
      <c r="AH430" s="39"/>
      <c r="AO430" s="22" t="s">
        <v>57</v>
      </c>
    </row>
    <row r="431" spans="2:41" s="2" customFormat="1" ht="11.1" customHeight="1" x14ac:dyDescent="0.2">
      <c r="C431" s="177" t="s">
        <v>97</v>
      </c>
      <c r="J431" s="176"/>
      <c r="L431" s="2" t="s">
        <v>432</v>
      </c>
      <c r="P431" s="3"/>
      <c r="Q431" s="5"/>
      <c r="S431" s="169"/>
      <c r="T431" s="171"/>
      <c r="U431" s="4"/>
      <c r="V431" s="39"/>
      <c r="W431" s="56"/>
      <c r="X431" s="56"/>
      <c r="Y431" s="39"/>
      <c r="Z431" s="27"/>
      <c r="AA431" s="14"/>
      <c r="AB431" s="12"/>
      <c r="AC431" s="12"/>
      <c r="AD431" s="12"/>
      <c r="AE431" s="12"/>
      <c r="AF431" s="52"/>
      <c r="AG431" s="14"/>
      <c r="AH431" s="39"/>
      <c r="AO431" s="22" t="s">
        <v>57</v>
      </c>
    </row>
    <row r="432" spans="2:41" s="2" customFormat="1" ht="9.9499999999999993" customHeight="1" x14ac:dyDescent="0.2">
      <c r="C432" s="137" t="s">
        <v>792</v>
      </c>
      <c r="P432" s="155"/>
      <c r="Q432" s="161"/>
      <c r="R432" s="62" t="s">
        <v>673</v>
      </c>
      <c r="S432" s="174" t="s">
        <v>674</v>
      </c>
      <c r="T432" s="175"/>
      <c r="U432" s="4"/>
      <c r="V432" s="39"/>
      <c r="W432" s="43"/>
      <c r="X432" s="12"/>
      <c r="Y432" s="39"/>
      <c r="Z432" s="27"/>
      <c r="AA432" s="27"/>
      <c r="AB432" s="42"/>
      <c r="AC432" s="14"/>
      <c r="AD432" s="12"/>
      <c r="AE432" s="52"/>
      <c r="AF432" s="104"/>
      <c r="AG432" s="27"/>
      <c r="AH432" s="39"/>
      <c r="AJ432" s="14"/>
      <c r="AK432" s="14"/>
      <c r="AL432" s="14"/>
      <c r="AM432" s="14"/>
      <c r="AO432" s="22"/>
    </row>
    <row r="433" spans="2:41" s="2" customFormat="1" ht="2.85" customHeight="1" x14ac:dyDescent="0.2">
      <c r="P433" s="155"/>
      <c r="Q433" s="161"/>
      <c r="R433" s="5"/>
      <c r="S433" s="27"/>
      <c r="T433" s="5"/>
      <c r="U433" s="4"/>
      <c r="V433" s="39"/>
      <c r="W433" s="43"/>
      <c r="X433" s="12"/>
      <c r="Y433" s="39"/>
      <c r="Z433" s="27"/>
      <c r="AA433" s="27"/>
      <c r="AB433" s="42"/>
      <c r="AC433" s="14"/>
      <c r="AD433" s="12"/>
      <c r="AE433" s="52"/>
      <c r="AF433" s="104"/>
      <c r="AG433" s="27"/>
      <c r="AH433" s="39"/>
      <c r="AJ433" s="14"/>
      <c r="AK433" s="14"/>
      <c r="AL433" s="14"/>
      <c r="AM433" s="14"/>
      <c r="AO433" s="22" t="s">
        <v>57</v>
      </c>
    </row>
    <row r="434" spans="2:41" s="2" customFormat="1" ht="9.75" customHeight="1" x14ac:dyDescent="0.2">
      <c r="B434" s="93" t="s">
        <v>6</v>
      </c>
      <c r="D434" s="160"/>
      <c r="E434" s="155" t="s">
        <v>90</v>
      </c>
      <c r="F434" s="155"/>
      <c r="G434" s="21" t="s">
        <v>91</v>
      </c>
      <c r="H434" s="21"/>
      <c r="I434" s="21"/>
      <c r="J434" s="176" t="s">
        <v>589</v>
      </c>
      <c r="L434" s="21" t="s">
        <v>596</v>
      </c>
      <c r="M434" s="21"/>
      <c r="N434" s="21"/>
      <c r="P434" s="155"/>
      <c r="Q434" s="161"/>
      <c r="R434" s="20"/>
      <c r="S434" s="27">
        <f t="shared" si="510"/>
        <v>83.85</v>
      </c>
      <c r="T434" s="25" t="s">
        <v>44</v>
      </c>
      <c r="U434" s="4" t="str">
        <f>+Instructions!$B$3</f>
        <v>A</v>
      </c>
      <c r="V434" s="39"/>
      <c r="W434" s="43">
        <f>+Instructions!$C$22</f>
        <v>0</v>
      </c>
      <c r="X434" s="14">
        <f t="shared" si="511"/>
        <v>83.85</v>
      </c>
      <c r="Y434" s="39"/>
      <c r="Z434" s="5" t="s">
        <v>432</v>
      </c>
      <c r="AA434" s="27">
        <v>83.85</v>
      </c>
      <c r="AB434" s="47">
        <f t="shared" si="512"/>
        <v>0</v>
      </c>
      <c r="AC434" s="14">
        <f t="shared" si="513"/>
        <v>83.85</v>
      </c>
      <c r="AD434" s="10">
        <f t="shared" si="514"/>
        <v>0</v>
      </c>
      <c r="AE434" s="101"/>
      <c r="AF434" s="109">
        <v>3</v>
      </c>
      <c r="AG434" s="40">
        <f t="shared" si="515"/>
        <v>83.85</v>
      </c>
      <c r="AH434" s="39"/>
      <c r="AJ434" s="14">
        <f t="shared" si="516"/>
        <v>83.85</v>
      </c>
      <c r="AK434" s="14">
        <f t="shared" si="517"/>
        <v>0</v>
      </c>
      <c r="AL434" s="14">
        <f t="shared" si="518"/>
        <v>0</v>
      </c>
      <c r="AM434" s="14" t="str">
        <f t="shared" si="519"/>
        <v/>
      </c>
      <c r="AO434" s="22" t="s">
        <v>57</v>
      </c>
    </row>
    <row r="435" spans="2:41" s="2" customFormat="1" ht="9.75" customHeight="1" x14ac:dyDescent="0.2">
      <c r="B435" s="93" t="s">
        <v>6</v>
      </c>
      <c r="D435" s="160"/>
      <c r="E435" s="213" t="s">
        <v>610</v>
      </c>
      <c r="F435" s="213"/>
      <c r="G435" s="201" t="s">
        <v>91</v>
      </c>
      <c r="H435" s="201"/>
      <c r="I435" s="201"/>
      <c r="J435" s="209" t="s">
        <v>876</v>
      </c>
      <c r="K435" s="201"/>
      <c r="L435" s="201" t="s">
        <v>877</v>
      </c>
      <c r="M435" s="201"/>
      <c r="N435" s="201"/>
      <c r="O435" s="210"/>
      <c r="P435" s="155"/>
      <c r="Q435" s="221" t="s">
        <v>1639</v>
      </c>
      <c r="R435" s="20"/>
      <c r="S435" s="217">
        <f>IF(Suggested="Yes",AA435,AG435)</f>
        <v>71.75</v>
      </c>
      <c r="T435" s="218" t="s">
        <v>44</v>
      </c>
      <c r="U435" s="4" t="str">
        <f>+Instructions!$B$3</f>
        <v>A</v>
      </c>
      <c r="V435" s="39"/>
      <c r="W435" s="43">
        <f>+Instructions!$C$22</f>
        <v>0</v>
      </c>
      <c r="X435" s="14">
        <f>ROUND($AA435*(1-W435)+0.004999,2)</f>
        <v>71.75</v>
      </c>
      <c r="Y435" s="39"/>
      <c r="Z435" s="5" t="s">
        <v>432</v>
      </c>
      <c r="AA435" s="27">
        <v>71.75</v>
      </c>
      <c r="AB435" s="47">
        <f t="shared" si="512"/>
        <v>0</v>
      </c>
      <c r="AC435" s="14">
        <f t="shared" si="513"/>
        <v>71.75</v>
      </c>
      <c r="AD435" s="10">
        <f>(AG435-AC435)/AG435</f>
        <v>0</v>
      </c>
      <c r="AE435" s="101"/>
      <c r="AF435" s="109">
        <v>3</v>
      </c>
      <c r="AG435" s="40">
        <f>SUM(AJ435:AL435)+AE435</f>
        <v>71.75</v>
      </c>
      <c r="AH435" s="39"/>
      <c r="AJ435" s="14">
        <f>ROUND(AC435/(1-VLOOKUP(AF435,Group,2,FALSE)),2)</f>
        <v>71.75</v>
      </c>
      <c r="AK435" s="14">
        <f>IF(VLOOKUP(AF435,Group,5,FALSE)="YES",VLOOKUP(ROUND(ROUND(AJ435,1)-AJ435,2),Round,2,FALSE)+VLOOKUP(AF435,Group,6,FALSE),0)</f>
        <v>0</v>
      </c>
      <c r="AL435" s="14">
        <f>IF(VLOOKUP(AF435,Group,7,FALSE)="",0,ROUND(AJ435-0.04999,1)-AJ435+AM435)</f>
        <v>0</v>
      </c>
      <c r="AM435" s="14" t="str">
        <f>IF(VLOOKUP(AF435,Group,7,FALSE)="","",VLOOKUP(AF435,Group,7,FALSE))</f>
        <v/>
      </c>
      <c r="AO435" s="22" t="s">
        <v>57</v>
      </c>
    </row>
    <row r="436" spans="2:41" s="2" customFormat="1" ht="9.75" customHeight="1" x14ac:dyDescent="0.2">
      <c r="B436" s="93" t="s">
        <v>6</v>
      </c>
      <c r="D436" s="160"/>
      <c r="E436" s="155" t="s">
        <v>610</v>
      </c>
      <c r="F436" s="155"/>
      <c r="G436" s="21" t="s">
        <v>91</v>
      </c>
      <c r="H436" s="21"/>
      <c r="I436" s="21"/>
      <c r="J436" s="21" t="s">
        <v>1191</v>
      </c>
      <c r="K436" s="21"/>
      <c r="L436" s="21" t="s">
        <v>1192</v>
      </c>
      <c r="M436" s="21"/>
      <c r="N436" s="21"/>
      <c r="P436" s="155"/>
      <c r="Q436" s="161"/>
      <c r="R436" s="20"/>
      <c r="S436" s="27">
        <f>IF(Suggested="Yes",AA436,AG436)</f>
        <v>74.75</v>
      </c>
      <c r="T436" s="25" t="s">
        <v>44</v>
      </c>
      <c r="U436" s="4" t="str">
        <f>+Instructions!$B$3</f>
        <v>A</v>
      </c>
      <c r="V436" s="39"/>
      <c r="W436" s="43">
        <f>+Instructions!$C$22</f>
        <v>0</v>
      </c>
      <c r="X436" s="14">
        <f>ROUND($AA436*(1-W436)+0.004999,2)</f>
        <v>74.75</v>
      </c>
      <c r="Y436" s="39"/>
      <c r="Z436" s="5" t="s">
        <v>432</v>
      </c>
      <c r="AA436" s="27">
        <v>74.75</v>
      </c>
      <c r="AB436" s="47">
        <f t="shared" si="512"/>
        <v>0</v>
      </c>
      <c r="AC436" s="14">
        <f t="shared" si="513"/>
        <v>74.75</v>
      </c>
      <c r="AD436" s="10">
        <f>(AG436-AC436)/AG436</f>
        <v>0</v>
      </c>
      <c r="AE436" s="101"/>
      <c r="AF436" s="109">
        <v>3</v>
      </c>
      <c r="AG436" s="40">
        <f>SUM(AJ436:AL436)+AE436</f>
        <v>74.75</v>
      </c>
      <c r="AH436" s="39"/>
      <c r="AJ436" s="14">
        <f>ROUND(AC436/(1-VLOOKUP(AF436,Group,2,FALSE)),2)</f>
        <v>74.75</v>
      </c>
      <c r="AK436" s="14">
        <f>IF(VLOOKUP(AF436,Group,5,FALSE)="YES",VLOOKUP(ROUND(ROUND(AJ436,1)-AJ436,2),Round,2,FALSE)+VLOOKUP(AF436,Group,6,FALSE),0)</f>
        <v>0</v>
      </c>
      <c r="AL436" s="14">
        <f>IF(VLOOKUP(AF436,Group,7,FALSE)="",0,ROUND(AJ436-0.04999,1)-AJ436+AM436)</f>
        <v>0</v>
      </c>
      <c r="AM436" s="14" t="str">
        <f>IF(VLOOKUP(AF436,Group,7,FALSE)="","",VLOOKUP(AF436,Group,7,FALSE))</f>
        <v/>
      </c>
      <c r="AO436" s="22" t="s">
        <v>57</v>
      </c>
    </row>
    <row r="437" spans="2:41" s="2" customFormat="1" ht="9.75" customHeight="1" x14ac:dyDescent="0.2">
      <c r="B437" s="93" t="s">
        <v>6</v>
      </c>
      <c r="D437" s="160"/>
      <c r="E437" s="155" t="s">
        <v>102</v>
      </c>
      <c r="F437" s="155"/>
      <c r="G437" s="21" t="s">
        <v>103</v>
      </c>
      <c r="H437" s="21"/>
      <c r="I437" s="21"/>
      <c r="J437" s="176" t="s">
        <v>590</v>
      </c>
      <c r="L437" s="21" t="s">
        <v>984</v>
      </c>
      <c r="M437" s="21"/>
      <c r="N437" s="21"/>
      <c r="O437" s="2" t="s">
        <v>84</v>
      </c>
      <c r="P437" s="155"/>
      <c r="Q437" s="161"/>
      <c r="R437" s="20"/>
      <c r="S437" s="27">
        <f t="shared" si="510"/>
        <v>282.14999999999998</v>
      </c>
      <c r="T437" s="25" t="s">
        <v>44</v>
      </c>
      <c r="U437" s="4" t="str">
        <f>+Instructions!$B$3</f>
        <v>A</v>
      </c>
      <c r="V437" s="39"/>
      <c r="W437" s="43">
        <f>+Instructions!$C$22</f>
        <v>0</v>
      </c>
      <c r="X437" s="14">
        <f t="shared" si="511"/>
        <v>282.14999999999998</v>
      </c>
      <c r="Y437" s="39"/>
      <c r="Z437" s="5" t="s">
        <v>432</v>
      </c>
      <c r="AA437" s="27">
        <v>282.14999999999998</v>
      </c>
      <c r="AB437" s="47">
        <f t="shared" si="512"/>
        <v>0</v>
      </c>
      <c r="AC437" s="14">
        <f t="shared" si="513"/>
        <v>282.14999999999998</v>
      </c>
      <c r="AD437" s="10">
        <f t="shared" si="514"/>
        <v>0</v>
      </c>
      <c r="AE437" s="101"/>
      <c r="AF437" s="109">
        <v>3</v>
      </c>
      <c r="AG437" s="40">
        <f t="shared" si="515"/>
        <v>282.14999999999998</v>
      </c>
      <c r="AH437" s="39"/>
      <c r="AJ437" s="14">
        <f t="shared" si="516"/>
        <v>282.14999999999998</v>
      </c>
      <c r="AK437" s="14">
        <f t="shared" si="517"/>
        <v>0</v>
      </c>
      <c r="AL437" s="14">
        <f t="shared" si="518"/>
        <v>0</v>
      </c>
      <c r="AM437" s="14" t="str">
        <f t="shared" si="519"/>
        <v/>
      </c>
      <c r="AO437" s="22" t="s">
        <v>57</v>
      </c>
    </row>
    <row r="438" spans="2:41" s="2" customFormat="1" ht="2.85" customHeight="1" x14ac:dyDescent="0.2">
      <c r="P438" s="155"/>
      <c r="Q438" s="161"/>
      <c r="R438" s="5"/>
      <c r="S438" s="27"/>
      <c r="T438" s="5"/>
      <c r="U438" s="4"/>
      <c r="V438" s="39"/>
      <c r="W438" s="43"/>
      <c r="X438" s="12"/>
      <c r="Y438" s="39"/>
      <c r="Z438" s="27"/>
      <c r="AA438" s="27"/>
      <c r="AB438" s="42"/>
      <c r="AC438" s="14"/>
      <c r="AD438" s="12"/>
      <c r="AE438" s="52"/>
      <c r="AF438" s="104"/>
      <c r="AG438" s="27"/>
      <c r="AH438" s="39"/>
      <c r="AJ438" s="14"/>
      <c r="AK438" s="14"/>
      <c r="AL438" s="14"/>
      <c r="AM438" s="14"/>
      <c r="AO438" s="22" t="s">
        <v>57</v>
      </c>
    </row>
    <row r="439" spans="2:41" s="2" customFormat="1" ht="10.35" customHeight="1" x14ac:dyDescent="0.2">
      <c r="C439" s="181" t="s">
        <v>1412</v>
      </c>
      <c r="E439" s="182"/>
      <c r="P439" s="183"/>
      <c r="Q439" s="5"/>
      <c r="S439" s="169"/>
      <c r="T439" s="171"/>
      <c r="U439" s="4"/>
      <c r="V439" s="39"/>
      <c r="W439" s="56"/>
      <c r="X439" s="56"/>
      <c r="Y439" s="39"/>
      <c r="Z439" s="27"/>
      <c r="AA439" s="14"/>
      <c r="AB439" s="12"/>
      <c r="AC439" s="12"/>
      <c r="AD439" s="12"/>
      <c r="AE439" s="12"/>
      <c r="AF439" s="52"/>
      <c r="AG439" s="14"/>
      <c r="AH439" s="39"/>
      <c r="AO439" s="22" t="s">
        <v>57</v>
      </c>
    </row>
    <row r="440" spans="2:41" s="2" customFormat="1" ht="10.35" customHeight="1" x14ac:dyDescent="0.2">
      <c r="C440" s="138"/>
      <c r="D440" s="160"/>
      <c r="E440" s="182" t="s">
        <v>1402</v>
      </c>
      <c r="P440" s="183"/>
      <c r="Q440" s="5"/>
      <c r="S440" s="169"/>
      <c r="T440" s="171"/>
      <c r="U440" s="4"/>
      <c r="V440" s="39"/>
      <c r="W440" s="56"/>
      <c r="X440" s="56"/>
      <c r="Y440" s="39"/>
      <c r="Z440" s="27"/>
      <c r="AA440" s="14"/>
      <c r="AB440" s="12"/>
      <c r="AC440" s="12"/>
      <c r="AD440" s="12"/>
      <c r="AE440" s="12"/>
      <c r="AF440" s="52"/>
      <c r="AG440" s="14"/>
      <c r="AH440" s="39"/>
      <c r="AO440" s="22" t="s">
        <v>57</v>
      </c>
    </row>
    <row r="441" spans="2:41" s="2" customFormat="1" ht="10.35" customHeight="1" x14ac:dyDescent="0.2">
      <c r="C441" s="138"/>
      <c r="E441" s="182" t="s">
        <v>1403</v>
      </c>
      <c r="P441" s="183"/>
      <c r="Q441" s="5"/>
      <c r="S441" s="169"/>
      <c r="T441" s="171"/>
      <c r="U441" s="4"/>
      <c r="V441" s="39"/>
      <c r="W441" s="56"/>
      <c r="X441" s="56"/>
      <c r="Y441" s="39"/>
      <c r="Z441" s="27"/>
      <c r="AA441" s="14"/>
      <c r="AB441" s="12"/>
      <c r="AC441" s="12"/>
      <c r="AD441" s="12"/>
      <c r="AE441" s="12"/>
      <c r="AF441" s="52"/>
      <c r="AG441" s="14"/>
      <c r="AH441" s="39"/>
      <c r="AO441" s="22" t="s">
        <v>57</v>
      </c>
    </row>
    <row r="442" spans="2:41" s="2" customFormat="1" ht="9.9499999999999993" customHeight="1" x14ac:dyDescent="0.2">
      <c r="C442" s="137"/>
      <c r="E442" s="182" t="s">
        <v>272</v>
      </c>
      <c r="P442" s="3"/>
      <c r="Q442" s="5"/>
      <c r="S442" s="169"/>
      <c r="T442" s="171"/>
      <c r="U442" s="4"/>
      <c r="V442" s="39"/>
      <c r="W442" s="56"/>
      <c r="X442" s="56"/>
      <c r="Y442" s="39"/>
      <c r="Z442" s="27"/>
      <c r="AA442" s="14"/>
      <c r="AB442" s="12"/>
      <c r="AC442" s="12"/>
      <c r="AD442" s="12"/>
      <c r="AE442" s="12"/>
      <c r="AF442" s="52"/>
      <c r="AG442" s="14"/>
      <c r="AH442" s="39"/>
      <c r="AO442" s="22" t="s">
        <v>57</v>
      </c>
    </row>
    <row r="443" spans="2:41" s="2" customFormat="1" ht="9.9499999999999993" customHeight="1" x14ac:dyDescent="0.2">
      <c r="C443" s="137"/>
      <c r="E443" s="182" t="s">
        <v>273</v>
      </c>
      <c r="P443" s="3"/>
      <c r="Q443" s="5"/>
      <c r="S443" s="169"/>
      <c r="T443" s="171"/>
      <c r="U443" s="4"/>
      <c r="V443" s="39"/>
      <c r="W443" s="56"/>
      <c r="X443" s="56"/>
      <c r="Y443" s="39"/>
      <c r="Z443" s="27"/>
      <c r="AA443" s="14"/>
      <c r="AB443" s="12"/>
      <c r="AC443" s="12"/>
      <c r="AD443" s="12"/>
      <c r="AE443" s="12"/>
      <c r="AF443" s="52"/>
      <c r="AG443" s="14"/>
      <c r="AH443" s="39"/>
      <c r="AO443" s="22" t="s">
        <v>57</v>
      </c>
    </row>
    <row r="444" spans="2:41" s="2" customFormat="1" ht="9.9499999999999993" customHeight="1" x14ac:dyDescent="0.2">
      <c r="C444" s="137"/>
      <c r="E444" s="182" t="s">
        <v>274</v>
      </c>
      <c r="P444" s="3"/>
      <c r="Q444" s="5"/>
      <c r="S444" s="169"/>
      <c r="T444" s="171"/>
      <c r="U444" s="4"/>
      <c r="V444" s="39"/>
      <c r="W444" s="56"/>
      <c r="X444" s="56"/>
      <c r="Y444" s="39"/>
      <c r="Z444" s="27"/>
      <c r="AA444" s="14"/>
      <c r="AB444" s="12"/>
      <c r="AC444" s="12"/>
      <c r="AD444" s="12"/>
      <c r="AE444" s="12"/>
      <c r="AF444" s="52"/>
      <c r="AG444" s="14"/>
      <c r="AH444" s="39"/>
      <c r="AO444" s="22" t="s">
        <v>57</v>
      </c>
    </row>
    <row r="445" spans="2:41" s="2" customFormat="1" ht="9.9499999999999993" customHeight="1" x14ac:dyDescent="0.2">
      <c r="C445" s="137"/>
      <c r="E445" s="182" t="s">
        <v>275</v>
      </c>
      <c r="P445" s="3"/>
      <c r="Q445" s="5"/>
      <c r="S445" s="169"/>
      <c r="T445" s="171"/>
      <c r="U445" s="4"/>
      <c r="V445" s="39"/>
      <c r="W445" s="56"/>
      <c r="X445" s="56"/>
      <c r="Y445" s="39"/>
      <c r="Z445" s="27"/>
      <c r="AA445" s="14"/>
      <c r="AB445" s="12"/>
      <c r="AC445" s="12"/>
      <c r="AD445" s="12"/>
      <c r="AE445" s="12"/>
      <c r="AF445" s="52"/>
      <c r="AG445" s="14"/>
      <c r="AH445" s="39"/>
      <c r="AO445" s="22" t="s">
        <v>57</v>
      </c>
    </row>
    <row r="446" spans="2:41" s="2" customFormat="1" ht="9.9499999999999993" customHeight="1" x14ac:dyDescent="0.2">
      <c r="C446" s="137"/>
      <c r="E446" s="182" t="s">
        <v>276</v>
      </c>
      <c r="P446" s="3"/>
      <c r="Q446" s="5"/>
      <c r="S446" s="169"/>
      <c r="T446" s="171"/>
      <c r="U446" s="4"/>
      <c r="V446" s="39"/>
      <c r="W446" s="56"/>
      <c r="X446" s="56"/>
      <c r="Y446" s="39"/>
      <c r="Z446" s="27"/>
      <c r="AA446" s="14"/>
      <c r="AB446" s="12"/>
      <c r="AC446" s="12"/>
      <c r="AD446" s="12"/>
      <c r="AE446" s="12"/>
      <c r="AF446" s="52"/>
      <c r="AG446" s="14"/>
      <c r="AH446" s="39"/>
      <c r="AO446" s="22" t="s">
        <v>57</v>
      </c>
    </row>
    <row r="447" spans="2:41" s="2" customFormat="1" ht="9.9499999999999993" customHeight="1" x14ac:dyDescent="0.2">
      <c r="C447" s="137"/>
      <c r="E447" s="182" t="s">
        <v>277</v>
      </c>
      <c r="P447" s="3"/>
      <c r="Q447" s="5"/>
      <c r="S447" s="169"/>
      <c r="T447" s="171"/>
      <c r="U447" s="4"/>
      <c r="V447" s="39"/>
      <c r="W447" s="56"/>
      <c r="X447" s="56"/>
      <c r="Y447" s="39"/>
      <c r="Z447" s="27"/>
      <c r="AA447" s="14"/>
      <c r="AB447" s="12"/>
      <c r="AC447" s="12"/>
      <c r="AD447" s="12"/>
      <c r="AE447" s="12"/>
      <c r="AF447" s="52"/>
      <c r="AG447" s="14"/>
      <c r="AH447" s="39"/>
      <c r="AO447" s="22" t="s">
        <v>57</v>
      </c>
    </row>
    <row r="448" spans="2:41" s="2" customFormat="1" ht="10.35" customHeight="1" x14ac:dyDescent="0.2">
      <c r="C448" s="138"/>
      <c r="E448" s="182" t="s">
        <v>1404</v>
      </c>
      <c r="P448" s="183"/>
      <c r="Q448" s="5"/>
      <c r="S448" s="169"/>
      <c r="T448" s="171"/>
      <c r="U448" s="4"/>
      <c r="V448" s="39"/>
      <c r="W448" s="56"/>
      <c r="X448" s="56"/>
      <c r="Y448" s="39"/>
      <c r="Z448" s="27"/>
      <c r="AA448" s="14"/>
      <c r="AB448" s="12"/>
      <c r="AC448" s="12"/>
      <c r="AD448" s="12"/>
      <c r="AE448" s="12"/>
      <c r="AF448" s="52"/>
      <c r="AG448" s="14"/>
      <c r="AH448" s="39"/>
      <c r="AO448" s="22" t="s">
        <v>57</v>
      </c>
    </row>
    <row r="449" spans="2:41" s="2" customFormat="1" ht="10.35" customHeight="1" x14ac:dyDescent="0.2">
      <c r="C449" s="138"/>
      <c r="E449" s="182" t="s">
        <v>270</v>
      </c>
      <c r="P449" s="183"/>
      <c r="Q449" s="5"/>
      <c r="S449" s="169"/>
      <c r="T449" s="171"/>
      <c r="U449" s="4"/>
      <c r="V449" s="39"/>
      <c r="W449" s="56"/>
      <c r="X449" s="56"/>
      <c r="Y449" s="39"/>
      <c r="Z449" s="27"/>
      <c r="AA449" s="14"/>
      <c r="AB449" s="12"/>
      <c r="AC449" s="12"/>
      <c r="AD449" s="12"/>
      <c r="AE449" s="12"/>
      <c r="AF449" s="52"/>
      <c r="AG449" s="14"/>
      <c r="AH449" s="39"/>
      <c r="AO449" s="22" t="s">
        <v>57</v>
      </c>
    </row>
    <row r="450" spans="2:41" s="2" customFormat="1" ht="10.35" customHeight="1" x14ac:dyDescent="0.2">
      <c r="C450" s="138"/>
      <c r="E450" s="182" t="s">
        <v>271</v>
      </c>
      <c r="P450" s="183"/>
      <c r="Q450" s="5"/>
      <c r="S450" s="169"/>
      <c r="T450" s="171"/>
      <c r="U450" s="4"/>
      <c r="V450" s="39"/>
      <c r="W450" s="56"/>
      <c r="X450" s="56"/>
      <c r="Y450" s="39"/>
      <c r="Z450" s="27"/>
      <c r="AA450" s="14"/>
      <c r="AB450" s="12"/>
      <c r="AC450" s="12"/>
      <c r="AD450" s="12"/>
      <c r="AE450" s="12"/>
      <c r="AF450" s="52"/>
      <c r="AG450" s="14"/>
      <c r="AH450" s="39"/>
      <c r="AO450" s="22" t="s">
        <v>57</v>
      </c>
    </row>
    <row r="451" spans="2:41" s="2" customFormat="1" ht="10.35" customHeight="1" x14ac:dyDescent="0.2">
      <c r="C451" s="138"/>
      <c r="D451" s="160"/>
      <c r="E451" s="182" t="s">
        <v>1405</v>
      </c>
      <c r="P451" s="183"/>
      <c r="Q451" s="5"/>
      <c r="S451" s="169"/>
      <c r="T451" s="171"/>
      <c r="U451" s="4"/>
      <c r="V451" s="39"/>
      <c r="W451" s="56"/>
      <c r="X451" s="56"/>
      <c r="Y451" s="39"/>
      <c r="Z451" s="27"/>
      <c r="AA451" s="14"/>
      <c r="AB451" s="12"/>
      <c r="AC451" s="12"/>
      <c r="AD451" s="12"/>
      <c r="AE451" s="12"/>
      <c r="AF451" s="52"/>
      <c r="AG451" s="14"/>
      <c r="AH451" s="39"/>
      <c r="AO451" s="22" t="s">
        <v>57</v>
      </c>
    </row>
    <row r="452" spans="2:41" s="2" customFormat="1" ht="10.35" customHeight="1" x14ac:dyDescent="0.2">
      <c r="C452" s="138"/>
      <c r="D452" s="160"/>
      <c r="E452" s="182" t="s">
        <v>1406</v>
      </c>
      <c r="P452" s="183"/>
      <c r="Q452" s="5"/>
      <c r="S452" s="169"/>
      <c r="T452" s="171"/>
      <c r="U452" s="4"/>
      <c r="V452" s="39"/>
      <c r="W452" s="56"/>
      <c r="X452" s="56"/>
      <c r="Y452" s="39"/>
      <c r="Z452" s="27"/>
      <c r="AA452" s="14"/>
      <c r="AB452" s="12"/>
      <c r="AC452" s="12"/>
      <c r="AD452" s="12"/>
      <c r="AE452" s="12"/>
      <c r="AF452" s="52"/>
      <c r="AG452" s="14"/>
      <c r="AH452" s="39"/>
      <c r="AO452" s="22" t="s">
        <v>57</v>
      </c>
    </row>
    <row r="453" spans="2:41" s="2" customFormat="1" ht="10.35" customHeight="1" x14ac:dyDescent="0.2">
      <c r="C453" s="138"/>
      <c r="D453" s="160"/>
      <c r="E453" s="182" t="s">
        <v>1407</v>
      </c>
      <c r="P453" s="183"/>
      <c r="Q453" s="5"/>
      <c r="S453" s="169"/>
      <c r="T453" s="171"/>
      <c r="U453" s="4"/>
      <c r="V453" s="39"/>
      <c r="W453" s="56"/>
      <c r="X453" s="56"/>
      <c r="Y453" s="39"/>
      <c r="Z453" s="27"/>
      <c r="AA453" s="14"/>
      <c r="AB453" s="12"/>
      <c r="AC453" s="12"/>
      <c r="AD453" s="12"/>
      <c r="AE453" s="12"/>
      <c r="AF453" s="52"/>
      <c r="AG453" s="14"/>
      <c r="AH453" s="39"/>
      <c r="AO453" s="22" t="s">
        <v>57</v>
      </c>
    </row>
    <row r="454" spans="2:41" s="2" customFormat="1" ht="10.35" customHeight="1" x14ac:dyDescent="0.2">
      <c r="C454" s="138"/>
      <c r="D454" s="160"/>
      <c r="E454" s="182" t="s">
        <v>1408</v>
      </c>
      <c r="P454" s="183"/>
      <c r="Q454" s="5"/>
      <c r="S454" s="169"/>
      <c r="T454" s="171"/>
      <c r="U454" s="4"/>
      <c r="V454" s="39"/>
      <c r="W454" s="56"/>
      <c r="X454" s="56"/>
      <c r="Y454" s="39"/>
      <c r="Z454" s="27"/>
      <c r="AA454" s="14"/>
      <c r="AB454" s="12"/>
      <c r="AC454" s="12"/>
      <c r="AD454" s="12"/>
      <c r="AE454" s="12"/>
      <c r="AF454" s="52"/>
      <c r="AG454" s="14"/>
      <c r="AH454" s="39"/>
      <c r="AO454" s="22" t="s">
        <v>57</v>
      </c>
    </row>
    <row r="455" spans="2:41" s="2" customFormat="1" ht="10.35" customHeight="1" x14ac:dyDescent="0.2">
      <c r="C455" s="138"/>
      <c r="E455" s="182" t="s">
        <v>1409</v>
      </c>
      <c r="P455" s="183"/>
      <c r="Q455" s="5"/>
      <c r="S455" s="169"/>
      <c r="T455" s="171"/>
      <c r="U455" s="4"/>
      <c r="V455" s="39"/>
      <c r="W455" s="56"/>
      <c r="X455" s="56"/>
      <c r="Y455" s="39"/>
      <c r="Z455" s="27"/>
      <c r="AA455" s="14"/>
      <c r="AB455" s="12"/>
      <c r="AC455" s="12"/>
      <c r="AD455" s="12"/>
      <c r="AE455" s="12"/>
      <c r="AF455" s="52"/>
      <c r="AG455" s="14"/>
      <c r="AH455" s="39"/>
      <c r="AO455" s="22" t="s">
        <v>57</v>
      </c>
    </row>
    <row r="456" spans="2:41" s="2" customFormat="1" ht="10.35" customHeight="1" x14ac:dyDescent="0.2">
      <c r="C456" s="138"/>
      <c r="E456" s="182" t="s">
        <v>270</v>
      </c>
      <c r="P456" s="183"/>
      <c r="Q456" s="5"/>
      <c r="S456" s="169"/>
      <c r="T456" s="171"/>
      <c r="U456" s="4"/>
      <c r="V456" s="39"/>
      <c r="W456" s="56"/>
      <c r="X456" s="56"/>
      <c r="Y456" s="39"/>
      <c r="Z456" s="27"/>
      <c r="AA456" s="14"/>
      <c r="AB456" s="12"/>
      <c r="AC456" s="12"/>
      <c r="AD456" s="12"/>
      <c r="AE456" s="12"/>
      <c r="AF456" s="52"/>
      <c r="AG456" s="14"/>
      <c r="AH456" s="39"/>
      <c r="AO456" s="22" t="s">
        <v>57</v>
      </c>
    </row>
    <row r="457" spans="2:41" s="2" customFormat="1" ht="10.35" customHeight="1" x14ac:dyDescent="0.2">
      <c r="C457" s="138"/>
      <c r="E457" s="182" t="s">
        <v>617</v>
      </c>
      <c r="P457" s="183"/>
      <c r="Q457" s="5"/>
      <c r="S457" s="169"/>
      <c r="T457" s="171"/>
      <c r="U457" s="4"/>
      <c r="V457" s="39"/>
      <c r="W457" s="56"/>
      <c r="X457" s="56"/>
      <c r="Y457" s="39"/>
      <c r="Z457" s="27"/>
      <c r="AA457" s="14"/>
      <c r="AB457" s="12"/>
      <c r="AC457" s="12"/>
      <c r="AD457" s="12"/>
      <c r="AE457" s="12"/>
      <c r="AF457" s="52"/>
      <c r="AG457" s="14"/>
      <c r="AH457" s="39"/>
      <c r="AO457" s="22" t="s">
        <v>57</v>
      </c>
    </row>
    <row r="458" spans="2:41" s="2" customFormat="1" ht="10.35" customHeight="1" x14ac:dyDescent="0.2">
      <c r="C458" s="138"/>
      <c r="D458" s="160"/>
      <c r="E458" s="182" t="s">
        <v>1410</v>
      </c>
      <c r="P458" s="183"/>
      <c r="Q458" s="5"/>
      <c r="S458" s="169"/>
      <c r="T458" s="171"/>
      <c r="U458" s="4"/>
      <c r="V458" s="39"/>
      <c r="W458" s="56"/>
      <c r="X458" s="56"/>
      <c r="Y458" s="39"/>
      <c r="Z458" s="27"/>
      <c r="AA458" s="14"/>
      <c r="AB458" s="12"/>
      <c r="AC458" s="12"/>
      <c r="AD458" s="12"/>
      <c r="AE458" s="12"/>
      <c r="AF458" s="52"/>
      <c r="AG458" s="14"/>
      <c r="AH458" s="39"/>
      <c r="AO458" s="22" t="s">
        <v>57</v>
      </c>
    </row>
    <row r="459" spans="2:41" s="2" customFormat="1" ht="10.35" customHeight="1" x14ac:dyDescent="0.2">
      <c r="C459" s="138"/>
      <c r="D459" s="160"/>
      <c r="E459" s="182" t="s">
        <v>1411</v>
      </c>
      <c r="P459" s="183"/>
      <c r="Q459" s="5"/>
      <c r="S459" s="169"/>
      <c r="T459" s="171"/>
      <c r="U459" s="4"/>
      <c r="V459" s="39"/>
      <c r="W459" s="56"/>
      <c r="X459" s="56"/>
      <c r="Y459" s="39"/>
      <c r="Z459" s="27"/>
      <c r="AA459" s="14"/>
      <c r="AB459" s="12"/>
      <c r="AC459" s="12"/>
      <c r="AD459" s="12"/>
      <c r="AE459" s="12"/>
      <c r="AF459" s="52"/>
      <c r="AG459" s="14"/>
      <c r="AH459" s="39"/>
      <c r="AO459" s="22" t="s">
        <v>57</v>
      </c>
    </row>
    <row r="460" spans="2:41" s="2" customFormat="1" ht="10.35" customHeight="1" x14ac:dyDescent="0.2">
      <c r="C460" s="138"/>
      <c r="D460" s="160"/>
      <c r="E460" s="182" t="s">
        <v>1111</v>
      </c>
      <c r="P460" s="183"/>
      <c r="Q460" s="5"/>
      <c r="S460" s="169"/>
      <c r="T460" s="171"/>
      <c r="U460" s="4"/>
      <c r="V460" s="39"/>
      <c r="W460" s="56"/>
      <c r="X460" s="56"/>
      <c r="Y460" s="39"/>
      <c r="Z460" s="27"/>
      <c r="AA460" s="14"/>
      <c r="AB460" s="12"/>
      <c r="AC460" s="12"/>
      <c r="AD460" s="12"/>
      <c r="AE460" s="12"/>
      <c r="AF460" s="52"/>
      <c r="AG460" s="14"/>
      <c r="AH460" s="39"/>
      <c r="AO460" s="22" t="s">
        <v>57</v>
      </c>
    </row>
    <row r="461" spans="2:41" s="2" customFormat="1" ht="3.95" customHeight="1" x14ac:dyDescent="0.2">
      <c r="P461" s="155"/>
      <c r="Q461" s="161"/>
      <c r="R461" s="5"/>
      <c r="S461" s="27"/>
      <c r="T461" s="5"/>
      <c r="U461" s="4"/>
      <c r="V461" s="39"/>
      <c r="W461" s="43"/>
      <c r="X461" s="12"/>
      <c r="Y461" s="39"/>
      <c r="Z461" s="27"/>
      <c r="AA461" s="27"/>
      <c r="AB461" s="42"/>
      <c r="AC461" s="14"/>
      <c r="AD461" s="12"/>
      <c r="AE461" s="52"/>
      <c r="AF461" s="104"/>
      <c r="AG461" s="27"/>
      <c r="AH461" s="39"/>
      <c r="AJ461" s="14"/>
      <c r="AK461" s="14"/>
      <c r="AL461" s="14"/>
      <c r="AM461" s="14"/>
      <c r="AO461" s="22" t="s">
        <v>57</v>
      </c>
    </row>
    <row r="462" spans="2:41" s="2" customFormat="1" ht="9.9499999999999993" customHeight="1" x14ac:dyDescent="0.2">
      <c r="C462" s="9" t="s">
        <v>287</v>
      </c>
      <c r="P462" s="155"/>
      <c r="Q462" s="161"/>
      <c r="R462" s="62" t="s">
        <v>673</v>
      </c>
      <c r="S462" s="174" t="s">
        <v>802</v>
      </c>
      <c r="T462" s="175"/>
      <c r="U462" s="4"/>
      <c r="V462" s="39"/>
      <c r="W462" s="43"/>
      <c r="X462" s="12"/>
      <c r="Y462" s="39"/>
      <c r="Z462" s="27"/>
      <c r="AA462" s="27"/>
      <c r="AB462" s="42"/>
      <c r="AC462" s="14"/>
      <c r="AD462" s="12"/>
      <c r="AE462" s="52"/>
      <c r="AF462" s="104"/>
      <c r="AG462" s="27"/>
      <c r="AH462" s="39"/>
      <c r="AJ462" s="14"/>
      <c r="AK462" s="14"/>
      <c r="AL462" s="14"/>
      <c r="AM462" s="14"/>
      <c r="AO462" s="22"/>
    </row>
    <row r="463" spans="2:41" s="2" customFormat="1" ht="2.85" customHeight="1" x14ac:dyDescent="0.2">
      <c r="P463" s="155"/>
      <c r="Q463" s="161"/>
      <c r="R463" s="5"/>
      <c r="S463" s="27"/>
      <c r="T463" s="5"/>
      <c r="U463" s="4"/>
      <c r="V463" s="39"/>
      <c r="W463" s="43"/>
      <c r="X463" s="12"/>
      <c r="Y463" s="39"/>
      <c r="Z463" s="27"/>
      <c r="AA463" s="27"/>
      <c r="AB463" s="42"/>
      <c r="AC463" s="14"/>
      <c r="AD463" s="12"/>
      <c r="AE463" s="52"/>
      <c r="AF463" s="104"/>
      <c r="AG463" s="27"/>
      <c r="AH463" s="39"/>
      <c r="AJ463" s="14"/>
      <c r="AK463" s="14"/>
      <c r="AL463" s="14"/>
      <c r="AM463" s="14"/>
      <c r="AO463" s="22" t="s">
        <v>57</v>
      </c>
    </row>
    <row r="464" spans="2:41" s="2" customFormat="1" ht="9.75" customHeight="1" x14ac:dyDescent="0.2">
      <c r="B464" s="93" t="s">
        <v>6</v>
      </c>
      <c r="D464" s="160"/>
      <c r="E464" s="155" t="s">
        <v>288</v>
      </c>
      <c r="F464" s="155"/>
      <c r="G464" s="21" t="s">
        <v>46</v>
      </c>
      <c r="H464" s="21"/>
      <c r="I464" s="21" t="s">
        <v>675</v>
      </c>
      <c r="J464" s="21" t="s">
        <v>594</v>
      </c>
      <c r="K464" s="21"/>
      <c r="L464" s="21"/>
      <c r="M464" s="21"/>
      <c r="N464" s="21"/>
      <c r="P464" s="155" t="s">
        <v>205</v>
      </c>
      <c r="Q464" s="161"/>
      <c r="R464" s="20"/>
      <c r="S464" s="27">
        <f>IF(Suggested="Yes",AA464,AG464)</f>
        <v>8.5</v>
      </c>
      <c r="T464" s="25" t="s">
        <v>44</v>
      </c>
      <c r="U464" s="4" t="str">
        <f>+Instructions!$B$3</f>
        <v>A</v>
      </c>
      <c r="V464" s="39"/>
      <c r="W464" s="43">
        <f>+Instructions!$C$22</f>
        <v>0</v>
      </c>
      <c r="X464" s="14">
        <f>ROUND($AA464*(1-W464)+0.004999,2)</f>
        <v>8.5</v>
      </c>
      <c r="Y464" s="39"/>
      <c r="Z464" s="5" t="s">
        <v>432</v>
      </c>
      <c r="AA464" s="27">
        <v>8.5</v>
      </c>
      <c r="AB464" s="47">
        <f>+W464</f>
        <v>0</v>
      </c>
      <c r="AC464" s="14">
        <f>+X464</f>
        <v>8.5</v>
      </c>
      <c r="AD464" s="10">
        <f>(AG464-AC464)/AG464</f>
        <v>0</v>
      </c>
      <c r="AE464" s="101"/>
      <c r="AF464" s="109">
        <v>3</v>
      </c>
      <c r="AG464" s="40">
        <f>SUM(AJ464:AL464)+AE464</f>
        <v>8.5</v>
      </c>
      <c r="AH464" s="39"/>
      <c r="AJ464" s="14">
        <f>ROUND(AC464/(1-VLOOKUP(AF464,Group,2,FALSE)),2)</f>
        <v>8.5</v>
      </c>
      <c r="AK464" s="14">
        <f>IF(VLOOKUP(AF464,Group,5,FALSE)="YES",VLOOKUP(ROUND(ROUND(AJ464,1)-AJ464,2),Round,2,FALSE)+VLOOKUP(AF464,Group,6,FALSE),0)</f>
        <v>0</v>
      </c>
      <c r="AL464" s="14">
        <f>IF(VLOOKUP(AF464,Group,7,FALSE)="",0,ROUND(AJ464-0.04999,1)-AJ464+AM464)</f>
        <v>0</v>
      </c>
      <c r="AM464" s="14" t="str">
        <f>IF(VLOOKUP(AF464,Group,7,FALSE)="","",VLOOKUP(AF464,Group,7,FALSE))</f>
        <v/>
      </c>
      <c r="AO464" s="22" t="s">
        <v>57</v>
      </c>
    </row>
    <row r="465" spans="2:41" s="2" customFormat="1" ht="9.75" customHeight="1" x14ac:dyDescent="0.2">
      <c r="B465" s="93" t="s">
        <v>6</v>
      </c>
      <c r="D465" s="160"/>
      <c r="E465" s="155" t="s">
        <v>288</v>
      </c>
      <c r="F465" s="155"/>
      <c r="G465" s="21" t="s">
        <v>46</v>
      </c>
      <c r="H465" s="21"/>
      <c r="I465" s="21" t="s">
        <v>289</v>
      </c>
      <c r="J465" s="21" t="s">
        <v>290</v>
      </c>
      <c r="K465" s="21"/>
      <c r="L465" s="21"/>
      <c r="M465" s="21"/>
      <c r="N465" s="21"/>
      <c r="P465" s="155" t="s">
        <v>205</v>
      </c>
      <c r="Q465" s="161"/>
      <c r="R465" s="20"/>
      <c r="S465" s="27">
        <f t="shared" ref="S465:S474" si="520">IF(Suggested="Yes",AA465,AG465)</f>
        <v>8.5</v>
      </c>
      <c r="T465" s="25" t="s">
        <v>44</v>
      </c>
      <c r="U465" s="4" t="str">
        <f>+Instructions!$B$3</f>
        <v>A</v>
      </c>
      <c r="V465" s="39"/>
      <c r="W465" s="43">
        <f>+Instructions!$C$22</f>
        <v>0</v>
      </c>
      <c r="X465" s="14">
        <f t="shared" ref="X465:X474" si="521">ROUND($AA465*(1-W465)+0.004999,2)</f>
        <v>8.5</v>
      </c>
      <c r="Y465" s="39"/>
      <c r="Z465" s="5" t="s">
        <v>432</v>
      </c>
      <c r="AA465" s="27">
        <v>8.5</v>
      </c>
      <c r="AB465" s="47">
        <f t="shared" ref="AB465:AB474" si="522">+W465</f>
        <v>0</v>
      </c>
      <c r="AC465" s="14">
        <f t="shared" ref="AC465:AC474" si="523">+X465</f>
        <v>8.5</v>
      </c>
      <c r="AD465" s="10">
        <f t="shared" ref="AD465:AD474" si="524">(AG465-AC465)/AG465</f>
        <v>0</v>
      </c>
      <c r="AE465" s="101"/>
      <c r="AF465" s="109">
        <v>3</v>
      </c>
      <c r="AG465" s="40">
        <f t="shared" ref="AG465:AG474" si="525">SUM(AJ465:AL465)+AE465</f>
        <v>8.5</v>
      </c>
      <c r="AH465" s="39"/>
      <c r="AJ465" s="14">
        <f t="shared" ref="AJ465:AJ474" si="526">ROUND(AC465/(1-VLOOKUP(AF465,Group,2,FALSE)),2)</f>
        <v>8.5</v>
      </c>
      <c r="AK465" s="14">
        <f t="shared" ref="AK465:AK474" si="527">IF(VLOOKUP(AF465,Group,5,FALSE)="YES",VLOOKUP(ROUND(ROUND(AJ465,1)-AJ465,2),Round,2,FALSE)+VLOOKUP(AF465,Group,6,FALSE),0)</f>
        <v>0</v>
      </c>
      <c r="AL465" s="14">
        <f t="shared" ref="AL465:AL474" si="528">IF(VLOOKUP(AF465,Group,7,FALSE)="",0,ROUND(AJ465-0.04999,1)-AJ465+AM465)</f>
        <v>0</v>
      </c>
      <c r="AM465" s="14" t="str">
        <f t="shared" ref="AM465:AM474" si="529">IF(VLOOKUP(AF465,Group,7,FALSE)="","",VLOOKUP(AF465,Group,7,FALSE))</f>
        <v/>
      </c>
      <c r="AO465" s="22" t="s">
        <v>57</v>
      </c>
    </row>
    <row r="466" spans="2:41" s="2" customFormat="1" ht="9.75" customHeight="1" x14ac:dyDescent="0.2">
      <c r="B466" s="93" t="s">
        <v>6</v>
      </c>
      <c r="D466" s="160"/>
      <c r="E466" s="155" t="s">
        <v>288</v>
      </c>
      <c r="F466" s="155"/>
      <c r="G466" s="21" t="s">
        <v>46</v>
      </c>
      <c r="H466" s="21"/>
      <c r="I466" s="21" t="s">
        <v>291</v>
      </c>
      <c r="J466" s="21" t="s">
        <v>292</v>
      </c>
      <c r="K466" s="21"/>
      <c r="L466" s="21"/>
      <c r="M466" s="21"/>
      <c r="N466" s="21"/>
      <c r="P466" s="155" t="s">
        <v>205</v>
      </c>
      <c r="Q466" s="161"/>
      <c r="R466" s="20"/>
      <c r="S466" s="27">
        <f t="shared" si="520"/>
        <v>8.5</v>
      </c>
      <c r="T466" s="25" t="s">
        <v>44</v>
      </c>
      <c r="U466" s="4" t="str">
        <f>+Instructions!$B$3</f>
        <v>A</v>
      </c>
      <c r="V466" s="39"/>
      <c r="W466" s="43">
        <f>+Instructions!$C$22</f>
        <v>0</v>
      </c>
      <c r="X466" s="14">
        <f t="shared" si="521"/>
        <v>8.5</v>
      </c>
      <c r="Y466" s="39"/>
      <c r="Z466" s="5" t="s">
        <v>432</v>
      </c>
      <c r="AA466" s="27">
        <v>8.5</v>
      </c>
      <c r="AB466" s="47">
        <f t="shared" si="522"/>
        <v>0</v>
      </c>
      <c r="AC466" s="14">
        <f t="shared" si="523"/>
        <v>8.5</v>
      </c>
      <c r="AD466" s="10">
        <f t="shared" si="524"/>
        <v>0</v>
      </c>
      <c r="AE466" s="101"/>
      <c r="AF466" s="109">
        <v>3</v>
      </c>
      <c r="AG466" s="40">
        <f t="shared" si="525"/>
        <v>8.5</v>
      </c>
      <c r="AH466" s="39"/>
      <c r="AJ466" s="14">
        <f t="shared" si="526"/>
        <v>8.5</v>
      </c>
      <c r="AK466" s="14">
        <f t="shared" si="527"/>
        <v>0</v>
      </c>
      <c r="AL466" s="14">
        <f t="shared" si="528"/>
        <v>0</v>
      </c>
      <c r="AM466" s="14" t="str">
        <f t="shared" si="529"/>
        <v/>
      </c>
      <c r="AO466" s="22" t="s">
        <v>57</v>
      </c>
    </row>
    <row r="467" spans="2:41" s="2" customFormat="1" ht="9.75" customHeight="1" x14ac:dyDescent="0.2">
      <c r="B467" s="93" t="s">
        <v>6</v>
      </c>
      <c r="D467" s="160"/>
      <c r="E467" s="155" t="s">
        <v>288</v>
      </c>
      <c r="F467" s="155"/>
      <c r="G467" s="21" t="s">
        <v>46</v>
      </c>
      <c r="H467" s="21"/>
      <c r="I467" s="21" t="s">
        <v>676</v>
      </c>
      <c r="J467" s="21" t="s">
        <v>681</v>
      </c>
      <c r="K467" s="21"/>
      <c r="L467" s="21"/>
      <c r="M467" s="21"/>
      <c r="N467" s="21"/>
      <c r="P467" s="155" t="s">
        <v>205</v>
      </c>
      <c r="Q467" s="161"/>
      <c r="R467" s="20"/>
      <c r="S467" s="27">
        <f t="shared" si="520"/>
        <v>8.5</v>
      </c>
      <c r="T467" s="25" t="s">
        <v>44</v>
      </c>
      <c r="U467" s="4" t="str">
        <f>+Instructions!$B$3</f>
        <v>A</v>
      </c>
      <c r="V467" s="39"/>
      <c r="W467" s="43">
        <f>+Instructions!$C$22</f>
        <v>0</v>
      </c>
      <c r="X467" s="14">
        <f t="shared" si="521"/>
        <v>8.5</v>
      </c>
      <c r="Y467" s="39"/>
      <c r="Z467" s="5" t="s">
        <v>432</v>
      </c>
      <c r="AA467" s="27">
        <v>8.5</v>
      </c>
      <c r="AB467" s="47">
        <f t="shared" si="522"/>
        <v>0</v>
      </c>
      <c r="AC467" s="14">
        <f t="shared" si="523"/>
        <v>8.5</v>
      </c>
      <c r="AD467" s="10">
        <f t="shared" si="524"/>
        <v>0</v>
      </c>
      <c r="AE467" s="101"/>
      <c r="AF467" s="109">
        <v>3</v>
      </c>
      <c r="AG467" s="40">
        <f t="shared" si="525"/>
        <v>8.5</v>
      </c>
      <c r="AH467" s="39"/>
      <c r="AJ467" s="14">
        <f t="shared" si="526"/>
        <v>8.5</v>
      </c>
      <c r="AK467" s="14">
        <f t="shared" si="527"/>
        <v>0</v>
      </c>
      <c r="AL467" s="14">
        <f t="shared" si="528"/>
        <v>0</v>
      </c>
      <c r="AM467" s="14" t="str">
        <f t="shared" si="529"/>
        <v/>
      </c>
      <c r="AO467" s="22" t="s">
        <v>57</v>
      </c>
    </row>
    <row r="468" spans="2:41" s="2" customFormat="1" ht="9.75" customHeight="1" x14ac:dyDescent="0.2">
      <c r="B468" s="93" t="s">
        <v>6</v>
      </c>
      <c r="D468" s="160"/>
      <c r="E468" s="155" t="s">
        <v>288</v>
      </c>
      <c r="F468" s="155"/>
      <c r="G468" s="21" t="s">
        <v>46</v>
      </c>
      <c r="H468" s="21"/>
      <c r="I468" s="21" t="s">
        <v>293</v>
      </c>
      <c r="J468" s="21" t="s">
        <v>294</v>
      </c>
      <c r="K468" s="21"/>
      <c r="L468" s="21"/>
      <c r="M468" s="21"/>
      <c r="N468" s="21"/>
      <c r="P468" s="155" t="s">
        <v>205</v>
      </c>
      <c r="Q468" s="161"/>
      <c r="R468" s="20"/>
      <c r="S468" s="27">
        <f t="shared" si="520"/>
        <v>8.5</v>
      </c>
      <c r="T468" s="25" t="s">
        <v>44</v>
      </c>
      <c r="U468" s="4" t="str">
        <f>+Instructions!$B$3</f>
        <v>A</v>
      </c>
      <c r="V468" s="39"/>
      <c r="W468" s="43">
        <f>+Instructions!$C$22</f>
        <v>0</v>
      </c>
      <c r="X468" s="14">
        <f t="shared" si="521"/>
        <v>8.5</v>
      </c>
      <c r="Y468" s="39"/>
      <c r="Z468" s="5" t="s">
        <v>432</v>
      </c>
      <c r="AA468" s="27">
        <v>8.5</v>
      </c>
      <c r="AB468" s="47">
        <f t="shared" si="522"/>
        <v>0</v>
      </c>
      <c r="AC468" s="14">
        <f t="shared" si="523"/>
        <v>8.5</v>
      </c>
      <c r="AD468" s="10">
        <f t="shared" si="524"/>
        <v>0</v>
      </c>
      <c r="AE468" s="101"/>
      <c r="AF468" s="109">
        <v>3</v>
      </c>
      <c r="AG468" s="40">
        <f t="shared" si="525"/>
        <v>8.5</v>
      </c>
      <c r="AH468" s="39"/>
      <c r="AJ468" s="14">
        <f t="shared" si="526"/>
        <v>8.5</v>
      </c>
      <c r="AK468" s="14">
        <f t="shared" si="527"/>
        <v>0</v>
      </c>
      <c r="AL468" s="14">
        <f t="shared" si="528"/>
        <v>0</v>
      </c>
      <c r="AM468" s="14" t="str">
        <f t="shared" si="529"/>
        <v/>
      </c>
      <c r="AO468" s="22" t="s">
        <v>57</v>
      </c>
    </row>
    <row r="469" spans="2:41" s="2" customFormat="1" ht="9.75" customHeight="1" x14ac:dyDescent="0.2">
      <c r="B469" s="93" t="s">
        <v>6</v>
      </c>
      <c r="D469" s="160"/>
      <c r="E469" s="155" t="s">
        <v>288</v>
      </c>
      <c r="F469" s="155"/>
      <c r="G469" s="21" t="s">
        <v>46</v>
      </c>
      <c r="H469" s="21"/>
      <c r="I469" s="21" t="s">
        <v>295</v>
      </c>
      <c r="J469" s="21" t="s">
        <v>296</v>
      </c>
      <c r="K469" s="21"/>
      <c r="L469" s="21"/>
      <c r="M469" s="21"/>
      <c r="N469" s="21"/>
      <c r="P469" s="155" t="s">
        <v>205</v>
      </c>
      <c r="Q469" s="161"/>
      <c r="R469" s="20"/>
      <c r="S469" s="27">
        <f t="shared" si="520"/>
        <v>8.5</v>
      </c>
      <c r="T469" s="25" t="s">
        <v>44</v>
      </c>
      <c r="U469" s="4" t="str">
        <f>+Instructions!$B$3</f>
        <v>A</v>
      </c>
      <c r="V469" s="39"/>
      <c r="W469" s="43">
        <f>+Instructions!$C$22</f>
        <v>0</v>
      </c>
      <c r="X469" s="14">
        <f t="shared" si="521"/>
        <v>8.5</v>
      </c>
      <c r="Y469" s="39"/>
      <c r="Z469" s="5" t="s">
        <v>432</v>
      </c>
      <c r="AA469" s="27">
        <v>8.5</v>
      </c>
      <c r="AB469" s="47">
        <f t="shared" si="522"/>
        <v>0</v>
      </c>
      <c r="AC469" s="14">
        <f t="shared" si="523"/>
        <v>8.5</v>
      </c>
      <c r="AD469" s="10">
        <f t="shared" si="524"/>
        <v>0</v>
      </c>
      <c r="AE469" s="101"/>
      <c r="AF469" s="109">
        <v>3</v>
      </c>
      <c r="AG469" s="40">
        <f t="shared" si="525"/>
        <v>8.5</v>
      </c>
      <c r="AH469" s="39"/>
      <c r="AJ469" s="14">
        <f t="shared" si="526"/>
        <v>8.5</v>
      </c>
      <c r="AK469" s="14">
        <f t="shared" si="527"/>
        <v>0</v>
      </c>
      <c r="AL469" s="14">
        <f t="shared" si="528"/>
        <v>0</v>
      </c>
      <c r="AM469" s="14" t="str">
        <f t="shared" si="529"/>
        <v/>
      </c>
      <c r="AO469" s="22" t="s">
        <v>57</v>
      </c>
    </row>
    <row r="470" spans="2:41" s="2" customFormat="1" ht="9.75" customHeight="1" x14ac:dyDescent="0.2">
      <c r="B470" s="93" t="s">
        <v>6</v>
      </c>
      <c r="D470" s="160"/>
      <c r="E470" s="155" t="s">
        <v>288</v>
      </c>
      <c r="F470" s="155"/>
      <c r="G470" s="21" t="s">
        <v>46</v>
      </c>
      <c r="H470" s="21"/>
      <c r="I470" s="21" t="s">
        <v>297</v>
      </c>
      <c r="J470" s="21" t="s">
        <v>298</v>
      </c>
      <c r="K470" s="21"/>
      <c r="L470" s="21"/>
      <c r="M470" s="21"/>
      <c r="N470" s="21"/>
      <c r="P470" s="155" t="s">
        <v>205</v>
      </c>
      <c r="Q470" s="161"/>
      <c r="R470" s="20"/>
      <c r="S470" s="27">
        <f t="shared" si="520"/>
        <v>8.5</v>
      </c>
      <c r="T470" s="25" t="s">
        <v>44</v>
      </c>
      <c r="U470" s="4" t="str">
        <f>+Instructions!$B$3</f>
        <v>A</v>
      </c>
      <c r="V470" s="39"/>
      <c r="W470" s="43">
        <f>+Instructions!$C$22</f>
        <v>0</v>
      </c>
      <c r="X470" s="14">
        <f t="shared" si="521"/>
        <v>8.5</v>
      </c>
      <c r="Y470" s="39"/>
      <c r="Z470" s="5" t="s">
        <v>432</v>
      </c>
      <c r="AA470" s="27">
        <v>8.5</v>
      </c>
      <c r="AB470" s="47">
        <f t="shared" si="522"/>
        <v>0</v>
      </c>
      <c r="AC470" s="14">
        <f t="shared" si="523"/>
        <v>8.5</v>
      </c>
      <c r="AD470" s="10">
        <f t="shared" si="524"/>
        <v>0</v>
      </c>
      <c r="AE470" s="101"/>
      <c r="AF470" s="109">
        <v>3</v>
      </c>
      <c r="AG470" s="40">
        <f t="shared" si="525"/>
        <v>8.5</v>
      </c>
      <c r="AH470" s="39"/>
      <c r="AJ470" s="14">
        <f t="shared" si="526"/>
        <v>8.5</v>
      </c>
      <c r="AK470" s="14">
        <f t="shared" si="527"/>
        <v>0</v>
      </c>
      <c r="AL470" s="14">
        <f t="shared" si="528"/>
        <v>0</v>
      </c>
      <c r="AM470" s="14" t="str">
        <f t="shared" si="529"/>
        <v/>
      </c>
      <c r="AO470" s="22" t="s">
        <v>57</v>
      </c>
    </row>
    <row r="471" spans="2:41" s="2" customFormat="1" ht="9.75" customHeight="1" x14ac:dyDescent="0.2">
      <c r="B471" s="93" t="s">
        <v>6</v>
      </c>
      <c r="D471" s="160"/>
      <c r="E471" s="155" t="s">
        <v>288</v>
      </c>
      <c r="F471" s="155"/>
      <c r="G471" s="21" t="s">
        <v>46</v>
      </c>
      <c r="H471" s="21"/>
      <c r="I471" s="21" t="s">
        <v>299</v>
      </c>
      <c r="J471" s="21" t="s">
        <v>300</v>
      </c>
      <c r="K471" s="21"/>
      <c r="L471" s="21"/>
      <c r="M471" s="21"/>
      <c r="N471" s="21"/>
      <c r="P471" s="155" t="s">
        <v>205</v>
      </c>
      <c r="Q471" s="161"/>
      <c r="R471" s="20"/>
      <c r="S471" s="27">
        <f t="shared" si="520"/>
        <v>8.5</v>
      </c>
      <c r="T471" s="25" t="s">
        <v>44</v>
      </c>
      <c r="U471" s="4" t="str">
        <f>+Instructions!$B$3</f>
        <v>A</v>
      </c>
      <c r="V471" s="39"/>
      <c r="W471" s="43">
        <f>+Instructions!$C$22</f>
        <v>0</v>
      </c>
      <c r="X471" s="14">
        <f t="shared" si="521"/>
        <v>8.5</v>
      </c>
      <c r="Y471" s="39"/>
      <c r="Z471" s="5" t="s">
        <v>432</v>
      </c>
      <c r="AA471" s="27">
        <v>8.5</v>
      </c>
      <c r="AB471" s="47">
        <f t="shared" si="522"/>
        <v>0</v>
      </c>
      <c r="AC471" s="14">
        <f t="shared" si="523"/>
        <v>8.5</v>
      </c>
      <c r="AD471" s="10">
        <f t="shared" si="524"/>
        <v>0</v>
      </c>
      <c r="AE471" s="101"/>
      <c r="AF471" s="109">
        <v>3</v>
      </c>
      <c r="AG471" s="40">
        <f t="shared" si="525"/>
        <v>8.5</v>
      </c>
      <c r="AH471" s="39"/>
      <c r="AJ471" s="14">
        <f t="shared" si="526"/>
        <v>8.5</v>
      </c>
      <c r="AK471" s="14">
        <f t="shared" si="527"/>
        <v>0</v>
      </c>
      <c r="AL471" s="14">
        <f t="shared" si="528"/>
        <v>0</v>
      </c>
      <c r="AM471" s="14" t="str">
        <f t="shared" si="529"/>
        <v/>
      </c>
      <c r="AO471" s="22" t="s">
        <v>57</v>
      </c>
    </row>
    <row r="472" spans="2:41" s="2" customFormat="1" ht="9.75" customHeight="1" x14ac:dyDescent="0.2">
      <c r="B472" s="93" t="s">
        <v>6</v>
      </c>
      <c r="D472" s="160"/>
      <c r="E472" s="155" t="s">
        <v>288</v>
      </c>
      <c r="F472" s="155"/>
      <c r="G472" s="21" t="s">
        <v>46</v>
      </c>
      <c r="H472" s="21"/>
      <c r="I472" s="21" t="s">
        <v>301</v>
      </c>
      <c r="J472" s="21" t="s">
        <v>302</v>
      </c>
      <c r="K472" s="21"/>
      <c r="L472" s="21"/>
      <c r="M472" s="21"/>
      <c r="N472" s="21"/>
      <c r="P472" s="155" t="s">
        <v>205</v>
      </c>
      <c r="Q472" s="161"/>
      <c r="R472" s="20"/>
      <c r="S472" s="27">
        <f t="shared" si="520"/>
        <v>8.5</v>
      </c>
      <c r="T472" s="25" t="s">
        <v>44</v>
      </c>
      <c r="U472" s="4" t="str">
        <f>+Instructions!$B$3</f>
        <v>A</v>
      </c>
      <c r="V472" s="39"/>
      <c r="W472" s="43">
        <f>+Instructions!$C$22</f>
        <v>0</v>
      </c>
      <c r="X472" s="14">
        <f t="shared" si="521"/>
        <v>8.5</v>
      </c>
      <c r="Y472" s="39"/>
      <c r="Z472" s="5" t="s">
        <v>432</v>
      </c>
      <c r="AA472" s="27">
        <v>8.5</v>
      </c>
      <c r="AB472" s="47">
        <f t="shared" si="522"/>
        <v>0</v>
      </c>
      <c r="AC472" s="14">
        <f t="shared" si="523"/>
        <v>8.5</v>
      </c>
      <c r="AD472" s="10">
        <f t="shared" si="524"/>
        <v>0</v>
      </c>
      <c r="AE472" s="101"/>
      <c r="AF472" s="109">
        <v>3</v>
      </c>
      <c r="AG472" s="40">
        <f t="shared" si="525"/>
        <v>8.5</v>
      </c>
      <c r="AH472" s="39"/>
      <c r="AJ472" s="14">
        <f t="shared" si="526"/>
        <v>8.5</v>
      </c>
      <c r="AK472" s="14">
        <f t="shared" si="527"/>
        <v>0</v>
      </c>
      <c r="AL472" s="14">
        <f t="shared" si="528"/>
        <v>0</v>
      </c>
      <c r="AM472" s="14" t="str">
        <f t="shared" si="529"/>
        <v/>
      </c>
      <c r="AO472" s="22" t="s">
        <v>57</v>
      </c>
    </row>
    <row r="473" spans="2:41" s="2" customFormat="1" ht="9.75" customHeight="1" x14ac:dyDescent="0.2">
      <c r="B473" s="93" t="s">
        <v>6</v>
      </c>
      <c r="D473" s="160"/>
      <c r="E473" s="155" t="s">
        <v>288</v>
      </c>
      <c r="F473" s="155"/>
      <c r="G473" s="21" t="s">
        <v>46</v>
      </c>
      <c r="H473" s="21"/>
      <c r="I473" s="21" t="s">
        <v>303</v>
      </c>
      <c r="J473" s="21" t="s">
        <v>304</v>
      </c>
      <c r="K473" s="21"/>
      <c r="L473" s="21"/>
      <c r="M473" s="21"/>
      <c r="N473" s="21"/>
      <c r="P473" s="155" t="s">
        <v>205</v>
      </c>
      <c r="Q473" s="161"/>
      <c r="R473" s="20"/>
      <c r="S473" s="27">
        <f t="shared" si="520"/>
        <v>8.5</v>
      </c>
      <c r="T473" s="25" t="s">
        <v>44</v>
      </c>
      <c r="U473" s="4" t="str">
        <f>+Instructions!$B$3</f>
        <v>A</v>
      </c>
      <c r="V473" s="39"/>
      <c r="W473" s="43">
        <f>+Instructions!$C$22</f>
        <v>0</v>
      </c>
      <c r="X473" s="14">
        <f t="shared" si="521"/>
        <v>8.5</v>
      </c>
      <c r="Y473" s="39"/>
      <c r="Z473" s="5" t="s">
        <v>432</v>
      </c>
      <c r="AA473" s="27">
        <v>8.5</v>
      </c>
      <c r="AB473" s="47">
        <f t="shared" si="522"/>
        <v>0</v>
      </c>
      <c r="AC473" s="14">
        <f t="shared" si="523"/>
        <v>8.5</v>
      </c>
      <c r="AD473" s="10">
        <f t="shared" si="524"/>
        <v>0</v>
      </c>
      <c r="AE473" s="101"/>
      <c r="AF473" s="109">
        <v>3</v>
      </c>
      <c r="AG473" s="40">
        <f t="shared" si="525"/>
        <v>8.5</v>
      </c>
      <c r="AH473" s="39"/>
      <c r="AJ473" s="14">
        <f t="shared" si="526"/>
        <v>8.5</v>
      </c>
      <c r="AK473" s="14">
        <f t="shared" si="527"/>
        <v>0</v>
      </c>
      <c r="AL473" s="14">
        <f t="shared" si="528"/>
        <v>0</v>
      </c>
      <c r="AM473" s="14" t="str">
        <f t="shared" si="529"/>
        <v/>
      </c>
      <c r="AO473" s="22" t="s">
        <v>57</v>
      </c>
    </row>
    <row r="474" spans="2:41" s="2" customFormat="1" ht="9.75" customHeight="1" x14ac:dyDescent="0.2">
      <c r="B474" s="93" t="s">
        <v>6</v>
      </c>
      <c r="D474" s="160"/>
      <c r="E474" s="155" t="s">
        <v>288</v>
      </c>
      <c r="F474" s="155"/>
      <c r="G474" s="21" t="s">
        <v>46</v>
      </c>
      <c r="H474" s="21"/>
      <c r="I474" s="21" t="s">
        <v>305</v>
      </c>
      <c r="J474" s="21" t="s">
        <v>306</v>
      </c>
      <c r="K474" s="21"/>
      <c r="L474" s="21"/>
      <c r="M474" s="21"/>
      <c r="N474" s="21"/>
      <c r="P474" s="155" t="s">
        <v>205</v>
      </c>
      <c r="Q474" s="161"/>
      <c r="R474" s="20"/>
      <c r="S474" s="27">
        <f t="shared" si="520"/>
        <v>8.5</v>
      </c>
      <c r="T474" s="25" t="s">
        <v>44</v>
      </c>
      <c r="U474" s="4" t="str">
        <f>+Instructions!$B$3</f>
        <v>A</v>
      </c>
      <c r="V474" s="39"/>
      <c r="W474" s="43">
        <f>+Instructions!$C$22</f>
        <v>0</v>
      </c>
      <c r="X474" s="14">
        <f t="shared" si="521"/>
        <v>8.5</v>
      </c>
      <c r="Y474" s="39"/>
      <c r="Z474" s="5" t="s">
        <v>432</v>
      </c>
      <c r="AA474" s="27">
        <v>8.5</v>
      </c>
      <c r="AB474" s="47">
        <f t="shared" si="522"/>
        <v>0</v>
      </c>
      <c r="AC474" s="14">
        <f t="shared" si="523"/>
        <v>8.5</v>
      </c>
      <c r="AD474" s="10">
        <f t="shared" si="524"/>
        <v>0</v>
      </c>
      <c r="AE474" s="101"/>
      <c r="AF474" s="109">
        <v>3</v>
      </c>
      <c r="AG474" s="40">
        <f t="shared" si="525"/>
        <v>8.5</v>
      </c>
      <c r="AH474" s="39"/>
      <c r="AJ474" s="14">
        <f t="shared" si="526"/>
        <v>8.5</v>
      </c>
      <c r="AK474" s="14">
        <f t="shared" si="527"/>
        <v>0</v>
      </c>
      <c r="AL474" s="14">
        <f t="shared" si="528"/>
        <v>0</v>
      </c>
      <c r="AM474" s="14" t="str">
        <f t="shared" si="529"/>
        <v/>
      </c>
      <c r="AO474" s="22" t="s">
        <v>57</v>
      </c>
    </row>
    <row r="475" spans="2:41" s="2" customFormat="1" ht="2.1" customHeight="1" x14ac:dyDescent="0.2">
      <c r="P475" s="155"/>
      <c r="Q475" s="161"/>
      <c r="R475" s="5"/>
      <c r="S475" s="27"/>
      <c r="T475" s="5"/>
      <c r="U475" s="4"/>
      <c r="V475" s="39"/>
      <c r="W475" s="43"/>
      <c r="X475" s="12"/>
      <c r="Y475" s="39"/>
      <c r="Z475" s="27"/>
      <c r="AA475" s="27"/>
      <c r="AB475" s="42"/>
      <c r="AC475" s="14"/>
      <c r="AD475" s="12"/>
      <c r="AE475" s="52"/>
      <c r="AF475" s="104"/>
      <c r="AG475" s="27"/>
      <c r="AH475" s="39"/>
      <c r="AJ475" s="14"/>
      <c r="AK475" s="14"/>
      <c r="AL475" s="14"/>
      <c r="AM475" s="14"/>
      <c r="AO475" s="22" t="s">
        <v>57</v>
      </c>
    </row>
    <row r="476" spans="2:41" s="2" customFormat="1" ht="9.75" customHeight="1" x14ac:dyDescent="0.2">
      <c r="B476" s="93" t="s">
        <v>6</v>
      </c>
      <c r="D476" s="160"/>
      <c r="E476" s="155" t="s">
        <v>307</v>
      </c>
      <c r="F476" s="155"/>
      <c r="G476" s="21" t="s">
        <v>308</v>
      </c>
      <c r="H476" s="21"/>
      <c r="I476" s="21" t="s">
        <v>677</v>
      </c>
      <c r="J476" s="21" t="s">
        <v>594</v>
      </c>
      <c r="K476" s="21"/>
      <c r="L476" s="21"/>
      <c r="M476" s="21"/>
      <c r="N476" s="21"/>
      <c r="P476" s="155" t="s">
        <v>205</v>
      </c>
      <c r="Q476" s="161"/>
      <c r="R476" s="20"/>
      <c r="S476" s="27">
        <f>IF(Suggested="Yes",AA476,AG476)</f>
        <v>15.3</v>
      </c>
      <c r="T476" s="25" t="s">
        <v>44</v>
      </c>
      <c r="U476" s="4" t="str">
        <f>+Instructions!$B$3</f>
        <v>A</v>
      </c>
      <c r="V476" s="39"/>
      <c r="W476" s="43">
        <f>+Instructions!$C$22</f>
        <v>0</v>
      </c>
      <c r="X476" s="14">
        <f>ROUND($AA476*(1-W476)+0.004999,2)</f>
        <v>15.3</v>
      </c>
      <c r="Y476" s="39"/>
      <c r="Z476" s="5" t="s">
        <v>432</v>
      </c>
      <c r="AA476" s="27">
        <v>15.3</v>
      </c>
      <c r="AB476" s="47">
        <f>+W476</f>
        <v>0</v>
      </c>
      <c r="AC476" s="14">
        <f>+X476</f>
        <v>15.3</v>
      </c>
      <c r="AD476" s="10">
        <f>(AG476-AC476)/AG476</f>
        <v>0</v>
      </c>
      <c r="AE476" s="101"/>
      <c r="AF476" s="109">
        <v>3</v>
      </c>
      <c r="AG476" s="40">
        <f>SUM(AJ476:AL476)+AE476</f>
        <v>15.3</v>
      </c>
      <c r="AH476" s="39"/>
      <c r="AJ476" s="14">
        <f>ROUND(AC476/(1-VLOOKUP(AF476,Group,2,FALSE)),2)</f>
        <v>15.3</v>
      </c>
      <c r="AK476" s="14">
        <f>IF(VLOOKUP(AF476,Group,5,FALSE)="YES",VLOOKUP(ROUND(ROUND(AJ476,1)-AJ476,2),Round,2,FALSE)+VLOOKUP(AF476,Group,6,FALSE),0)</f>
        <v>0</v>
      </c>
      <c r="AL476" s="14">
        <f>IF(VLOOKUP(AF476,Group,7,FALSE)="",0,ROUND(AJ476-0.04999,1)-AJ476+AM476)</f>
        <v>0</v>
      </c>
      <c r="AM476" s="14" t="str">
        <f>IF(VLOOKUP(AF476,Group,7,FALSE)="","",VLOOKUP(AF476,Group,7,FALSE))</f>
        <v/>
      </c>
      <c r="AO476" s="22" t="s">
        <v>57</v>
      </c>
    </row>
    <row r="477" spans="2:41" s="2" customFormat="1" ht="9.75" customHeight="1" x14ac:dyDescent="0.2">
      <c r="B477" s="93" t="s">
        <v>6</v>
      </c>
      <c r="D477" s="160"/>
      <c r="E477" s="155" t="s">
        <v>307</v>
      </c>
      <c r="F477" s="155"/>
      <c r="G477" s="21" t="s">
        <v>308</v>
      </c>
      <c r="H477" s="21"/>
      <c r="I477" s="21" t="s">
        <v>309</v>
      </c>
      <c r="J477" s="21" t="s">
        <v>290</v>
      </c>
      <c r="K477" s="21"/>
      <c r="L477" s="21"/>
      <c r="M477" s="21"/>
      <c r="N477" s="21"/>
      <c r="P477" s="155" t="s">
        <v>205</v>
      </c>
      <c r="Q477" s="161"/>
      <c r="R477" s="20"/>
      <c r="S477" s="27">
        <f t="shared" ref="S477:S486" si="530">IF(Suggested="Yes",AA477,AG477)</f>
        <v>15.3</v>
      </c>
      <c r="T477" s="25" t="s">
        <v>44</v>
      </c>
      <c r="U477" s="4" t="str">
        <f>+Instructions!$B$3</f>
        <v>A</v>
      </c>
      <c r="V477" s="39"/>
      <c r="W477" s="43">
        <f>+Instructions!$C$22</f>
        <v>0</v>
      </c>
      <c r="X477" s="14">
        <f t="shared" ref="X477:X486" si="531">ROUND($AA477*(1-W477)+0.004999,2)</f>
        <v>15.3</v>
      </c>
      <c r="Y477" s="39"/>
      <c r="Z477" s="5" t="s">
        <v>432</v>
      </c>
      <c r="AA477" s="27">
        <v>15.3</v>
      </c>
      <c r="AB477" s="47">
        <f t="shared" ref="AB477:AB486" si="532">+W477</f>
        <v>0</v>
      </c>
      <c r="AC477" s="14">
        <f t="shared" ref="AC477:AC486" si="533">+X477</f>
        <v>15.3</v>
      </c>
      <c r="AD477" s="10">
        <f t="shared" ref="AD477:AD486" si="534">(AG477-AC477)/AG477</f>
        <v>0</v>
      </c>
      <c r="AE477" s="101"/>
      <c r="AF477" s="109">
        <v>3</v>
      </c>
      <c r="AG477" s="40">
        <f t="shared" ref="AG477:AG486" si="535">SUM(AJ477:AL477)+AE477</f>
        <v>15.3</v>
      </c>
      <c r="AH477" s="39"/>
      <c r="AJ477" s="14">
        <f t="shared" ref="AJ477:AJ486" si="536">ROUND(AC477/(1-VLOOKUP(AF477,Group,2,FALSE)),2)</f>
        <v>15.3</v>
      </c>
      <c r="AK477" s="14">
        <f t="shared" ref="AK477:AK486" si="537">IF(VLOOKUP(AF477,Group,5,FALSE)="YES",VLOOKUP(ROUND(ROUND(AJ477,1)-AJ477,2),Round,2,FALSE)+VLOOKUP(AF477,Group,6,FALSE),0)</f>
        <v>0</v>
      </c>
      <c r="AL477" s="14">
        <f t="shared" ref="AL477:AL486" si="538">IF(VLOOKUP(AF477,Group,7,FALSE)="",0,ROUND(AJ477-0.04999,1)-AJ477+AM477)</f>
        <v>0</v>
      </c>
      <c r="AM477" s="14" t="str">
        <f t="shared" ref="AM477:AM486" si="539">IF(VLOOKUP(AF477,Group,7,FALSE)="","",VLOOKUP(AF477,Group,7,FALSE))</f>
        <v/>
      </c>
      <c r="AO477" s="22" t="s">
        <v>57</v>
      </c>
    </row>
    <row r="478" spans="2:41" s="2" customFormat="1" ht="9.75" customHeight="1" x14ac:dyDescent="0.2">
      <c r="B478" s="93" t="s">
        <v>6</v>
      </c>
      <c r="D478" s="160"/>
      <c r="E478" s="155" t="s">
        <v>307</v>
      </c>
      <c r="F478" s="155"/>
      <c r="G478" s="21" t="s">
        <v>308</v>
      </c>
      <c r="H478" s="21"/>
      <c r="I478" s="21" t="s">
        <v>310</v>
      </c>
      <c r="J478" s="21" t="s">
        <v>292</v>
      </c>
      <c r="K478" s="21"/>
      <c r="L478" s="21"/>
      <c r="M478" s="21"/>
      <c r="N478" s="21"/>
      <c r="P478" s="155" t="s">
        <v>205</v>
      </c>
      <c r="Q478" s="161"/>
      <c r="R478" s="20"/>
      <c r="S478" s="27">
        <f t="shared" si="530"/>
        <v>15.3</v>
      </c>
      <c r="T478" s="25" t="s">
        <v>44</v>
      </c>
      <c r="U478" s="4" t="str">
        <f>+Instructions!$B$3</f>
        <v>A</v>
      </c>
      <c r="V478" s="39"/>
      <c r="W478" s="43">
        <f>+Instructions!$C$22</f>
        <v>0</v>
      </c>
      <c r="X478" s="14">
        <f t="shared" si="531"/>
        <v>15.3</v>
      </c>
      <c r="Y478" s="39"/>
      <c r="Z478" s="5" t="s">
        <v>432</v>
      </c>
      <c r="AA478" s="27">
        <v>15.3</v>
      </c>
      <c r="AB478" s="47">
        <f t="shared" si="532"/>
        <v>0</v>
      </c>
      <c r="AC478" s="14">
        <f t="shared" si="533"/>
        <v>15.3</v>
      </c>
      <c r="AD478" s="10">
        <f t="shared" si="534"/>
        <v>0</v>
      </c>
      <c r="AE478" s="101"/>
      <c r="AF478" s="109">
        <v>3</v>
      </c>
      <c r="AG478" s="40">
        <f t="shared" si="535"/>
        <v>15.3</v>
      </c>
      <c r="AH478" s="39"/>
      <c r="AJ478" s="14">
        <f t="shared" si="536"/>
        <v>15.3</v>
      </c>
      <c r="AK478" s="14">
        <f t="shared" si="537"/>
        <v>0</v>
      </c>
      <c r="AL478" s="14">
        <f t="shared" si="538"/>
        <v>0</v>
      </c>
      <c r="AM478" s="14" t="str">
        <f t="shared" si="539"/>
        <v/>
      </c>
      <c r="AO478" s="22" t="s">
        <v>57</v>
      </c>
    </row>
    <row r="479" spans="2:41" s="2" customFormat="1" ht="9.75" customHeight="1" x14ac:dyDescent="0.2">
      <c r="B479" s="93" t="s">
        <v>6</v>
      </c>
      <c r="D479" s="160"/>
      <c r="E479" s="155" t="s">
        <v>307</v>
      </c>
      <c r="F479" s="155"/>
      <c r="G479" s="21" t="s">
        <v>308</v>
      </c>
      <c r="H479" s="21"/>
      <c r="I479" s="21" t="s">
        <v>678</v>
      </c>
      <c r="J479" s="21" t="s">
        <v>681</v>
      </c>
      <c r="K479" s="21"/>
      <c r="L479" s="21"/>
      <c r="M479" s="21"/>
      <c r="N479" s="21"/>
      <c r="P479" s="155" t="s">
        <v>205</v>
      </c>
      <c r="Q479" s="161"/>
      <c r="R479" s="20"/>
      <c r="S479" s="27">
        <f t="shared" si="530"/>
        <v>15.3</v>
      </c>
      <c r="T479" s="25" t="s">
        <v>44</v>
      </c>
      <c r="U479" s="4" t="str">
        <f>+Instructions!$B$3</f>
        <v>A</v>
      </c>
      <c r="V479" s="39"/>
      <c r="W479" s="43">
        <f>+Instructions!$C$22</f>
        <v>0</v>
      </c>
      <c r="X479" s="14">
        <f t="shared" si="531"/>
        <v>15.3</v>
      </c>
      <c r="Y479" s="39"/>
      <c r="Z479" s="5" t="s">
        <v>432</v>
      </c>
      <c r="AA479" s="27">
        <v>15.3</v>
      </c>
      <c r="AB479" s="47">
        <f t="shared" si="532"/>
        <v>0</v>
      </c>
      <c r="AC479" s="14">
        <f t="shared" si="533"/>
        <v>15.3</v>
      </c>
      <c r="AD479" s="10">
        <f t="shared" si="534"/>
        <v>0</v>
      </c>
      <c r="AE479" s="101"/>
      <c r="AF479" s="109">
        <v>3</v>
      </c>
      <c r="AG479" s="40">
        <f t="shared" si="535"/>
        <v>15.3</v>
      </c>
      <c r="AH479" s="39"/>
      <c r="AJ479" s="14">
        <f t="shared" si="536"/>
        <v>15.3</v>
      </c>
      <c r="AK479" s="14">
        <f t="shared" si="537"/>
        <v>0</v>
      </c>
      <c r="AL479" s="14">
        <f t="shared" si="538"/>
        <v>0</v>
      </c>
      <c r="AM479" s="14" t="str">
        <f t="shared" si="539"/>
        <v/>
      </c>
      <c r="AO479" s="22" t="s">
        <v>57</v>
      </c>
    </row>
    <row r="480" spans="2:41" s="2" customFormat="1" ht="9.75" customHeight="1" x14ac:dyDescent="0.2">
      <c r="B480" s="93" t="s">
        <v>6</v>
      </c>
      <c r="D480" s="160"/>
      <c r="E480" s="155" t="s">
        <v>307</v>
      </c>
      <c r="F480" s="155"/>
      <c r="G480" s="21" t="s">
        <v>308</v>
      </c>
      <c r="H480" s="21"/>
      <c r="I480" s="21" t="s">
        <v>311</v>
      </c>
      <c r="J480" s="21" t="s">
        <v>294</v>
      </c>
      <c r="K480" s="21"/>
      <c r="L480" s="21"/>
      <c r="M480" s="21"/>
      <c r="N480" s="21"/>
      <c r="P480" s="155" t="s">
        <v>205</v>
      </c>
      <c r="Q480" s="161"/>
      <c r="R480" s="20"/>
      <c r="S480" s="27">
        <f t="shared" si="530"/>
        <v>15.3</v>
      </c>
      <c r="T480" s="25" t="s">
        <v>44</v>
      </c>
      <c r="U480" s="4" t="str">
        <f>+Instructions!$B$3</f>
        <v>A</v>
      </c>
      <c r="V480" s="39"/>
      <c r="W480" s="43">
        <f>+Instructions!$C$22</f>
        <v>0</v>
      </c>
      <c r="X480" s="14">
        <f t="shared" si="531"/>
        <v>15.3</v>
      </c>
      <c r="Y480" s="39"/>
      <c r="Z480" s="5" t="s">
        <v>432</v>
      </c>
      <c r="AA480" s="27">
        <v>15.3</v>
      </c>
      <c r="AB480" s="47">
        <f t="shared" si="532"/>
        <v>0</v>
      </c>
      <c r="AC480" s="14">
        <f t="shared" si="533"/>
        <v>15.3</v>
      </c>
      <c r="AD480" s="10">
        <f t="shared" si="534"/>
        <v>0</v>
      </c>
      <c r="AE480" s="101"/>
      <c r="AF480" s="109">
        <v>3</v>
      </c>
      <c r="AG480" s="40">
        <f t="shared" si="535"/>
        <v>15.3</v>
      </c>
      <c r="AH480" s="39"/>
      <c r="AJ480" s="14">
        <f t="shared" si="536"/>
        <v>15.3</v>
      </c>
      <c r="AK480" s="14">
        <f t="shared" si="537"/>
        <v>0</v>
      </c>
      <c r="AL480" s="14">
        <f t="shared" si="538"/>
        <v>0</v>
      </c>
      <c r="AM480" s="14" t="str">
        <f t="shared" si="539"/>
        <v/>
      </c>
      <c r="AO480" s="22" t="s">
        <v>57</v>
      </c>
    </row>
    <row r="481" spans="2:41" s="2" customFormat="1" ht="9.75" customHeight="1" x14ac:dyDescent="0.2">
      <c r="B481" s="93" t="s">
        <v>6</v>
      </c>
      <c r="D481" s="160"/>
      <c r="E481" s="155" t="s">
        <v>307</v>
      </c>
      <c r="F481" s="155"/>
      <c r="G481" s="21" t="s">
        <v>308</v>
      </c>
      <c r="H481" s="21"/>
      <c r="I481" s="21" t="s">
        <v>312</v>
      </c>
      <c r="J481" s="21" t="s">
        <v>296</v>
      </c>
      <c r="K481" s="21"/>
      <c r="L481" s="21"/>
      <c r="M481" s="21"/>
      <c r="N481" s="21"/>
      <c r="P481" s="155" t="s">
        <v>205</v>
      </c>
      <c r="Q481" s="161"/>
      <c r="R481" s="20"/>
      <c r="S481" s="27">
        <f t="shared" si="530"/>
        <v>15.3</v>
      </c>
      <c r="T481" s="25" t="s">
        <v>44</v>
      </c>
      <c r="U481" s="4" t="str">
        <f>+Instructions!$B$3</f>
        <v>A</v>
      </c>
      <c r="V481" s="39"/>
      <c r="W481" s="43">
        <f>+Instructions!$C$22</f>
        <v>0</v>
      </c>
      <c r="X481" s="14">
        <f t="shared" si="531"/>
        <v>15.3</v>
      </c>
      <c r="Y481" s="39"/>
      <c r="Z481" s="5" t="s">
        <v>432</v>
      </c>
      <c r="AA481" s="27">
        <v>15.3</v>
      </c>
      <c r="AB481" s="47">
        <f t="shared" si="532"/>
        <v>0</v>
      </c>
      <c r="AC481" s="14">
        <f t="shared" si="533"/>
        <v>15.3</v>
      </c>
      <c r="AD481" s="10">
        <f t="shared" si="534"/>
        <v>0</v>
      </c>
      <c r="AE481" s="101"/>
      <c r="AF481" s="109">
        <v>3</v>
      </c>
      <c r="AG481" s="40">
        <f t="shared" si="535"/>
        <v>15.3</v>
      </c>
      <c r="AH481" s="39"/>
      <c r="AJ481" s="14">
        <f t="shared" si="536"/>
        <v>15.3</v>
      </c>
      <c r="AK481" s="14">
        <f t="shared" si="537"/>
        <v>0</v>
      </c>
      <c r="AL481" s="14">
        <f t="shared" si="538"/>
        <v>0</v>
      </c>
      <c r="AM481" s="14" t="str">
        <f t="shared" si="539"/>
        <v/>
      </c>
      <c r="AO481" s="22" t="s">
        <v>57</v>
      </c>
    </row>
    <row r="482" spans="2:41" s="2" customFormat="1" ht="9.75" customHeight="1" x14ac:dyDescent="0.2">
      <c r="B482" s="93" t="s">
        <v>6</v>
      </c>
      <c r="D482" s="160"/>
      <c r="E482" s="155" t="s">
        <v>307</v>
      </c>
      <c r="F482" s="155"/>
      <c r="G482" s="21" t="s">
        <v>308</v>
      </c>
      <c r="H482" s="21"/>
      <c r="I482" s="21" t="s">
        <v>313</v>
      </c>
      <c r="J482" s="21" t="s">
        <v>298</v>
      </c>
      <c r="K482" s="21"/>
      <c r="L482" s="21"/>
      <c r="M482" s="21"/>
      <c r="N482" s="21"/>
      <c r="P482" s="155" t="s">
        <v>205</v>
      </c>
      <c r="Q482" s="161"/>
      <c r="R482" s="20"/>
      <c r="S482" s="27">
        <f t="shared" si="530"/>
        <v>15.3</v>
      </c>
      <c r="T482" s="25" t="s">
        <v>44</v>
      </c>
      <c r="U482" s="4" t="str">
        <f>+Instructions!$B$3</f>
        <v>A</v>
      </c>
      <c r="V482" s="39"/>
      <c r="W482" s="43">
        <f>+Instructions!$C$22</f>
        <v>0</v>
      </c>
      <c r="X482" s="14">
        <f t="shared" si="531"/>
        <v>15.3</v>
      </c>
      <c r="Y482" s="39"/>
      <c r="Z482" s="5" t="s">
        <v>432</v>
      </c>
      <c r="AA482" s="27">
        <v>15.3</v>
      </c>
      <c r="AB482" s="47">
        <f t="shared" si="532"/>
        <v>0</v>
      </c>
      <c r="AC482" s="14">
        <f t="shared" si="533"/>
        <v>15.3</v>
      </c>
      <c r="AD482" s="10">
        <f t="shared" si="534"/>
        <v>0</v>
      </c>
      <c r="AE482" s="101"/>
      <c r="AF482" s="109">
        <v>3</v>
      </c>
      <c r="AG482" s="40">
        <f t="shared" si="535"/>
        <v>15.3</v>
      </c>
      <c r="AH482" s="39"/>
      <c r="AJ482" s="14">
        <f t="shared" si="536"/>
        <v>15.3</v>
      </c>
      <c r="AK482" s="14">
        <f t="shared" si="537"/>
        <v>0</v>
      </c>
      <c r="AL482" s="14">
        <f t="shared" si="538"/>
        <v>0</v>
      </c>
      <c r="AM482" s="14" t="str">
        <f t="shared" si="539"/>
        <v/>
      </c>
      <c r="AO482" s="22" t="s">
        <v>57</v>
      </c>
    </row>
    <row r="483" spans="2:41" s="2" customFormat="1" ht="9.75" customHeight="1" x14ac:dyDescent="0.2">
      <c r="B483" s="93" t="s">
        <v>6</v>
      </c>
      <c r="D483" s="160"/>
      <c r="E483" s="155" t="s">
        <v>307</v>
      </c>
      <c r="F483" s="155"/>
      <c r="G483" s="21" t="s">
        <v>308</v>
      </c>
      <c r="H483" s="21"/>
      <c r="I483" s="21" t="s">
        <v>314</v>
      </c>
      <c r="J483" s="21" t="s">
        <v>300</v>
      </c>
      <c r="K483" s="21"/>
      <c r="L483" s="21"/>
      <c r="M483" s="21"/>
      <c r="N483" s="21"/>
      <c r="P483" s="155" t="s">
        <v>205</v>
      </c>
      <c r="Q483" s="161"/>
      <c r="R483" s="20"/>
      <c r="S483" s="27">
        <f t="shared" si="530"/>
        <v>15.3</v>
      </c>
      <c r="T483" s="25" t="s">
        <v>44</v>
      </c>
      <c r="U483" s="4" t="str">
        <f>+Instructions!$B$3</f>
        <v>A</v>
      </c>
      <c r="V483" s="39"/>
      <c r="W483" s="43">
        <f>+Instructions!$C$22</f>
        <v>0</v>
      </c>
      <c r="X483" s="14">
        <f t="shared" si="531"/>
        <v>15.3</v>
      </c>
      <c r="Y483" s="39"/>
      <c r="Z483" s="5" t="s">
        <v>432</v>
      </c>
      <c r="AA483" s="27">
        <v>15.3</v>
      </c>
      <c r="AB483" s="47">
        <f t="shared" si="532"/>
        <v>0</v>
      </c>
      <c r="AC483" s="14">
        <f t="shared" si="533"/>
        <v>15.3</v>
      </c>
      <c r="AD483" s="10">
        <f t="shared" si="534"/>
        <v>0</v>
      </c>
      <c r="AE483" s="101"/>
      <c r="AF483" s="109">
        <v>3</v>
      </c>
      <c r="AG483" s="40">
        <f t="shared" si="535"/>
        <v>15.3</v>
      </c>
      <c r="AH483" s="39"/>
      <c r="AJ483" s="14">
        <f t="shared" si="536"/>
        <v>15.3</v>
      </c>
      <c r="AK483" s="14">
        <f t="shared" si="537"/>
        <v>0</v>
      </c>
      <c r="AL483" s="14">
        <f t="shared" si="538"/>
        <v>0</v>
      </c>
      <c r="AM483" s="14" t="str">
        <f t="shared" si="539"/>
        <v/>
      </c>
      <c r="AO483" s="22" t="s">
        <v>57</v>
      </c>
    </row>
    <row r="484" spans="2:41" s="2" customFormat="1" ht="9.75" customHeight="1" x14ac:dyDescent="0.2">
      <c r="B484" s="93" t="s">
        <v>6</v>
      </c>
      <c r="D484" s="160"/>
      <c r="E484" s="155" t="s">
        <v>307</v>
      </c>
      <c r="F484" s="155"/>
      <c r="G484" s="21" t="s">
        <v>308</v>
      </c>
      <c r="H484" s="21"/>
      <c r="I484" s="21" t="s">
        <v>315</v>
      </c>
      <c r="J484" s="21" t="s">
        <v>302</v>
      </c>
      <c r="K484" s="21"/>
      <c r="L484" s="21"/>
      <c r="M484" s="21"/>
      <c r="N484" s="21"/>
      <c r="P484" s="155" t="s">
        <v>205</v>
      </c>
      <c r="Q484" s="161"/>
      <c r="R484" s="20"/>
      <c r="S484" s="27">
        <f t="shared" si="530"/>
        <v>15.3</v>
      </c>
      <c r="T484" s="25" t="s">
        <v>44</v>
      </c>
      <c r="U484" s="4" t="str">
        <f>+Instructions!$B$3</f>
        <v>A</v>
      </c>
      <c r="V484" s="39"/>
      <c r="W484" s="43">
        <f>+Instructions!$C$22</f>
        <v>0</v>
      </c>
      <c r="X484" s="14">
        <f t="shared" si="531"/>
        <v>15.3</v>
      </c>
      <c r="Y484" s="39"/>
      <c r="Z484" s="5" t="s">
        <v>432</v>
      </c>
      <c r="AA484" s="27">
        <v>15.3</v>
      </c>
      <c r="AB484" s="47">
        <f t="shared" si="532"/>
        <v>0</v>
      </c>
      <c r="AC484" s="14">
        <f t="shared" si="533"/>
        <v>15.3</v>
      </c>
      <c r="AD484" s="10">
        <f t="shared" si="534"/>
        <v>0</v>
      </c>
      <c r="AE484" s="101"/>
      <c r="AF484" s="109">
        <v>3</v>
      </c>
      <c r="AG484" s="40">
        <f t="shared" si="535"/>
        <v>15.3</v>
      </c>
      <c r="AH484" s="39"/>
      <c r="AJ484" s="14">
        <f t="shared" si="536"/>
        <v>15.3</v>
      </c>
      <c r="AK484" s="14">
        <f t="shared" si="537"/>
        <v>0</v>
      </c>
      <c r="AL484" s="14">
        <f t="shared" si="538"/>
        <v>0</v>
      </c>
      <c r="AM484" s="14" t="str">
        <f t="shared" si="539"/>
        <v/>
      </c>
      <c r="AO484" s="22" t="s">
        <v>57</v>
      </c>
    </row>
    <row r="485" spans="2:41" s="2" customFormat="1" ht="9.75" customHeight="1" x14ac:dyDescent="0.2">
      <c r="B485" s="93" t="s">
        <v>6</v>
      </c>
      <c r="D485" s="160"/>
      <c r="E485" s="155" t="s">
        <v>307</v>
      </c>
      <c r="F485" s="155"/>
      <c r="G485" s="21" t="s">
        <v>308</v>
      </c>
      <c r="H485" s="21"/>
      <c r="I485" s="21" t="s">
        <v>316</v>
      </c>
      <c r="J485" s="21" t="s">
        <v>304</v>
      </c>
      <c r="K485" s="21"/>
      <c r="L485" s="21"/>
      <c r="M485" s="21"/>
      <c r="N485" s="21"/>
      <c r="P485" s="155" t="s">
        <v>205</v>
      </c>
      <c r="Q485" s="161"/>
      <c r="R485" s="20"/>
      <c r="S485" s="27">
        <f t="shared" si="530"/>
        <v>15.3</v>
      </c>
      <c r="T485" s="25" t="s">
        <v>44</v>
      </c>
      <c r="U485" s="4" t="str">
        <f>+Instructions!$B$3</f>
        <v>A</v>
      </c>
      <c r="V485" s="39"/>
      <c r="W485" s="43">
        <f>+Instructions!$C$22</f>
        <v>0</v>
      </c>
      <c r="X485" s="14">
        <f t="shared" si="531"/>
        <v>15.3</v>
      </c>
      <c r="Y485" s="39"/>
      <c r="Z485" s="5" t="s">
        <v>432</v>
      </c>
      <c r="AA485" s="27">
        <v>15.3</v>
      </c>
      <c r="AB485" s="47">
        <f t="shared" si="532"/>
        <v>0</v>
      </c>
      <c r="AC485" s="14">
        <f t="shared" si="533"/>
        <v>15.3</v>
      </c>
      <c r="AD485" s="10">
        <f t="shared" si="534"/>
        <v>0</v>
      </c>
      <c r="AE485" s="101"/>
      <c r="AF485" s="109">
        <v>3</v>
      </c>
      <c r="AG485" s="40">
        <f t="shared" si="535"/>
        <v>15.3</v>
      </c>
      <c r="AH485" s="39"/>
      <c r="AJ485" s="14">
        <f t="shared" si="536"/>
        <v>15.3</v>
      </c>
      <c r="AK485" s="14">
        <f t="shared" si="537"/>
        <v>0</v>
      </c>
      <c r="AL485" s="14">
        <f t="shared" si="538"/>
        <v>0</v>
      </c>
      <c r="AM485" s="14" t="str">
        <f t="shared" si="539"/>
        <v/>
      </c>
      <c r="AO485" s="22" t="s">
        <v>57</v>
      </c>
    </row>
    <row r="486" spans="2:41" s="2" customFormat="1" ht="9.75" customHeight="1" x14ac:dyDescent="0.2">
      <c r="B486" s="93" t="s">
        <v>6</v>
      </c>
      <c r="D486" s="160"/>
      <c r="E486" s="155" t="s">
        <v>307</v>
      </c>
      <c r="F486" s="155"/>
      <c r="G486" s="21" t="s">
        <v>308</v>
      </c>
      <c r="H486" s="21"/>
      <c r="I486" s="21" t="s">
        <v>317</v>
      </c>
      <c r="J486" s="21" t="s">
        <v>306</v>
      </c>
      <c r="K486" s="21"/>
      <c r="L486" s="21"/>
      <c r="M486" s="21"/>
      <c r="N486" s="21"/>
      <c r="P486" s="155" t="s">
        <v>205</v>
      </c>
      <c r="Q486" s="161"/>
      <c r="R486" s="20"/>
      <c r="S486" s="27">
        <f t="shared" si="530"/>
        <v>15.3</v>
      </c>
      <c r="T486" s="25" t="s">
        <v>44</v>
      </c>
      <c r="U486" s="4" t="str">
        <f>+Instructions!$B$3</f>
        <v>A</v>
      </c>
      <c r="V486" s="39"/>
      <c r="W486" s="43">
        <f>+Instructions!$C$22</f>
        <v>0</v>
      </c>
      <c r="X486" s="14">
        <f t="shared" si="531"/>
        <v>15.3</v>
      </c>
      <c r="Y486" s="39"/>
      <c r="Z486" s="5" t="s">
        <v>432</v>
      </c>
      <c r="AA486" s="27">
        <v>15.3</v>
      </c>
      <c r="AB486" s="47">
        <f t="shared" si="532"/>
        <v>0</v>
      </c>
      <c r="AC486" s="14">
        <f t="shared" si="533"/>
        <v>15.3</v>
      </c>
      <c r="AD486" s="10">
        <f t="shared" si="534"/>
        <v>0</v>
      </c>
      <c r="AE486" s="101"/>
      <c r="AF486" s="109">
        <v>3</v>
      </c>
      <c r="AG486" s="40">
        <f t="shared" si="535"/>
        <v>15.3</v>
      </c>
      <c r="AH486" s="39"/>
      <c r="AJ486" s="14">
        <f t="shared" si="536"/>
        <v>15.3</v>
      </c>
      <c r="AK486" s="14">
        <f t="shared" si="537"/>
        <v>0</v>
      </c>
      <c r="AL486" s="14">
        <f t="shared" si="538"/>
        <v>0</v>
      </c>
      <c r="AM486" s="14" t="str">
        <f t="shared" si="539"/>
        <v/>
      </c>
      <c r="AO486" s="22" t="s">
        <v>57</v>
      </c>
    </row>
    <row r="487" spans="2:41" s="2" customFormat="1" ht="2.1" customHeight="1" x14ac:dyDescent="0.2">
      <c r="P487" s="155"/>
      <c r="Q487" s="161"/>
      <c r="R487" s="5"/>
      <c r="S487" s="27"/>
      <c r="T487" s="5"/>
      <c r="U487" s="4"/>
      <c r="V487" s="39"/>
      <c r="W487" s="43"/>
      <c r="X487" s="12"/>
      <c r="Y487" s="39"/>
      <c r="Z487" s="27"/>
      <c r="AA487" s="27"/>
      <c r="AB487" s="42"/>
      <c r="AC487" s="14"/>
      <c r="AD487" s="12"/>
      <c r="AE487" s="52"/>
      <c r="AF487" s="104"/>
      <c r="AG487" s="27"/>
      <c r="AH487" s="39"/>
      <c r="AJ487" s="14"/>
      <c r="AK487" s="14"/>
      <c r="AL487" s="14"/>
      <c r="AM487" s="14"/>
      <c r="AO487" s="22" t="s">
        <v>57</v>
      </c>
    </row>
    <row r="488" spans="2:41" s="2" customFormat="1" ht="9.75" customHeight="1" x14ac:dyDescent="0.2">
      <c r="B488" s="93" t="s">
        <v>6</v>
      </c>
      <c r="D488" s="160"/>
      <c r="E488" s="155" t="s">
        <v>288</v>
      </c>
      <c r="F488" s="155"/>
      <c r="G488" s="21" t="s">
        <v>318</v>
      </c>
      <c r="H488" s="21"/>
      <c r="I488" s="21" t="s">
        <v>319</v>
      </c>
      <c r="J488" s="21" t="s">
        <v>320</v>
      </c>
      <c r="K488" s="21"/>
      <c r="L488" s="21"/>
      <c r="M488" s="21"/>
      <c r="N488" s="21"/>
      <c r="P488" s="155" t="s">
        <v>205</v>
      </c>
      <c r="Q488" s="161"/>
      <c r="R488" s="20"/>
      <c r="S488" s="27">
        <f t="shared" ref="S488:S495" si="540">IF(Suggested="Yes",AA488,AG488)</f>
        <v>8.9499999999999993</v>
      </c>
      <c r="T488" s="25" t="s">
        <v>44</v>
      </c>
      <c r="U488" s="4" t="str">
        <f>+Instructions!$B$3</f>
        <v>A</v>
      </c>
      <c r="V488" s="39"/>
      <c r="W488" s="43">
        <f>+Instructions!$C$22</f>
        <v>0</v>
      </c>
      <c r="X488" s="14">
        <f t="shared" ref="X488:X495" si="541">ROUND($AA488*(1-W488)+0.004999,2)</f>
        <v>8.9499999999999993</v>
      </c>
      <c r="Y488" s="39"/>
      <c r="Z488" s="5" t="s">
        <v>432</v>
      </c>
      <c r="AA488" s="27">
        <v>8.9499999999999993</v>
      </c>
      <c r="AB488" s="47">
        <f t="shared" ref="AB488:AC495" si="542">+W488</f>
        <v>0</v>
      </c>
      <c r="AC488" s="14">
        <f t="shared" si="542"/>
        <v>8.9499999999999993</v>
      </c>
      <c r="AD488" s="10">
        <f t="shared" ref="AD488:AD495" si="543">(AG488-AC488)/AG488</f>
        <v>0</v>
      </c>
      <c r="AE488" s="101"/>
      <c r="AF488" s="109">
        <v>3</v>
      </c>
      <c r="AG488" s="40">
        <f t="shared" ref="AG488:AG495" si="544">SUM(AJ488:AL488)+AE488</f>
        <v>8.9499999999999993</v>
      </c>
      <c r="AH488" s="39"/>
      <c r="AJ488" s="14">
        <f t="shared" ref="AJ488:AJ495" si="545">ROUND(AC488/(1-VLOOKUP(AF488,Group,2,FALSE)),2)</f>
        <v>8.9499999999999993</v>
      </c>
      <c r="AK488" s="14">
        <f t="shared" ref="AK488:AK495" si="546">IF(VLOOKUP(AF488,Group,5,FALSE)="YES",VLOOKUP(ROUND(ROUND(AJ488,1)-AJ488,2),Round,2,FALSE)+VLOOKUP(AF488,Group,6,FALSE),0)</f>
        <v>0</v>
      </c>
      <c r="AL488" s="14">
        <f t="shared" ref="AL488:AL495" si="547">IF(VLOOKUP(AF488,Group,7,FALSE)="",0,ROUND(AJ488-0.04999,1)-AJ488+AM488)</f>
        <v>0</v>
      </c>
      <c r="AM488" s="14" t="str">
        <f t="shared" ref="AM488:AM495" si="548">IF(VLOOKUP(AF488,Group,7,FALSE)="","",VLOOKUP(AF488,Group,7,FALSE))</f>
        <v/>
      </c>
      <c r="AO488" s="22" t="s">
        <v>57</v>
      </c>
    </row>
    <row r="489" spans="2:41" s="2" customFormat="1" ht="9.75" customHeight="1" x14ac:dyDescent="0.2">
      <c r="B489" s="93" t="s">
        <v>6</v>
      </c>
      <c r="D489" s="160"/>
      <c r="E489" s="155" t="s">
        <v>288</v>
      </c>
      <c r="F489" s="155"/>
      <c r="G489" s="21" t="s">
        <v>318</v>
      </c>
      <c r="H489" s="21"/>
      <c r="I489" s="21" t="s">
        <v>321</v>
      </c>
      <c r="J489" s="21" t="s">
        <v>322</v>
      </c>
      <c r="K489" s="21"/>
      <c r="L489" s="21"/>
      <c r="M489" s="21"/>
      <c r="N489" s="21"/>
      <c r="P489" s="155" t="s">
        <v>205</v>
      </c>
      <c r="Q489" s="161"/>
      <c r="R489" s="20"/>
      <c r="S489" s="27">
        <f t="shared" si="540"/>
        <v>8.9499999999999993</v>
      </c>
      <c r="T489" s="25" t="s">
        <v>44</v>
      </c>
      <c r="U489" s="4" t="str">
        <f>+Instructions!$B$3</f>
        <v>A</v>
      </c>
      <c r="V489" s="39"/>
      <c r="W489" s="43">
        <f>+Instructions!$C$22</f>
        <v>0</v>
      </c>
      <c r="X489" s="14">
        <f t="shared" si="541"/>
        <v>8.9499999999999993</v>
      </c>
      <c r="Y489" s="39"/>
      <c r="Z489" s="5" t="s">
        <v>432</v>
      </c>
      <c r="AA489" s="27">
        <v>8.9499999999999993</v>
      </c>
      <c r="AB489" s="47">
        <f t="shared" si="542"/>
        <v>0</v>
      </c>
      <c r="AC489" s="14">
        <f t="shared" si="542"/>
        <v>8.9499999999999993</v>
      </c>
      <c r="AD489" s="10">
        <f t="shared" si="543"/>
        <v>0</v>
      </c>
      <c r="AE489" s="101"/>
      <c r="AF489" s="109">
        <v>3</v>
      </c>
      <c r="AG489" s="40">
        <f t="shared" si="544"/>
        <v>8.9499999999999993</v>
      </c>
      <c r="AH489" s="39"/>
      <c r="AJ489" s="14">
        <f t="shared" si="545"/>
        <v>8.9499999999999993</v>
      </c>
      <c r="AK489" s="14">
        <f t="shared" si="546"/>
        <v>0</v>
      </c>
      <c r="AL489" s="14">
        <f t="shared" si="547"/>
        <v>0</v>
      </c>
      <c r="AM489" s="14" t="str">
        <f t="shared" si="548"/>
        <v/>
      </c>
      <c r="AO489" s="22" t="s">
        <v>57</v>
      </c>
    </row>
    <row r="490" spans="2:41" s="2" customFormat="1" ht="9.75" customHeight="1" x14ac:dyDescent="0.2">
      <c r="B490" s="93" t="s">
        <v>6</v>
      </c>
      <c r="D490" s="160"/>
      <c r="E490" s="155" t="s">
        <v>288</v>
      </c>
      <c r="F490" s="155"/>
      <c r="G490" s="21" t="s">
        <v>318</v>
      </c>
      <c r="H490" s="21"/>
      <c r="I490" s="21" t="s">
        <v>323</v>
      </c>
      <c r="J490" s="21" t="s">
        <v>324</v>
      </c>
      <c r="K490" s="21"/>
      <c r="L490" s="21"/>
      <c r="M490" s="21"/>
      <c r="N490" s="21"/>
      <c r="P490" s="155" t="s">
        <v>205</v>
      </c>
      <c r="Q490" s="161"/>
      <c r="R490" s="20"/>
      <c r="S490" s="27">
        <f t="shared" si="540"/>
        <v>8.9499999999999993</v>
      </c>
      <c r="T490" s="25" t="s">
        <v>44</v>
      </c>
      <c r="U490" s="4" t="str">
        <f>+Instructions!$B$3</f>
        <v>A</v>
      </c>
      <c r="V490" s="39"/>
      <c r="W490" s="43">
        <f>+Instructions!$C$22</f>
        <v>0</v>
      </c>
      <c r="X490" s="14">
        <f t="shared" si="541"/>
        <v>8.9499999999999993</v>
      </c>
      <c r="Y490" s="39"/>
      <c r="Z490" s="5" t="s">
        <v>432</v>
      </c>
      <c r="AA490" s="27">
        <v>8.9499999999999993</v>
      </c>
      <c r="AB490" s="47">
        <f t="shared" si="542"/>
        <v>0</v>
      </c>
      <c r="AC490" s="14">
        <f t="shared" si="542"/>
        <v>8.9499999999999993</v>
      </c>
      <c r="AD490" s="10">
        <f t="shared" si="543"/>
        <v>0</v>
      </c>
      <c r="AE490" s="101"/>
      <c r="AF490" s="109">
        <v>3</v>
      </c>
      <c r="AG490" s="40">
        <f t="shared" si="544"/>
        <v>8.9499999999999993</v>
      </c>
      <c r="AH490" s="39"/>
      <c r="AJ490" s="14">
        <f t="shared" si="545"/>
        <v>8.9499999999999993</v>
      </c>
      <c r="AK490" s="14">
        <f t="shared" si="546"/>
        <v>0</v>
      </c>
      <c r="AL490" s="14">
        <f t="shared" si="547"/>
        <v>0</v>
      </c>
      <c r="AM490" s="14" t="str">
        <f t="shared" si="548"/>
        <v/>
      </c>
      <c r="AO490" s="22" t="s">
        <v>57</v>
      </c>
    </row>
    <row r="491" spans="2:41" s="2" customFormat="1" ht="9.75" customHeight="1" x14ac:dyDescent="0.2">
      <c r="B491" s="93" t="s">
        <v>6</v>
      </c>
      <c r="D491" s="160"/>
      <c r="E491" s="155" t="s">
        <v>288</v>
      </c>
      <c r="F491" s="155"/>
      <c r="G491" s="21" t="s">
        <v>318</v>
      </c>
      <c r="H491" s="21"/>
      <c r="I491" s="21" t="s">
        <v>325</v>
      </c>
      <c r="J491" s="21" t="s">
        <v>326</v>
      </c>
      <c r="K491" s="21"/>
      <c r="L491" s="21"/>
      <c r="M491" s="21"/>
      <c r="N491" s="21"/>
      <c r="P491" s="155" t="s">
        <v>205</v>
      </c>
      <c r="Q491" s="161"/>
      <c r="R491" s="20"/>
      <c r="S491" s="27">
        <f t="shared" si="540"/>
        <v>8.9499999999999993</v>
      </c>
      <c r="T491" s="25" t="s">
        <v>44</v>
      </c>
      <c r="U491" s="4" t="str">
        <f>+Instructions!$B$3</f>
        <v>A</v>
      </c>
      <c r="V491" s="39"/>
      <c r="W491" s="43">
        <f>+Instructions!$C$22</f>
        <v>0</v>
      </c>
      <c r="X491" s="14">
        <f t="shared" si="541"/>
        <v>8.9499999999999993</v>
      </c>
      <c r="Y491" s="39"/>
      <c r="Z491" s="5" t="s">
        <v>432</v>
      </c>
      <c r="AA491" s="27">
        <v>8.9499999999999993</v>
      </c>
      <c r="AB491" s="47">
        <f t="shared" si="542"/>
        <v>0</v>
      </c>
      <c r="AC491" s="14">
        <f t="shared" si="542"/>
        <v>8.9499999999999993</v>
      </c>
      <c r="AD491" s="10">
        <f t="shared" si="543"/>
        <v>0</v>
      </c>
      <c r="AE491" s="101"/>
      <c r="AF491" s="109">
        <v>3</v>
      </c>
      <c r="AG491" s="40">
        <f t="shared" si="544"/>
        <v>8.9499999999999993</v>
      </c>
      <c r="AH491" s="39"/>
      <c r="AJ491" s="14">
        <f t="shared" si="545"/>
        <v>8.9499999999999993</v>
      </c>
      <c r="AK491" s="14">
        <f t="shared" si="546"/>
        <v>0</v>
      </c>
      <c r="AL491" s="14">
        <f t="shared" si="547"/>
        <v>0</v>
      </c>
      <c r="AM491" s="14" t="str">
        <f t="shared" si="548"/>
        <v/>
      </c>
      <c r="AO491" s="22" t="s">
        <v>57</v>
      </c>
    </row>
    <row r="492" spans="2:41" s="2" customFormat="1" ht="9.75" customHeight="1" x14ac:dyDescent="0.2">
      <c r="B492" s="93" t="s">
        <v>6</v>
      </c>
      <c r="D492" s="160"/>
      <c r="E492" s="155" t="s">
        <v>288</v>
      </c>
      <c r="F492" s="155"/>
      <c r="G492" s="21" t="s">
        <v>318</v>
      </c>
      <c r="H492" s="21"/>
      <c r="I492" s="21" t="s">
        <v>327</v>
      </c>
      <c r="J492" s="21" t="s">
        <v>328</v>
      </c>
      <c r="K492" s="21"/>
      <c r="L492" s="21"/>
      <c r="M492" s="21"/>
      <c r="N492" s="21"/>
      <c r="P492" s="155" t="s">
        <v>205</v>
      </c>
      <c r="Q492" s="161"/>
      <c r="R492" s="20"/>
      <c r="S492" s="27">
        <f t="shared" si="540"/>
        <v>8.9499999999999993</v>
      </c>
      <c r="T492" s="25" t="s">
        <v>44</v>
      </c>
      <c r="U492" s="4" t="str">
        <f>+Instructions!$B$3</f>
        <v>A</v>
      </c>
      <c r="V492" s="39"/>
      <c r="W492" s="43">
        <f>+Instructions!$C$22</f>
        <v>0</v>
      </c>
      <c r="X492" s="14">
        <f t="shared" si="541"/>
        <v>8.9499999999999993</v>
      </c>
      <c r="Y492" s="39"/>
      <c r="Z492" s="5" t="s">
        <v>432</v>
      </c>
      <c r="AA492" s="27">
        <v>8.9499999999999993</v>
      </c>
      <c r="AB492" s="47">
        <f t="shared" si="542"/>
        <v>0</v>
      </c>
      <c r="AC492" s="14">
        <f t="shared" si="542"/>
        <v>8.9499999999999993</v>
      </c>
      <c r="AD492" s="10">
        <f t="shared" si="543"/>
        <v>0</v>
      </c>
      <c r="AE492" s="101"/>
      <c r="AF492" s="109">
        <v>3</v>
      </c>
      <c r="AG492" s="40">
        <f t="shared" si="544"/>
        <v>8.9499999999999993</v>
      </c>
      <c r="AH492" s="39"/>
      <c r="AJ492" s="14">
        <f t="shared" si="545"/>
        <v>8.9499999999999993</v>
      </c>
      <c r="AK492" s="14">
        <f t="shared" si="546"/>
        <v>0</v>
      </c>
      <c r="AL492" s="14">
        <f t="shared" si="547"/>
        <v>0</v>
      </c>
      <c r="AM492" s="14" t="str">
        <f t="shared" si="548"/>
        <v/>
      </c>
      <c r="AO492" s="22" t="s">
        <v>57</v>
      </c>
    </row>
    <row r="493" spans="2:41" s="2" customFormat="1" ht="9.75" customHeight="1" x14ac:dyDescent="0.2">
      <c r="B493" s="93" t="s">
        <v>6</v>
      </c>
      <c r="D493" s="160"/>
      <c r="E493" s="155" t="s">
        <v>288</v>
      </c>
      <c r="F493" s="155"/>
      <c r="G493" s="21" t="s">
        <v>318</v>
      </c>
      <c r="H493" s="21"/>
      <c r="I493" s="21" t="s">
        <v>329</v>
      </c>
      <c r="J493" s="21" t="s">
        <v>330</v>
      </c>
      <c r="K493" s="21"/>
      <c r="L493" s="21"/>
      <c r="M493" s="21"/>
      <c r="N493" s="21"/>
      <c r="P493" s="155" t="s">
        <v>205</v>
      </c>
      <c r="Q493" s="161"/>
      <c r="R493" s="20"/>
      <c r="S493" s="27">
        <f t="shared" si="540"/>
        <v>8.9499999999999993</v>
      </c>
      <c r="T493" s="25" t="s">
        <v>44</v>
      </c>
      <c r="U493" s="4" t="str">
        <f>+Instructions!$B$3</f>
        <v>A</v>
      </c>
      <c r="V493" s="39"/>
      <c r="W493" s="43">
        <f>+Instructions!$C$22</f>
        <v>0</v>
      </c>
      <c r="X493" s="14">
        <f t="shared" si="541"/>
        <v>8.9499999999999993</v>
      </c>
      <c r="Y493" s="39"/>
      <c r="Z493" s="5" t="s">
        <v>432</v>
      </c>
      <c r="AA493" s="27">
        <v>8.9499999999999993</v>
      </c>
      <c r="AB493" s="47">
        <f t="shared" si="542"/>
        <v>0</v>
      </c>
      <c r="AC493" s="14">
        <f t="shared" si="542"/>
        <v>8.9499999999999993</v>
      </c>
      <c r="AD493" s="10">
        <f t="shared" si="543"/>
        <v>0</v>
      </c>
      <c r="AE493" s="101"/>
      <c r="AF493" s="109">
        <v>3</v>
      </c>
      <c r="AG493" s="40">
        <f t="shared" si="544"/>
        <v>8.9499999999999993</v>
      </c>
      <c r="AH493" s="39"/>
      <c r="AJ493" s="14">
        <f t="shared" si="545"/>
        <v>8.9499999999999993</v>
      </c>
      <c r="AK493" s="14">
        <f t="shared" si="546"/>
        <v>0</v>
      </c>
      <c r="AL493" s="14">
        <f t="shared" si="547"/>
        <v>0</v>
      </c>
      <c r="AM493" s="14" t="str">
        <f t="shared" si="548"/>
        <v/>
      </c>
      <c r="AO493" s="22" t="s">
        <v>57</v>
      </c>
    </row>
    <row r="494" spans="2:41" s="2" customFormat="1" ht="9.75" customHeight="1" x14ac:dyDescent="0.2">
      <c r="B494" s="93" t="s">
        <v>6</v>
      </c>
      <c r="D494" s="160"/>
      <c r="E494" s="155" t="s">
        <v>288</v>
      </c>
      <c r="F494" s="155"/>
      <c r="G494" s="21" t="s">
        <v>318</v>
      </c>
      <c r="H494" s="21"/>
      <c r="I494" s="21" t="s">
        <v>679</v>
      </c>
      <c r="J494" s="21" t="s">
        <v>682</v>
      </c>
      <c r="K494" s="21"/>
      <c r="L494" s="21"/>
      <c r="M494" s="21"/>
      <c r="N494" s="21"/>
      <c r="P494" s="155" t="s">
        <v>205</v>
      </c>
      <c r="Q494" s="161"/>
      <c r="R494" s="20"/>
      <c r="S494" s="27">
        <f t="shared" si="540"/>
        <v>8.9499999999999993</v>
      </c>
      <c r="T494" s="25" t="s">
        <v>44</v>
      </c>
      <c r="U494" s="4" t="str">
        <f>+Instructions!$B$3</f>
        <v>A</v>
      </c>
      <c r="V494" s="39"/>
      <c r="W494" s="43">
        <f>+Instructions!$C$22</f>
        <v>0</v>
      </c>
      <c r="X494" s="14">
        <f t="shared" si="541"/>
        <v>8.9499999999999993</v>
      </c>
      <c r="Y494" s="39"/>
      <c r="Z494" s="5" t="s">
        <v>432</v>
      </c>
      <c r="AA494" s="27">
        <v>8.9499999999999993</v>
      </c>
      <c r="AB494" s="47">
        <f t="shared" si="542"/>
        <v>0</v>
      </c>
      <c r="AC494" s="14">
        <f t="shared" si="542"/>
        <v>8.9499999999999993</v>
      </c>
      <c r="AD494" s="10">
        <f t="shared" si="543"/>
        <v>0</v>
      </c>
      <c r="AE494" s="101"/>
      <c r="AF494" s="109">
        <v>3</v>
      </c>
      <c r="AG494" s="40">
        <f t="shared" si="544"/>
        <v>8.9499999999999993</v>
      </c>
      <c r="AH494" s="39"/>
      <c r="AJ494" s="14">
        <f t="shared" si="545"/>
        <v>8.9499999999999993</v>
      </c>
      <c r="AK494" s="14">
        <f t="shared" si="546"/>
        <v>0</v>
      </c>
      <c r="AL494" s="14">
        <f t="shared" si="547"/>
        <v>0</v>
      </c>
      <c r="AM494" s="14" t="str">
        <f t="shared" si="548"/>
        <v/>
      </c>
      <c r="AO494" s="22" t="s">
        <v>57</v>
      </c>
    </row>
    <row r="495" spans="2:41" s="2" customFormat="1" ht="9.75" customHeight="1" x14ac:dyDescent="0.2">
      <c r="B495" s="93" t="s">
        <v>6</v>
      </c>
      <c r="D495" s="160"/>
      <c r="E495" s="155" t="s">
        <v>288</v>
      </c>
      <c r="F495" s="155"/>
      <c r="G495" s="21" t="s">
        <v>318</v>
      </c>
      <c r="H495" s="21"/>
      <c r="I495" s="21" t="s">
        <v>680</v>
      </c>
      <c r="J495" s="21" t="s">
        <v>683</v>
      </c>
      <c r="K495" s="21"/>
      <c r="L495" s="21"/>
      <c r="M495" s="21"/>
      <c r="N495" s="21"/>
      <c r="P495" s="155" t="s">
        <v>205</v>
      </c>
      <c r="Q495" s="161"/>
      <c r="R495" s="20"/>
      <c r="S495" s="27">
        <f t="shared" si="540"/>
        <v>8.9499999999999993</v>
      </c>
      <c r="T495" s="25" t="s">
        <v>44</v>
      </c>
      <c r="U495" s="4" t="str">
        <f>+Instructions!$B$3</f>
        <v>A</v>
      </c>
      <c r="V495" s="39"/>
      <c r="W495" s="43">
        <f>+Instructions!$C$22</f>
        <v>0</v>
      </c>
      <c r="X495" s="14">
        <f t="shared" si="541"/>
        <v>8.9499999999999993</v>
      </c>
      <c r="Y495" s="39"/>
      <c r="Z495" s="5" t="s">
        <v>432</v>
      </c>
      <c r="AA495" s="27">
        <v>8.9499999999999993</v>
      </c>
      <c r="AB495" s="47">
        <f t="shared" si="542"/>
        <v>0</v>
      </c>
      <c r="AC495" s="14">
        <f t="shared" si="542"/>
        <v>8.9499999999999993</v>
      </c>
      <c r="AD495" s="10">
        <f t="shared" si="543"/>
        <v>0</v>
      </c>
      <c r="AE495" s="101"/>
      <c r="AF495" s="109">
        <v>3</v>
      </c>
      <c r="AG495" s="40">
        <f t="shared" si="544"/>
        <v>8.9499999999999993</v>
      </c>
      <c r="AH495" s="39"/>
      <c r="AJ495" s="14">
        <f t="shared" si="545"/>
        <v>8.9499999999999993</v>
      </c>
      <c r="AK495" s="14">
        <f t="shared" si="546"/>
        <v>0</v>
      </c>
      <c r="AL495" s="14">
        <f t="shared" si="547"/>
        <v>0</v>
      </c>
      <c r="AM495" s="14" t="str">
        <f t="shared" si="548"/>
        <v/>
      </c>
      <c r="AO495" s="22" t="s">
        <v>57</v>
      </c>
    </row>
    <row r="496" spans="2:41" s="2" customFormat="1" ht="9.75" customHeight="1" x14ac:dyDescent="0.2">
      <c r="B496" s="93" t="s">
        <v>6</v>
      </c>
      <c r="D496" s="160"/>
      <c r="E496" s="155" t="s">
        <v>288</v>
      </c>
      <c r="F496" s="155"/>
      <c r="G496" s="21" t="s">
        <v>318</v>
      </c>
      <c r="H496" s="21"/>
      <c r="I496" s="21" t="s">
        <v>331</v>
      </c>
      <c r="J496" s="21" t="s">
        <v>332</v>
      </c>
      <c r="K496" s="21"/>
      <c r="L496" s="21"/>
      <c r="M496" s="21"/>
      <c r="N496" s="21"/>
      <c r="P496" s="155" t="s">
        <v>205</v>
      </c>
      <c r="Q496" s="161"/>
      <c r="R496" s="20"/>
      <c r="S496" s="27">
        <f t="shared" ref="S496:S527" si="549">IF(Suggested="Yes",AA496,AG496)</f>
        <v>8.9499999999999993</v>
      </c>
      <c r="T496" s="25" t="s">
        <v>44</v>
      </c>
      <c r="U496" s="4" t="str">
        <f>+Instructions!$B$3</f>
        <v>A</v>
      </c>
      <c r="V496" s="39"/>
      <c r="W496" s="43">
        <f>+Instructions!$C$22</f>
        <v>0</v>
      </c>
      <c r="X496" s="14">
        <f t="shared" ref="X496:X527" si="550">ROUND($AA496*(1-W496)+0.004999,2)</f>
        <v>8.9499999999999993</v>
      </c>
      <c r="Y496" s="39"/>
      <c r="Z496" s="5" t="s">
        <v>432</v>
      </c>
      <c r="AA496" s="27">
        <v>8.9499999999999993</v>
      </c>
      <c r="AB496" s="47">
        <f t="shared" ref="AB496:AB527" si="551">+W496</f>
        <v>0</v>
      </c>
      <c r="AC496" s="14">
        <f t="shared" ref="AC496:AC527" si="552">+X496</f>
        <v>8.9499999999999993</v>
      </c>
      <c r="AD496" s="10">
        <f t="shared" ref="AD496:AD527" si="553">(AG496-AC496)/AG496</f>
        <v>0</v>
      </c>
      <c r="AE496" s="101"/>
      <c r="AF496" s="109">
        <v>3</v>
      </c>
      <c r="AG496" s="40">
        <f t="shared" ref="AG496:AG527" si="554">SUM(AJ496:AL496)+AE496</f>
        <v>8.9499999999999993</v>
      </c>
      <c r="AH496" s="39"/>
      <c r="AJ496" s="14">
        <f t="shared" ref="AJ496:AJ527" si="555">ROUND(AC496/(1-VLOOKUP(AF496,Group,2,FALSE)),2)</f>
        <v>8.9499999999999993</v>
      </c>
      <c r="AK496" s="14">
        <f t="shared" ref="AK496:AK527" si="556">IF(VLOOKUP(AF496,Group,5,FALSE)="YES",VLOOKUP(ROUND(ROUND(AJ496,1)-AJ496,2),Round,2,FALSE)+VLOOKUP(AF496,Group,6,FALSE),0)</f>
        <v>0</v>
      </c>
      <c r="AL496" s="14">
        <f t="shared" ref="AL496:AL527" si="557">IF(VLOOKUP(AF496,Group,7,FALSE)="",0,ROUND(AJ496-0.04999,1)-AJ496+AM496)</f>
        <v>0</v>
      </c>
      <c r="AM496" s="14" t="str">
        <f t="shared" ref="AM496:AM527" si="558">IF(VLOOKUP(AF496,Group,7,FALSE)="","",VLOOKUP(AF496,Group,7,FALSE))</f>
        <v/>
      </c>
      <c r="AO496" s="22" t="s">
        <v>57</v>
      </c>
    </row>
    <row r="497" spans="2:41" s="2" customFormat="1" ht="9.75" customHeight="1" x14ac:dyDescent="0.2">
      <c r="B497" s="93" t="s">
        <v>6</v>
      </c>
      <c r="D497" s="160"/>
      <c r="E497" s="155" t="s">
        <v>288</v>
      </c>
      <c r="F497" s="155"/>
      <c r="G497" s="21" t="s">
        <v>318</v>
      </c>
      <c r="H497" s="21"/>
      <c r="I497" s="21" t="s">
        <v>333</v>
      </c>
      <c r="J497" s="21" t="s">
        <v>334</v>
      </c>
      <c r="K497" s="21"/>
      <c r="L497" s="21"/>
      <c r="M497" s="21"/>
      <c r="N497" s="21"/>
      <c r="P497" s="155" t="s">
        <v>205</v>
      </c>
      <c r="Q497" s="161"/>
      <c r="R497" s="20"/>
      <c r="S497" s="27">
        <f t="shared" si="549"/>
        <v>8.9499999999999993</v>
      </c>
      <c r="T497" s="25" t="s">
        <v>44</v>
      </c>
      <c r="U497" s="4" t="str">
        <f>+Instructions!$B$3</f>
        <v>A</v>
      </c>
      <c r="V497" s="39"/>
      <c r="W497" s="43">
        <f>+Instructions!$C$22</f>
        <v>0</v>
      </c>
      <c r="X497" s="14">
        <f t="shared" si="550"/>
        <v>8.9499999999999993</v>
      </c>
      <c r="Y497" s="39"/>
      <c r="Z497" s="5" t="s">
        <v>432</v>
      </c>
      <c r="AA497" s="27">
        <v>8.9499999999999993</v>
      </c>
      <c r="AB497" s="47">
        <f t="shared" si="551"/>
        <v>0</v>
      </c>
      <c r="AC497" s="14">
        <f t="shared" si="552"/>
        <v>8.9499999999999993</v>
      </c>
      <c r="AD497" s="10">
        <f t="shared" si="553"/>
        <v>0</v>
      </c>
      <c r="AE497" s="101"/>
      <c r="AF497" s="109">
        <v>3</v>
      </c>
      <c r="AG497" s="40">
        <f t="shared" si="554"/>
        <v>8.9499999999999993</v>
      </c>
      <c r="AH497" s="39"/>
      <c r="AJ497" s="14">
        <f t="shared" si="555"/>
        <v>8.9499999999999993</v>
      </c>
      <c r="AK497" s="14">
        <f t="shared" si="556"/>
        <v>0</v>
      </c>
      <c r="AL497" s="14">
        <f t="shared" si="557"/>
        <v>0</v>
      </c>
      <c r="AM497" s="14" t="str">
        <f t="shared" si="558"/>
        <v/>
      </c>
      <c r="AO497" s="22" t="s">
        <v>57</v>
      </c>
    </row>
    <row r="498" spans="2:41" s="2" customFormat="1" ht="9.75" customHeight="1" x14ac:dyDescent="0.2">
      <c r="B498" s="93" t="s">
        <v>6</v>
      </c>
      <c r="D498" s="160"/>
      <c r="E498" s="155" t="s">
        <v>288</v>
      </c>
      <c r="F498" s="155"/>
      <c r="G498" s="21" t="s">
        <v>318</v>
      </c>
      <c r="H498" s="21"/>
      <c r="I498" s="21" t="s">
        <v>335</v>
      </c>
      <c r="J498" s="21" t="s">
        <v>336</v>
      </c>
      <c r="K498" s="21"/>
      <c r="L498" s="21"/>
      <c r="M498" s="21"/>
      <c r="N498" s="21"/>
      <c r="P498" s="155" t="s">
        <v>205</v>
      </c>
      <c r="Q498" s="161"/>
      <c r="R498" s="20"/>
      <c r="S498" s="27">
        <f t="shared" si="549"/>
        <v>8.9499999999999993</v>
      </c>
      <c r="T498" s="25" t="s">
        <v>44</v>
      </c>
      <c r="U498" s="4" t="str">
        <f>+Instructions!$B$3</f>
        <v>A</v>
      </c>
      <c r="V498" s="39"/>
      <c r="W498" s="43">
        <f>+Instructions!$C$22</f>
        <v>0</v>
      </c>
      <c r="X498" s="14">
        <f t="shared" si="550"/>
        <v>8.9499999999999993</v>
      </c>
      <c r="Y498" s="39"/>
      <c r="Z498" s="5" t="s">
        <v>432</v>
      </c>
      <c r="AA498" s="27">
        <v>8.9499999999999993</v>
      </c>
      <c r="AB498" s="47">
        <f t="shared" si="551"/>
        <v>0</v>
      </c>
      <c r="AC498" s="14">
        <f t="shared" si="552"/>
        <v>8.9499999999999993</v>
      </c>
      <c r="AD498" s="10">
        <f t="shared" si="553"/>
        <v>0</v>
      </c>
      <c r="AE498" s="101"/>
      <c r="AF498" s="109">
        <v>3</v>
      </c>
      <c r="AG498" s="40">
        <f t="shared" si="554"/>
        <v>8.9499999999999993</v>
      </c>
      <c r="AH498" s="39"/>
      <c r="AJ498" s="14">
        <f t="shared" si="555"/>
        <v>8.9499999999999993</v>
      </c>
      <c r="AK498" s="14">
        <f t="shared" si="556"/>
        <v>0</v>
      </c>
      <c r="AL498" s="14">
        <f t="shared" si="557"/>
        <v>0</v>
      </c>
      <c r="AM498" s="14" t="str">
        <f t="shared" si="558"/>
        <v/>
      </c>
      <c r="AO498" s="22" t="s">
        <v>57</v>
      </c>
    </row>
    <row r="499" spans="2:41" s="2" customFormat="1" ht="9.75" customHeight="1" x14ac:dyDescent="0.2">
      <c r="B499" s="93" t="s">
        <v>6</v>
      </c>
      <c r="D499" s="160"/>
      <c r="E499" s="155" t="s">
        <v>288</v>
      </c>
      <c r="F499" s="155"/>
      <c r="G499" s="21" t="s">
        <v>318</v>
      </c>
      <c r="H499" s="21"/>
      <c r="I499" s="21" t="s">
        <v>337</v>
      </c>
      <c r="J499" s="21" t="s">
        <v>338</v>
      </c>
      <c r="K499" s="21"/>
      <c r="L499" s="21"/>
      <c r="M499" s="21"/>
      <c r="N499" s="21"/>
      <c r="P499" s="155" t="s">
        <v>205</v>
      </c>
      <c r="Q499" s="161"/>
      <c r="R499" s="20"/>
      <c r="S499" s="27">
        <f t="shared" si="549"/>
        <v>8.9499999999999993</v>
      </c>
      <c r="T499" s="25" t="s">
        <v>44</v>
      </c>
      <c r="U499" s="4" t="str">
        <f>+Instructions!$B$3</f>
        <v>A</v>
      </c>
      <c r="V499" s="39"/>
      <c r="W499" s="43">
        <f>+Instructions!$C$22</f>
        <v>0</v>
      </c>
      <c r="X499" s="14">
        <f t="shared" si="550"/>
        <v>8.9499999999999993</v>
      </c>
      <c r="Y499" s="39"/>
      <c r="Z499" s="5" t="s">
        <v>432</v>
      </c>
      <c r="AA499" s="27">
        <v>8.9499999999999993</v>
      </c>
      <c r="AB499" s="47">
        <f t="shared" si="551"/>
        <v>0</v>
      </c>
      <c r="AC499" s="14">
        <f t="shared" si="552"/>
        <v>8.9499999999999993</v>
      </c>
      <c r="AD499" s="10">
        <f t="shared" si="553"/>
        <v>0</v>
      </c>
      <c r="AE499" s="101"/>
      <c r="AF499" s="109">
        <v>3</v>
      </c>
      <c r="AG499" s="40">
        <f t="shared" si="554"/>
        <v>8.9499999999999993</v>
      </c>
      <c r="AH499" s="39"/>
      <c r="AJ499" s="14">
        <f t="shared" si="555"/>
        <v>8.9499999999999993</v>
      </c>
      <c r="AK499" s="14">
        <f t="shared" si="556"/>
        <v>0</v>
      </c>
      <c r="AL499" s="14">
        <f t="shared" si="557"/>
        <v>0</v>
      </c>
      <c r="AM499" s="14" t="str">
        <f t="shared" si="558"/>
        <v/>
      </c>
      <c r="AO499" s="22" t="s">
        <v>57</v>
      </c>
    </row>
    <row r="500" spans="2:41" s="2" customFormat="1" ht="9.75" customHeight="1" x14ac:dyDescent="0.2">
      <c r="B500" s="93" t="s">
        <v>6</v>
      </c>
      <c r="D500" s="160"/>
      <c r="E500" s="155" t="s">
        <v>288</v>
      </c>
      <c r="F500" s="155"/>
      <c r="G500" s="21" t="s">
        <v>318</v>
      </c>
      <c r="H500" s="21"/>
      <c r="I500" s="21" t="s">
        <v>684</v>
      </c>
      <c r="J500" s="21" t="s">
        <v>685</v>
      </c>
      <c r="K500" s="21"/>
      <c r="L500" s="21"/>
      <c r="M500" s="21"/>
      <c r="N500" s="21"/>
      <c r="P500" s="155" t="s">
        <v>205</v>
      </c>
      <c r="Q500" s="161"/>
      <c r="R500" s="20"/>
      <c r="S500" s="27">
        <f t="shared" si="549"/>
        <v>8.9499999999999993</v>
      </c>
      <c r="T500" s="25" t="s">
        <v>44</v>
      </c>
      <c r="U500" s="4" t="str">
        <f>+Instructions!$B$3</f>
        <v>A</v>
      </c>
      <c r="V500" s="39"/>
      <c r="W500" s="43">
        <f>+Instructions!$C$22</f>
        <v>0</v>
      </c>
      <c r="X500" s="14">
        <f t="shared" si="550"/>
        <v>8.9499999999999993</v>
      </c>
      <c r="Y500" s="39"/>
      <c r="Z500" s="5" t="s">
        <v>432</v>
      </c>
      <c r="AA500" s="27">
        <v>8.9499999999999993</v>
      </c>
      <c r="AB500" s="47">
        <f t="shared" si="551"/>
        <v>0</v>
      </c>
      <c r="AC500" s="14">
        <f t="shared" si="552"/>
        <v>8.9499999999999993</v>
      </c>
      <c r="AD500" s="10">
        <f t="shared" si="553"/>
        <v>0</v>
      </c>
      <c r="AE500" s="101"/>
      <c r="AF500" s="109">
        <v>3</v>
      </c>
      <c r="AG500" s="40">
        <f t="shared" si="554"/>
        <v>8.9499999999999993</v>
      </c>
      <c r="AH500" s="39"/>
      <c r="AJ500" s="14">
        <f t="shared" si="555"/>
        <v>8.9499999999999993</v>
      </c>
      <c r="AK500" s="14">
        <f t="shared" si="556"/>
        <v>0</v>
      </c>
      <c r="AL500" s="14">
        <f t="shared" si="557"/>
        <v>0</v>
      </c>
      <c r="AM500" s="14" t="str">
        <f t="shared" si="558"/>
        <v/>
      </c>
      <c r="AO500" s="22" t="s">
        <v>57</v>
      </c>
    </row>
    <row r="501" spans="2:41" s="2" customFormat="1" ht="9.75" customHeight="1" x14ac:dyDescent="0.2">
      <c r="B501" s="93" t="s">
        <v>6</v>
      </c>
      <c r="D501" s="160"/>
      <c r="E501" s="155" t="s">
        <v>288</v>
      </c>
      <c r="F501" s="155"/>
      <c r="G501" s="21" t="s">
        <v>318</v>
      </c>
      <c r="H501" s="21"/>
      <c r="I501" s="21" t="s">
        <v>339</v>
      </c>
      <c r="J501" s="21" t="s">
        <v>340</v>
      </c>
      <c r="K501" s="21"/>
      <c r="L501" s="21"/>
      <c r="M501" s="21"/>
      <c r="N501" s="21"/>
      <c r="P501" s="155" t="s">
        <v>205</v>
      </c>
      <c r="Q501" s="161"/>
      <c r="R501" s="20"/>
      <c r="S501" s="27">
        <f t="shared" si="549"/>
        <v>8.9499999999999993</v>
      </c>
      <c r="T501" s="25" t="s">
        <v>44</v>
      </c>
      <c r="U501" s="4" t="str">
        <f>+Instructions!$B$3</f>
        <v>A</v>
      </c>
      <c r="V501" s="39"/>
      <c r="W501" s="43">
        <f>+Instructions!$C$22</f>
        <v>0</v>
      </c>
      <c r="X501" s="14">
        <f t="shared" si="550"/>
        <v>8.9499999999999993</v>
      </c>
      <c r="Y501" s="39"/>
      <c r="Z501" s="5" t="s">
        <v>432</v>
      </c>
      <c r="AA501" s="27">
        <v>8.9499999999999993</v>
      </c>
      <c r="AB501" s="47">
        <f t="shared" si="551"/>
        <v>0</v>
      </c>
      <c r="AC501" s="14">
        <f t="shared" si="552"/>
        <v>8.9499999999999993</v>
      </c>
      <c r="AD501" s="10">
        <f t="shared" si="553"/>
        <v>0</v>
      </c>
      <c r="AE501" s="101"/>
      <c r="AF501" s="109">
        <v>3</v>
      </c>
      <c r="AG501" s="40">
        <f t="shared" si="554"/>
        <v>8.9499999999999993</v>
      </c>
      <c r="AH501" s="39"/>
      <c r="AJ501" s="14">
        <f t="shared" si="555"/>
        <v>8.9499999999999993</v>
      </c>
      <c r="AK501" s="14">
        <f t="shared" si="556"/>
        <v>0</v>
      </c>
      <c r="AL501" s="14">
        <f t="shared" si="557"/>
        <v>0</v>
      </c>
      <c r="AM501" s="14" t="str">
        <f t="shared" si="558"/>
        <v/>
      </c>
      <c r="AO501" s="22" t="s">
        <v>57</v>
      </c>
    </row>
    <row r="502" spans="2:41" s="2" customFormat="1" ht="9.75" customHeight="1" x14ac:dyDescent="0.2">
      <c r="B502" s="93" t="s">
        <v>6</v>
      </c>
      <c r="D502" s="160"/>
      <c r="E502" s="155" t="s">
        <v>288</v>
      </c>
      <c r="F502" s="155"/>
      <c r="G502" s="21" t="s">
        <v>318</v>
      </c>
      <c r="H502" s="21"/>
      <c r="I502" s="21" t="s">
        <v>341</v>
      </c>
      <c r="J502" s="21" t="s">
        <v>342</v>
      </c>
      <c r="K502" s="21"/>
      <c r="L502" s="21"/>
      <c r="M502" s="21"/>
      <c r="N502" s="21"/>
      <c r="P502" s="155" t="s">
        <v>205</v>
      </c>
      <c r="Q502" s="161"/>
      <c r="R502" s="20"/>
      <c r="S502" s="27">
        <f t="shared" si="549"/>
        <v>9.5</v>
      </c>
      <c r="T502" s="25" t="s">
        <v>44</v>
      </c>
      <c r="U502" s="4" t="str">
        <f>+Instructions!$B$3</f>
        <v>A</v>
      </c>
      <c r="V502" s="39"/>
      <c r="W502" s="43">
        <f>+Instructions!$C$22</f>
        <v>0</v>
      </c>
      <c r="X502" s="14">
        <f t="shared" si="550"/>
        <v>9.5</v>
      </c>
      <c r="Y502" s="39"/>
      <c r="Z502" s="5" t="s">
        <v>432</v>
      </c>
      <c r="AA502" s="27">
        <v>9.5</v>
      </c>
      <c r="AB502" s="47">
        <f t="shared" si="551"/>
        <v>0</v>
      </c>
      <c r="AC502" s="14">
        <f t="shared" si="552"/>
        <v>9.5</v>
      </c>
      <c r="AD502" s="10">
        <f t="shared" si="553"/>
        <v>0</v>
      </c>
      <c r="AE502" s="101"/>
      <c r="AF502" s="109">
        <v>3</v>
      </c>
      <c r="AG502" s="40">
        <f t="shared" si="554"/>
        <v>9.5</v>
      </c>
      <c r="AH502" s="39"/>
      <c r="AJ502" s="14">
        <f t="shared" si="555"/>
        <v>9.5</v>
      </c>
      <c r="AK502" s="14">
        <f t="shared" si="556"/>
        <v>0</v>
      </c>
      <c r="AL502" s="14">
        <f t="shared" si="557"/>
        <v>0</v>
      </c>
      <c r="AM502" s="14" t="str">
        <f t="shared" si="558"/>
        <v/>
      </c>
      <c r="AO502" s="22" t="s">
        <v>57</v>
      </c>
    </row>
    <row r="503" spans="2:41" s="2" customFormat="1" ht="2.1" customHeight="1" x14ac:dyDescent="0.2">
      <c r="P503" s="155"/>
      <c r="Q503" s="161"/>
      <c r="R503" s="5"/>
      <c r="S503" s="27"/>
      <c r="T503" s="5"/>
      <c r="U503" s="4"/>
      <c r="V503" s="39"/>
      <c r="W503" s="43"/>
      <c r="X503" s="12"/>
      <c r="Y503" s="39"/>
      <c r="Z503" s="27"/>
      <c r="AA503" s="27"/>
      <c r="AB503" s="42"/>
      <c r="AC503" s="14"/>
      <c r="AD503" s="12"/>
      <c r="AE503" s="52"/>
      <c r="AF503" s="104"/>
      <c r="AG503" s="27"/>
      <c r="AH503" s="39"/>
      <c r="AJ503" s="14"/>
      <c r="AK503" s="14"/>
      <c r="AL503" s="14"/>
      <c r="AM503" s="14"/>
      <c r="AO503" s="22" t="s">
        <v>57</v>
      </c>
    </row>
    <row r="504" spans="2:41" s="2" customFormat="1" ht="11.1" customHeight="1" x14ac:dyDescent="0.2">
      <c r="C504" s="177" t="s">
        <v>97</v>
      </c>
      <c r="J504" s="176"/>
      <c r="L504" s="2" t="s">
        <v>432</v>
      </c>
      <c r="P504" s="3"/>
      <c r="Q504" s="5"/>
      <c r="S504" s="169"/>
      <c r="T504" s="171"/>
      <c r="U504" s="4"/>
      <c r="V504" s="39"/>
      <c r="W504" s="56"/>
      <c r="X504" s="56"/>
      <c r="Y504" s="39"/>
      <c r="Z504" s="27"/>
      <c r="AA504" s="14"/>
      <c r="AB504" s="12"/>
      <c r="AC504" s="12"/>
      <c r="AD504" s="12"/>
      <c r="AE504" s="12"/>
      <c r="AF504" s="52"/>
      <c r="AG504" s="14"/>
      <c r="AH504" s="39"/>
      <c r="AO504" s="22" t="s">
        <v>57</v>
      </c>
    </row>
    <row r="505" spans="2:41" s="2" customFormat="1" ht="9.9499999999999993" customHeight="1" x14ac:dyDescent="0.2">
      <c r="C505" s="137" t="s">
        <v>793</v>
      </c>
      <c r="P505" s="155"/>
      <c r="Q505" s="161"/>
      <c r="R505" s="62" t="s">
        <v>673</v>
      </c>
      <c r="S505" s="174" t="s">
        <v>802</v>
      </c>
      <c r="T505" s="175"/>
      <c r="U505" s="4"/>
      <c r="V505" s="39"/>
      <c r="W505" s="43"/>
      <c r="X505" s="12"/>
      <c r="Y505" s="39"/>
      <c r="Z505" s="27"/>
      <c r="AA505" s="27"/>
      <c r="AB505" s="42"/>
      <c r="AC505" s="14"/>
      <c r="AD505" s="12"/>
      <c r="AE505" s="52"/>
      <c r="AF505" s="104"/>
      <c r="AG505" s="27"/>
      <c r="AH505" s="39"/>
      <c r="AJ505" s="14"/>
      <c r="AK505" s="14"/>
      <c r="AL505" s="14"/>
      <c r="AM505" s="14"/>
      <c r="AO505" s="22"/>
    </row>
    <row r="506" spans="2:41" s="2" customFormat="1" ht="2.85" customHeight="1" x14ac:dyDescent="0.2">
      <c r="P506" s="155"/>
      <c r="Q506" s="161"/>
      <c r="R506" s="5"/>
      <c r="S506" s="27"/>
      <c r="T506" s="5"/>
      <c r="U506" s="4"/>
      <c r="V506" s="39"/>
      <c r="W506" s="43"/>
      <c r="X506" s="12"/>
      <c r="Y506" s="39"/>
      <c r="Z506" s="27"/>
      <c r="AA506" s="27"/>
      <c r="AB506" s="42"/>
      <c r="AC506" s="14"/>
      <c r="AD506" s="12"/>
      <c r="AE506" s="52"/>
      <c r="AF506" s="104"/>
      <c r="AG506" s="27"/>
      <c r="AH506" s="39"/>
      <c r="AJ506" s="14"/>
      <c r="AK506" s="14"/>
      <c r="AL506" s="14"/>
      <c r="AM506" s="14"/>
      <c r="AO506" s="22" t="s">
        <v>57</v>
      </c>
    </row>
    <row r="507" spans="2:41" s="2" customFormat="1" ht="9.75" customHeight="1" x14ac:dyDescent="0.2">
      <c r="B507" s="93" t="s">
        <v>6</v>
      </c>
      <c r="D507" s="160"/>
      <c r="E507" s="155" t="s">
        <v>288</v>
      </c>
      <c r="F507" s="155"/>
      <c r="G507" s="21" t="s">
        <v>318</v>
      </c>
      <c r="H507" s="21"/>
      <c r="I507" s="21" t="s">
        <v>343</v>
      </c>
      <c r="J507" s="21" t="s">
        <v>344</v>
      </c>
      <c r="K507" s="21"/>
      <c r="L507" s="21"/>
      <c r="M507" s="21"/>
      <c r="N507" s="21"/>
      <c r="P507" s="155" t="s">
        <v>205</v>
      </c>
      <c r="Q507" s="161"/>
      <c r="R507" s="20"/>
      <c r="S507" s="27">
        <f t="shared" si="549"/>
        <v>9.5</v>
      </c>
      <c r="T507" s="25" t="s">
        <v>44</v>
      </c>
      <c r="U507" s="4" t="str">
        <f>+Instructions!$B$3</f>
        <v>A</v>
      </c>
      <c r="V507" s="39"/>
      <c r="W507" s="43">
        <f>+Instructions!$C$22</f>
        <v>0</v>
      </c>
      <c r="X507" s="14">
        <f t="shared" si="550"/>
        <v>9.5</v>
      </c>
      <c r="Y507" s="39"/>
      <c r="Z507" s="5" t="s">
        <v>432</v>
      </c>
      <c r="AA507" s="27">
        <v>9.5</v>
      </c>
      <c r="AB507" s="47">
        <f t="shared" si="551"/>
        <v>0</v>
      </c>
      <c r="AC507" s="14">
        <f t="shared" si="552"/>
        <v>9.5</v>
      </c>
      <c r="AD507" s="10">
        <f t="shared" si="553"/>
        <v>0</v>
      </c>
      <c r="AE507" s="101"/>
      <c r="AF507" s="109">
        <v>3</v>
      </c>
      <c r="AG507" s="40">
        <f t="shared" si="554"/>
        <v>9.5</v>
      </c>
      <c r="AH507" s="39"/>
      <c r="AJ507" s="14">
        <f t="shared" si="555"/>
        <v>9.5</v>
      </c>
      <c r="AK507" s="14">
        <f t="shared" si="556"/>
        <v>0</v>
      </c>
      <c r="AL507" s="14">
        <f t="shared" si="557"/>
        <v>0</v>
      </c>
      <c r="AM507" s="14" t="str">
        <f t="shared" si="558"/>
        <v/>
      </c>
      <c r="AO507" s="22" t="s">
        <v>57</v>
      </c>
    </row>
    <row r="508" spans="2:41" s="2" customFormat="1" ht="9.75" customHeight="1" x14ac:dyDescent="0.2">
      <c r="B508" s="93" t="s">
        <v>6</v>
      </c>
      <c r="D508" s="160"/>
      <c r="E508" s="155" t="s">
        <v>288</v>
      </c>
      <c r="F508" s="155"/>
      <c r="G508" s="21" t="s">
        <v>318</v>
      </c>
      <c r="H508" s="21"/>
      <c r="I508" s="21" t="s">
        <v>345</v>
      </c>
      <c r="J508" s="21" t="s">
        <v>346</v>
      </c>
      <c r="K508" s="21"/>
      <c r="L508" s="21"/>
      <c r="M508" s="21"/>
      <c r="N508" s="21"/>
      <c r="P508" s="155" t="s">
        <v>205</v>
      </c>
      <c r="Q508" s="161"/>
      <c r="R508" s="20"/>
      <c r="S508" s="27">
        <f t="shared" si="549"/>
        <v>8.9499999999999993</v>
      </c>
      <c r="T508" s="25" t="s">
        <v>44</v>
      </c>
      <c r="U508" s="4" t="str">
        <f>+Instructions!$B$3</f>
        <v>A</v>
      </c>
      <c r="V508" s="39"/>
      <c r="W508" s="43">
        <f>+Instructions!$C$22</f>
        <v>0</v>
      </c>
      <c r="X508" s="14">
        <f t="shared" si="550"/>
        <v>8.9499999999999993</v>
      </c>
      <c r="Y508" s="39"/>
      <c r="Z508" s="5" t="s">
        <v>432</v>
      </c>
      <c r="AA508" s="27">
        <v>8.9499999999999993</v>
      </c>
      <c r="AB508" s="47">
        <f t="shared" si="551"/>
        <v>0</v>
      </c>
      <c r="AC508" s="14">
        <f t="shared" si="552"/>
        <v>8.9499999999999993</v>
      </c>
      <c r="AD508" s="10">
        <f t="shared" si="553"/>
        <v>0</v>
      </c>
      <c r="AE508" s="101"/>
      <c r="AF508" s="109">
        <v>3</v>
      </c>
      <c r="AG508" s="40">
        <f t="shared" si="554"/>
        <v>8.9499999999999993</v>
      </c>
      <c r="AH508" s="39"/>
      <c r="AJ508" s="14">
        <f t="shared" si="555"/>
        <v>8.9499999999999993</v>
      </c>
      <c r="AK508" s="14">
        <f t="shared" si="556"/>
        <v>0</v>
      </c>
      <c r="AL508" s="14">
        <f t="shared" si="557"/>
        <v>0</v>
      </c>
      <c r="AM508" s="14" t="str">
        <f t="shared" si="558"/>
        <v/>
      </c>
      <c r="AO508" s="22" t="s">
        <v>57</v>
      </c>
    </row>
    <row r="509" spans="2:41" s="2" customFormat="1" ht="9.75" customHeight="1" x14ac:dyDescent="0.2">
      <c r="B509" s="93" t="s">
        <v>6</v>
      </c>
      <c r="D509" s="160"/>
      <c r="E509" s="155" t="s">
        <v>288</v>
      </c>
      <c r="F509" s="155"/>
      <c r="G509" s="21" t="s">
        <v>318</v>
      </c>
      <c r="H509" s="21"/>
      <c r="I509" s="21" t="s">
        <v>347</v>
      </c>
      <c r="J509" s="21" t="s">
        <v>348</v>
      </c>
      <c r="K509" s="21"/>
      <c r="L509" s="21"/>
      <c r="M509" s="21"/>
      <c r="N509" s="21"/>
      <c r="P509" s="155" t="s">
        <v>205</v>
      </c>
      <c r="Q509" s="161"/>
      <c r="R509" s="20"/>
      <c r="S509" s="27">
        <f t="shared" si="549"/>
        <v>8.9499999999999993</v>
      </c>
      <c r="T509" s="25" t="s">
        <v>44</v>
      </c>
      <c r="U509" s="4" t="str">
        <f>+Instructions!$B$3</f>
        <v>A</v>
      </c>
      <c r="V509" s="39"/>
      <c r="W509" s="43">
        <f>+Instructions!$C$22</f>
        <v>0</v>
      </c>
      <c r="X509" s="14">
        <f t="shared" si="550"/>
        <v>8.9499999999999993</v>
      </c>
      <c r="Y509" s="39"/>
      <c r="Z509" s="5" t="s">
        <v>432</v>
      </c>
      <c r="AA509" s="27">
        <v>8.9499999999999993</v>
      </c>
      <c r="AB509" s="47">
        <f t="shared" si="551"/>
        <v>0</v>
      </c>
      <c r="AC509" s="14">
        <f t="shared" si="552"/>
        <v>8.9499999999999993</v>
      </c>
      <c r="AD509" s="10">
        <f t="shared" si="553"/>
        <v>0</v>
      </c>
      <c r="AE509" s="101"/>
      <c r="AF509" s="109">
        <v>3</v>
      </c>
      <c r="AG509" s="40">
        <f t="shared" si="554"/>
        <v>8.9499999999999993</v>
      </c>
      <c r="AH509" s="39"/>
      <c r="AJ509" s="14">
        <f t="shared" si="555"/>
        <v>8.9499999999999993</v>
      </c>
      <c r="AK509" s="14">
        <f t="shared" si="556"/>
        <v>0</v>
      </c>
      <c r="AL509" s="14">
        <f t="shared" si="557"/>
        <v>0</v>
      </c>
      <c r="AM509" s="14" t="str">
        <f t="shared" si="558"/>
        <v/>
      </c>
      <c r="AO509" s="22" t="s">
        <v>57</v>
      </c>
    </row>
    <row r="510" spans="2:41" s="2" customFormat="1" ht="9.75" customHeight="1" x14ac:dyDescent="0.2">
      <c r="B510" s="93" t="s">
        <v>6</v>
      </c>
      <c r="D510" s="160"/>
      <c r="E510" s="155" t="s">
        <v>288</v>
      </c>
      <c r="F510" s="155"/>
      <c r="G510" s="21" t="s">
        <v>318</v>
      </c>
      <c r="H510" s="21"/>
      <c r="I510" s="21" t="s">
        <v>349</v>
      </c>
      <c r="J510" s="21" t="s">
        <v>350</v>
      </c>
      <c r="K510" s="21"/>
      <c r="L510" s="21"/>
      <c r="M510" s="21"/>
      <c r="N510" s="21"/>
      <c r="P510" s="155" t="s">
        <v>205</v>
      </c>
      <c r="Q510" s="161"/>
      <c r="R510" s="20"/>
      <c r="S510" s="27">
        <f t="shared" si="549"/>
        <v>9.5</v>
      </c>
      <c r="T510" s="25" t="s">
        <v>44</v>
      </c>
      <c r="U510" s="4" t="str">
        <f>+Instructions!$B$3</f>
        <v>A</v>
      </c>
      <c r="V510" s="39"/>
      <c r="W510" s="43">
        <f>+Instructions!$C$22</f>
        <v>0</v>
      </c>
      <c r="X510" s="14">
        <f t="shared" si="550"/>
        <v>9.5</v>
      </c>
      <c r="Y510" s="39"/>
      <c r="Z510" s="5" t="s">
        <v>432</v>
      </c>
      <c r="AA510" s="27">
        <v>9.5</v>
      </c>
      <c r="AB510" s="47">
        <f t="shared" si="551"/>
        <v>0</v>
      </c>
      <c r="AC510" s="14">
        <f t="shared" si="552"/>
        <v>9.5</v>
      </c>
      <c r="AD510" s="10">
        <f t="shared" si="553"/>
        <v>0</v>
      </c>
      <c r="AE510" s="101"/>
      <c r="AF510" s="109">
        <v>3</v>
      </c>
      <c r="AG510" s="40">
        <f t="shared" si="554"/>
        <v>9.5</v>
      </c>
      <c r="AH510" s="39"/>
      <c r="AJ510" s="14">
        <f t="shared" si="555"/>
        <v>9.5</v>
      </c>
      <c r="AK510" s="14">
        <f t="shared" si="556"/>
        <v>0</v>
      </c>
      <c r="AL510" s="14">
        <f t="shared" si="557"/>
        <v>0</v>
      </c>
      <c r="AM510" s="14" t="str">
        <f t="shared" si="558"/>
        <v/>
      </c>
      <c r="AO510" s="22" t="s">
        <v>57</v>
      </c>
    </row>
    <row r="511" spans="2:41" s="2" customFormat="1" ht="9.75" customHeight="1" x14ac:dyDescent="0.2">
      <c r="B511" s="93" t="s">
        <v>6</v>
      </c>
      <c r="D511" s="160"/>
      <c r="E511" s="155" t="s">
        <v>288</v>
      </c>
      <c r="F511" s="155"/>
      <c r="G511" s="21" t="s">
        <v>318</v>
      </c>
      <c r="H511" s="21"/>
      <c r="I511" s="21" t="s">
        <v>351</v>
      </c>
      <c r="J511" s="21" t="s">
        <v>352</v>
      </c>
      <c r="K511" s="21"/>
      <c r="L511" s="21"/>
      <c r="M511" s="21"/>
      <c r="N511" s="21"/>
      <c r="P511" s="155" t="s">
        <v>205</v>
      </c>
      <c r="Q511" s="161"/>
      <c r="R511" s="20"/>
      <c r="S511" s="27">
        <f t="shared" si="549"/>
        <v>8.9499999999999993</v>
      </c>
      <c r="T511" s="25" t="s">
        <v>44</v>
      </c>
      <c r="U511" s="4" t="str">
        <f>+Instructions!$B$3</f>
        <v>A</v>
      </c>
      <c r="V511" s="39"/>
      <c r="W511" s="43">
        <f>+Instructions!$C$22</f>
        <v>0</v>
      </c>
      <c r="X511" s="14">
        <f t="shared" si="550"/>
        <v>8.9499999999999993</v>
      </c>
      <c r="Y511" s="39"/>
      <c r="Z511" s="5" t="s">
        <v>432</v>
      </c>
      <c r="AA511" s="27">
        <v>8.9499999999999993</v>
      </c>
      <c r="AB511" s="47">
        <f t="shared" si="551"/>
        <v>0</v>
      </c>
      <c r="AC511" s="14">
        <f t="shared" si="552"/>
        <v>8.9499999999999993</v>
      </c>
      <c r="AD511" s="10">
        <f t="shared" si="553"/>
        <v>0</v>
      </c>
      <c r="AE511" s="101"/>
      <c r="AF511" s="109">
        <v>3</v>
      </c>
      <c r="AG511" s="40">
        <f t="shared" si="554"/>
        <v>8.9499999999999993</v>
      </c>
      <c r="AH511" s="39"/>
      <c r="AJ511" s="14">
        <f t="shared" si="555"/>
        <v>8.9499999999999993</v>
      </c>
      <c r="AK511" s="14">
        <f t="shared" si="556"/>
        <v>0</v>
      </c>
      <c r="AL511" s="14">
        <f t="shared" si="557"/>
        <v>0</v>
      </c>
      <c r="AM511" s="14" t="str">
        <f t="shared" si="558"/>
        <v/>
      </c>
      <c r="AO511" s="22" t="s">
        <v>57</v>
      </c>
    </row>
    <row r="512" spans="2:41" s="2" customFormat="1" ht="9.75" customHeight="1" x14ac:dyDescent="0.2">
      <c r="B512" s="93" t="s">
        <v>6</v>
      </c>
      <c r="D512" s="160"/>
      <c r="E512" s="155" t="s">
        <v>288</v>
      </c>
      <c r="F512" s="155"/>
      <c r="G512" s="21" t="s">
        <v>318</v>
      </c>
      <c r="H512" s="21"/>
      <c r="I512" s="21" t="s">
        <v>353</v>
      </c>
      <c r="J512" s="21" t="s">
        <v>354</v>
      </c>
      <c r="K512" s="21"/>
      <c r="L512" s="21"/>
      <c r="M512" s="21"/>
      <c r="N512" s="21"/>
      <c r="P512" s="155" t="s">
        <v>205</v>
      </c>
      <c r="Q512" s="161"/>
      <c r="R512" s="20"/>
      <c r="S512" s="27">
        <f>IF(Suggested="Yes",AA512,AG512)</f>
        <v>8.9499999999999993</v>
      </c>
      <c r="T512" s="25" t="s">
        <v>44</v>
      </c>
      <c r="U512" s="4" t="str">
        <f>+Instructions!$B$3</f>
        <v>A</v>
      </c>
      <c r="V512" s="39"/>
      <c r="W512" s="43">
        <f>+Instructions!$C$22</f>
        <v>0</v>
      </c>
      <c r="X512" s="14">
        <f>ROUND($AA512*(1-W512)+0.004999,2)</f>
        <v>8.9499999999999993</v>
      </c>
      <c r="Y512" s="39"/>
      <c r="Z512" s="5" t="s">
        <v>432</v>
      </c>
      <c r="AA512" s="27">
        <v>8.9499999999999993</v>
      </c>
      <c r="AB512" s="47">
        <f t="shared" ref="AB512:AC514" si="559">+W512</f>
        <v>0</v>
      </c>
      <c r="AC512" s="14">
        <f t="shared" si="559"/>
        <v>8.9499999999999993</v>
      </c>
      <c r="AD512" s="10">
        <f>(AG512-AC512)/AG512</f>
        <v>0</v>
      </c>
      <c r="AE512" s="101"/>
      <c r="AF512" s="109">
        <v>3</v>
      </c>
      <c r="AG512" s="40">
        <f>SUM(AJ512:AL512)+AE512</f>
        <v>8.9499999999999993</v>
      </c>
      <c r="AH512" s="39"/>
      <c r="AJ512" s="14">
        <f>ROUND(AC512/(1-VLOOKUP(AF512,Group,2,FALSE)),2)</f>
        <v>8.9499999999999993</v>
      </c>
      <c r="AK512" s="14">
        <f>IF(VLOOKUP(AF512,Group,5,FALSE)="YES",VLOOKUP(ROUND(ROUND(AJ512,1)-AJ512,2),Round,2,FALSE)+VLOOKUP(AF512,Group,6,FALSE),0)</f>
        <v>0</v>
      </c>
      <c r="AL512" s="14">
        <f>IF(VLOOKUP(AF512,Group,7,FALSE)="",0,ROUND(AJ512-0.04999,1)-AJ512+AM512)</f>
        <v>0</v>
      </c>
      <c r="AM512" s="14" t="str">
        <f>IF(VLOOKUP(AF512,Group,7,FALSE)="","",VLOOKUP(AF512,Group,7,FALSE))</f>
        <v/>
      </c>
      <c r="AO512" s="22" t="s">
        <v>57</v>
      </c>
    </row>
    <row r="513" spans="2:41" s="2" customFormat="1" ht="9.75" customHeight="1" x14ac:dyDescent="0.2">
      <c r="B513" s="93" t="s">
        <v>6</v>
      </c>
      <c r="D513" s="160"/>
      <c r="E513" s="155" t="s">
        <v>288</v>
      </c>
      <c r="F513" s="155"/>
      <c r="G513" s="21" t="s">
        <v>318</v>
      </c>
      <c r="H513" s="21"/>
      <c r="I513" s="21" t="s">
        <v>355</v>
      </c>
      <c r="J513" s="21" t="s">
        <v>356</v>
      </c>
      <c r="K513" s="21"/>
      <c r="L513" s="21"/>
      <c r="M513" s="21"/>
      <c r="N513" s="21"/>
      <c r="P513" s="155" t="s">
        <v>205</v>
      </c>
      <c r="Q513" s="161"/>
      <c r="R513" s="20"/>
      <c r="S513" s="27">
        <f>IF(Suggested="Yes",AA513,AG513)</f>
        <v>8.9499999999999993</v>
      </c>
      <c r="T513" s="25" t="s">
        <v>44</v>
      </c>
      <c r="U513" s="4" t="str">
        <f>+Instructions!$B$3</f>
        <v>A</v>
      </c>
      <c r="V513" s="39"/>
      <c r="W513" s="43">
        <f>+Instructions!$C$22</f>
        <v>0</v>
      </c>
      <c r="X513" s="14">
        <f>ROUND($AA513*(1-W513)+0.004999,2)</f>
        <v>8.9499999999999993</v>
      </c>
      <c r="Y513" s="39"/>
      <c r="Z513" s="5" t="s">
        <v>432</v>
      </c>
      <c r="AA513" s="27">
        <v>8.9499999999999993</v>
      </c>
      <c r="AB513" s="47">
        <f t="shared" si="559"/>
        <v>0</v>
      </c>
      <c r="AC513" s="14">
        <f t="shared" si="559"/>
        <v>8.9499999999999993</v>
      </c>
      <c r="AD513" s="10">
        <f>(AG513-AC513)/AG513</f>
        <v>0</v>
      </c>
      <c r="AE513" s="101"/>
      <c r="AF513" s="109">
        <v>3</v>
      </c>
      <c r="AG513" s="40">
        <f>SUM(AJ513:AL513)+AE513</f>
        <v>8.9499999999999993</v>
      </c>
      <c r="AH513" s="39"/>
      <c r="AJ513" s="14">
        <f>ROUND(AC513/(1-VLOOKUP(AF513,Group,2,FALSE)),2)</f>
        <v>8.9499999999999993</v>
      </c>
      <c r="AK513" s="14">
        <f>IF(VLOOKUP(AF513,Group,5,FALSE)="YES",VLOOKUP(ROUND(ROUND(AJ513,1)-AJ513,2),Round,2,FALSE)+VLOOKUP(AF513,Group,6,FALSE),0)</f>
        <v>0</v>
      </c>
      <c r="AL513" s="14">
        <f>IF(VLOOKUP(AF513,Group,7,FALSE)="",0,ROUND(AJ513-0.04999,1)-AJ513+AM513)</f>
        <v>0</v>
      </c>
      <c r="AM513" s="14" t="str">
        <f>IF(VLOOKUP(AF513,Group,7,FALSE)="","",VLOOKUP(AF513,Group,7,FALSE))</f>
        <v/>
      </c>
      <c r="AO513" s="22" t="s">
        <v>57</v>
      </c>
    </row>
    <row r="514" spans="2:41" s="2" customFormat="1" ht="9.75" customHeight="1" x14ac:dyDescent="0.2">
      <c r="B514" s="93" t="s">
        <v>6</v>
      </c>
      <c r="D514" s="160"/>
      <c r="E514" s="155" t="s">
        <v>288</v>
      </c>
      <c r="F514" s="155"/>
      <c r="G514" s="21" t="s">
        <v>318</v>
      </c>
      <c r="H514" s="21"/>
      <c r="I514" s="21" t="s">
        <v>357</v>
      </c>
      <c r="J514" s="21" t="s">
        <v>358</v>
      </c>
      <c r="K514" s="21"/>
      <c r="L514" s="21"/>
      <c r="M514" s="21"/>
      <c r="N514" s="21"/>
      <c r="P514" s="155" t="s">
        <v>205</v>
      </c>
      <c r="Q514" s="161"/>
      <c r="R514" s="20"/>
      <c r="S514" s="27">
        <f>IF(Suggested="Yes",AA514,AG514)</f>
        <v>8.9499999999999993</v>
      </c>
      <c r="T514" s="25" t="s">
        <v>44</v>
      </c>
      <c r="U514" s="4" t="str">
        <f>+Instructions!$B$3</f>
        <v>A</v>
      </c>
      <c r="V514" s="39"/>
      <c r="W514" s="43">
        <f>+Instructions!$C$22</f>
        <v>0</v>
      </c>
      <c r="X514" s="14">
        <f>ROUND($AA514*(1-W514)+0.004999,2)</f>
        <v>8.9499999999999993</v>
      </c>
      <c r="Y514" s="39"/>
      <c r="Z514" s="5" t="s">
        <v>432</v>
      </c>
      <c r="AA514" s="27">
        <v>8.9499999999999993</v>
      </c>
      <c r="AB514" s="47">
        <f t="shared" si="559"/>
        <v>0</v>
      </c>
      <c r="AC514" s="14">
        <f t="shared" si="559"/>
        <v>8.9499999999999993</v>
      </c>
      <c r="AD514" s="10">
        <f>(AG514-AC514)/AG514</f>
        <v>0</v>
      </c>
      <c r="AE514" s="101"/>
      <c r="AF514" s="109">
        <v>3</v>
      </c>
      <c r="AG514" s="40">
        <f>SUM(AJ514:AL514)+AE514</f>
        <v>8.9499999999999993</v>
      </c>
      <c r="AH514" s="39"/>
      <c r="AJ514" s="14">
        <f>ROUND(AC514/(1-VLOOKUP(AF514,Group,2,FALSE)),2)</f>
        <v>8.9499999999999993</v>
      </c>
      <c r="AK514" s="14">
        <f>IF(VLOOKUP(AF514,Group,5,FALSE)="YES",VLOOKUP(ROUND(ROUND(AJ514,1)-AJ514,2),Round,2,FALSE)+VLOOKUP(AF514,Group,6,FALSE),0)</f>
        <v>0</v>
      </c>
      <c r="AL514" s="14">
        <f>IF(VLOOKUP(AF514,Group,7,FALSE)="",0,ROUND(AJ514-0.04999,1)-AJ514+AM514)</f>
        <v>0</v>
      </c>
      <c r="AM514" s="14" t="str">
        <f>IF(VLOOKUP(AF514,Group,7,FALSE)="","",VLOOKUP(AF514,Group,7,FALSE))</f>
        <v/>
      </c>
      <c r="AO514" s="22" t="s">
        <v>57</v>
      </c>
    </row>
    <row r="515" spans="2:41" s="2" customFormat="1" ht="9.75" customHeight="1" x14ac:dyDescent="0.2">
      <c r="B515" s="93" t="s">
        <v>6</v>
      </c>
      <c r="D515" s="160"/>
      <c r="E515" s="155" t="s">
        <v>288</v>
      </c>
      <c r="F515" s="155"/>
      <c r="G515" s="21" t="s">
        <v>318</v>
      </c>
      <c r="H515" s="21"/>
      <c r="I515" s="21" t="s">
        <v>359</v>
      </c>
      <c r="J515" s="21" t="s">
        <v>360</v>
      </c>
      <c r="K515" s="21"/>
      <c r="L515" s="21"/>
      <c r="M515" s="21"/>
      <c r="N515" s="21"/>
      <c r="P515" s="155" t="s">
        <v>205</v>
      </c>
      <c r="Q515" s="161"/>
      <c r="R515" s="20"/>
      <c r="S515" s="27">
        <f t="shared" si="549"/>
        <v>8.9499999999999993</v>
      </c>
      <c r="T515" s="25" t="s">
        <v>44</v>
      </c>
      <c r="U515" s="4" t="str">
        <f>+Instructions!$B$3</f>
        <v>A</v>
      </c>
      <c r="V515" s="39"/>
      <c r="W515" s="43">
        <f>+Instructions!$C$22</f>
        <v>0</v>
      </c>
      <c r="X515" s="14">
        <f t="shared" si="550"/>
        <v>8.9499999999999993</v>
      </c>
      <c r="Y515" s="39"/>
      <c r="Z515" s="5" t="s">
        <v>432</v>
      </c>
      <c r="AA515" s="27">
        <v>8.9499999999999993</v>
      </c>
      <c r="AB515" s="47">
        <f t="shared" si="551"/>
        <v>0</v>
      </c>
      <c r="AC515" s="14">
        <f t="shared" si="552"/>
        <v>8.9499999999999993</v>
      </c>
      <c r="AD515" s="10">
        <f t="shared" si="553"/>
        <v>0</v>
      </c>
      <c r="AE515" s="101"/>
      <c r="AF515" s="109">
        <v>3</v>
      </c>
      <c r="AG515" s="40">
        <f t="shared" si="554"/>
        <v>8.9499999999999993</v>
      </c>
      <c r="AH515" s="39"/>
      <c r="AJ515" s="14">
        <f t="shared" si="555"/>
        <v>8.9499999999999993</v>
      </c>
      <c r="AK515" s="14">
        <f t="shared" si="556"/>
        <v>0</v>
      </c>
      <c r="AL515" s="14">
        <f t="shared" si="557"/>
        <v>0</v>
      </c>
      <c r="AM515" s="14" t="str">
        <f t="shared" si="558"/>
        <v/>
      </c>
      <c r="AO515" s="22" t="s">
        <v>57</v>
      </c>
    </row>
    <row r="516" spans="2:41" s="2" customFormat="1" ht="9.75" customHeight="1" x14ac:dyDescent="0.2">
      <c r="B516" s="93" t="s">
        <v>6</v>
      </c>
      <c r="D516" s="160"/>
      <c r="E516" s="155" t="s">
        <v>288</v>
      </c>
      <c r="F516" s="155"/>
      <c r="G516" s="21" t="s">
        <v>318</v>
      </c>
      <c r="H516" s="21"/>
      <c r="I516" s="21" t="s">
        <v>361</v>
      </c>
      <c r="J516" s="21" t="s">
        <v>362</v>
      </c>
      <c r="K516" s="21"/>
      <c r="L516" s="21"/>
      <c r="M516" s="21"/>
      <c r="N516" s="21"/>
      <c r="P516" s="155" t="s">
        <v>205</v>
      </c>
      <c r="Q516" s="161"/>
      <c r="R516" s="20"/>
      <c r="S516" s="27">
        <f>IF(Suggested="Yes",AA516,AG516)</f>
        <v>8.9499999999999993</v>
      </c>
      <c r="T516" s="25" t="s">
        <v>44</v>
      </c>
      <c r="U516" s="4" t="str">
        <f>+Instructions!$B$3</f>
        <v>A</v>
      </c>
      <c r="V516" s="39"/>
      <c r="W516" s="43">
        <f>+Instructions!$C$22</f>
        <v>0</v>
      </c>
      <c r="X516" s="14">
        <f>ROUND($AA516*(1-W516)+0.004999,2)</f>
        <v>8.9499999999999993</v>
      </c>
      <c r="Y516" s="39"/>
      <c r="Z516" s="5" t="s">
        <v>432</v>
      </c>
      <c r="AA516" s="27">
        <v>8.9499999999999993</v>
      </c>
      <c r="AB516" s="47">
        <f>+W516</f>
        <v>0</v>
      </c>
      <c r="AC516" s="14">
        <f>+X516</f>
        <v>8.9499999999999993</v>
      </c>
      <c r="AD516" s="10">
        <f>(AG516-AC516)/AG516</f>
        <v>0</v>
      </c>
      <c r="AE516" s="101"/>
      <c r="AF516" s="109">
        <v>3</v>
      </c>
      <c r="AG516" s="40">
        <f>SUM(AJ516:AL516)+AE516</f>
        <v>8.9499999999999993</v>
      </c>
      <c r="AH516" s="39"/>
      <c r="AJ516" s="14">
        <f>ROUND(AC516/(1-VLOOKUP(AF516,Group,2,FALSE)),2)</f>
        <v>8.9499999999999993</v>
      </c>
      <c r="AK516" s="14">
        <f>IF(VLOOKUP(AF516,Group,5,FALSE)="YES",VLOOKUP(ROUND(ROUND(AJ516,1)-AJ516,2),Round,2,FALSE)+VLOOKUP(AF516,Group,6,FALSE),0)</f>
        <v>0</v>
      </c>
      <c r="AL516" s="14">
        <f>IF(VLOOKUP(AF516,Group,7,FALSE)="",0,ROUND(AJ516-0.04999,1)-AJ516+AM516)</f>
        <v>0</v>
      </c>
      <c r="AM516" s="14" t="str">
        <f>IF(VLOOKUP(AF516,Group,7,FALSE)="","",VLOOKUP(AF516,Group,7,FALSE))</f>
        <v/>
      </c>
      <c r="AO516" s="22" t="s">
        <v>57</v>
      </c>
    </row>
    <row r="517" spans="2:41" s="2" customFormat="1" ht="9.75" customHeight="1" x14ac:dyDescent="0.2">
      <c r="B517" s="93" t="s">
        <v>6</v>
      </c>
      <c r="D517" s="160"/>
      <c r="E517" s="155" t="s">
        <v>288</v>
      </c>
      <c r="F517" s="155"/>
      <c r="G517" s="21" t="s">
        <v>318</v>
      </c>
      <c r="H517" s="21"/>
      <c r="I517" s="21" t="s">
        <v>363</v>
      </c>
      <c r="J517" s="21" t="s">
        <v>364</v>
      </c>
      <c r="K517" s="21"/>
      <c r="L517" s="21"/>
      <c r="M517" s="21"/>
      <c r="N517" s="21"/>
      <c r="P517" s="155" t="s">
        <v>205</v>
      </c>
      <c r="Q517" s="161"/>
      <c r="R517" s="20"/>
      <c r="S517" s="27">
        <f>IF(Suggested="Yes",AA517,AG517)</f>
        <v>8.9499999999999993</v>
      </c>
      <c r="T517" s="25" t="s">
        <v>44</v>
      </c>
      <c r="U517" s="4" t="str">
        <f>+Instructions!$B$3</f>
        <v>A</v>
      </c>
      <c r="V517" s="39"/>
      <c r="W517" s="43">
        <f>+Instructions!$C$22</f>
        <v>0</v>
      </c>
      <c r="X517" s="14">
        <f>ROUND($AA517*(1-W517)+0.004999,2)</f>
        <v>8.9499999999999993</v>
      </c>
      <c r="Y517" s="39"/>
      <c r="Z517" s="5" t="s">
        <v>432</v>
      </c>
      <c r="AA517" s="27">
        <v>8.9499999999999993</v>
      </c>
      <c r="AB517" s="47">
        <f>+W517</f>
        <v>0</v>
      </c>
      <c r="AC517" s="14">
        <f>+X517</f>
        <v>8.9499999999999993</v>
      </c>
      <c r="AD517" s="10">
        <f>(AG517-AC517)/AG517</f>
        <v>0</v>
      </c>
      <c r="AE517" s="101"/>
      <c r="AF517" s="109">
        <v>3</v>
      </c>
      <c r="AG517" s="40">
        <f>SUM(AJ517:AL517)+AE517</f>
        <v>8.9499999999999993</v>
      </c>
      <c r="AH517" s="39"/>
      <c r="AJ517" s="14">
        <f>ROUND(AC517/(1-VLOOKUP(AF517,Group,2,FALSE)),2)</f>
        <v>8.9499999999999993</v>
      </c>
      <c r="AK517" s="14">
        <f>IF(VLOOKUP(AF517,Group,5,FALSE)="YES",VLOOKUP(ROUND(ROUND(AJ517,1)-AJ517,2),Round,2,FALSE)+VLOOKUP(AF517,Group,6,FALSE),0)</f>
        <v>0</v>
      </c>
      <c r="AL517" s="14">
        <f>IF(VLOOKUP(AF517,Group,7,FALSE)="",0,ROUND(AJ517-0.04999,1)-AJ517+AM517)</f>
        <v>0</v>
      </c>
      <c r="AM517" s="14" t="str">
        <f>IF(VLOOKUP(AF517,Group,7,FALSE)="","",VLOOKUP(AF517,Group,7,FALSE))</f>
        <v/>
      </c>
      <c r="AO517" s="22" t="s">
        <v>57</v>
      </c>
    </row>
    <row r="518" spans="2:41" s="2" customFormat="1" ht="9.75" customHeight="1" x14ac:dyDescent="0.2">
      <c r="B518" s="93" t="s">
        <v>6</v>
      </c>
      <c r="D518" s="160"/>
      <c r="E518" s="155" t="s">
        <v>288</v>
      </c>
      <c r="F518" s="155"/>
      <c r="G518" s="21" t="s">
        <v>318</v>
      </c>
      <c r="H518" s="21"/>
      <c r="I518" s="21" t="s">
        <v>365</v>
      </c>
      <c r="J518" s="21" t="s">
        <v>366</v>
      </c>
      <c r="K518" s="21"/>
      <c r="L518" s="21"/>
      <c r="M518" s="21"/>
      <c r="N518" s="21"/>
      <c r="P518" s="155" t="s">
        <v>205</v>
      </c>
      <c r="Q518" s="161"/>
      <c r="R518" s="20"/>
      <c r="S518" s="27">
        <f t="shared" si="549"/>
        <v>8.9499999999999993</v>
      </c>
      <c r="T518" s="25" t="s">
        <v>44</v>
      </c>
      <c r="U518" s="4" t="str">
        <f>+Instructions!$B$3</f>
        <v>A</v>
      </c>
      <c r="V518" s="39"/>
      <c r="W518" s="43">
        <f>+Instructions!$C$22</f>
        <v>0</v>
      </c>
      <c r="X518" s="14">
        <f t="shared" si="550"/>
        <v>8.9499999999999993</v>
      </c>
      <c r="Y518" s="39"/>
      <c r="Z518" s="5" t="s">
        <v>432</v>
      </c>
      <c r="AA518" s="27">
        <v>8.9499999999999993</v>
      </c>
      <c r="AB518" s="47">
        <f t="shared" si="551"/>
        <v>0</v>
      </c>
      <c r="AC518" s="14">
        <f t="shared" si="552"/>
        <v>8.9499999999999993</v>
      </c>
      <c r="AD518" s="10">
        <f t="shared" si="553"/>
        <v>0</v>
      </c>
      <c r="AE518" s="101"/>
      <c r="AF518" s="109">
        <v>3</v>
      </c>
      <c r="AG518" s="40">
        <f t="shared" si="554"/>
        <v>8.9499999999999993</v>
      </c>
      <c r="AH518" s="39"/>
      <c r="AJ518" s="14">
        <f t="shared" si="555"/>
        <v>8.9499999999999993</v>
      </c>
      <c r="AK518" s="14">
        <f t="shared" si="556"/>
        <v>0</v>
      </c>
      <c r="AL518" s="14">
        <f t="shared" si="557"/>
        <v>0</v>
      </c>
      <c r="AM518" s="14" t="str">
        <f t="shared" si="558"/>
        <v/>
      </c>
      <c r="AO518" s="22" t="s">
        <v>57</v>
      </c>
    </row>
    <row r="519" spans="2:41" s="2" customFormat="1" ht="9.75" customHeight="1" x14ac:dyDescent="0.2">
      <c r="B519" s="93" t="s">
        <v>6</v>
      </c>
      <c r="D519" s="160"/>
      <c r="E519" s="155" t="s">
        <v>288</v>
      </c>
      <c r="F519" s="155"/>
      <c r="G519" s="21" t="s">
        <v>318</v>
      </c>
      <c r="H519" s="21"/>
      <c r="I519" s="21" t="s">
        <v>687</v>
      </c>
      <c r="J519" s="21" t="s">
        <v>686</v>
      </c>
      <c r="K519" s="21"/>
      <c r="L519" s="21"/>
      <c r="M519" s="21"/>
      <c r="N519" s="21"/>
      <c r="P519" s="155" t="s">
        <v>205</v>
      </c>
      <c r="Q519" s="161"/>
      <c r="R519" s="20"/>
      <c r="S519" s="27">
        <f t="shared" si="549"/>
        <v>9.5</v>
      </c>
      <c r="T519" s="25" t="s">
        <v>44</v>
      </c>
      <c r="U519" s="4" t="str">
        <f>+Instructions!$B$3</f>
        <v>A</v>
      </c>
      <c r="V519" s="39"/>
      <c r="W519" s="43">
        <f>+Instructions!$C$22</f>
        <v>0</v>
      </c>
      <c r="X519" s="14">
        <f t="shared" si="550"/>
        <v>9.5</v>
      </c>
      <c r="Y519" s="39"/>
      <c r="Z519" s="5" t="s">
        <v>432</v>
      </c>
      <c r="AA519" s="27">
        <v>9.5</v>
      </c>
      <c r="AB519" s="47">
        <f t="shared" si="551"/>
        <v>0</v>
      </c>
      <c r="AC519" s="14">
        <f t="shared" si="552"/>
        <v>9.5</v>
      </c>
      <c r="AD519" s="10">
        <f t="shared" si="553"/>
        <v>0</v>
      </c>
      <c r="AE519" s="101"/>
      <c r="AF519" s="109">
        <v>3</v>
      </c>
      <c r="AG519" s="40">
        <f t="shared" si="554"/>
        <v>9.5</v>
      </c>
      <c r="AH519" s="39"/>
      <c r="AJ519" s="14">
        <f t="shared" si="555"/>
        <v>9.5</v>
      </c>
      <c r="AK519" s="14">
        <f t="shared" si="556"/>
        <v>0</v>
      </c>
      <c r="AL519" s="14">
        <f t="shared" si="557"/>
        <v>0</v>
      </c>
      <c r="AM519" s="14" t="str">
        <f t="shared" si="558"/>
        <v/>
      </c>
      <c r="AO519" s="22" t="s">
        <v>57</v>
      </c>
    </row>
    <row r="520" spans="2:41" s="2" customFormat="1" ht="9.75" customHeight="1" x14ac:dyDescent="0.2">
      <c r="B520" s="93" t="s">
        <v>6</v>
      </c>
      <c r="D520" s="160"/>
      <c r="E520" s="155" t="s">
        <v>288</v>
      </c>
      <c r="F520" s="155"/>
      <c r="G520" s="21" t="s">
        <v>318</v>
      </c>
      <c r="H520" s="21"/>
      <c r="I520" s="21" t="s">
        <v>688</v>
      </c>
      <c r="J520" s="21" t="s">
        <v>689</v>
      </c>
      <c r="K520" s="21"/>
      <c r="L520" s="21"/>
      <c r="M520" s="21"/>
      <c r="N520" s="21"/>
      <c r="P520" s="155" t="s">
        <v>205</v>
      </c>
      <c r="Q520" s="161"/>
      <c r="R520" s="20"/>
      <c r="S520" s="27">
        <f t="shared" si="549"/>
        <v>8.9499999999999993</v>
      </c>
      <c r="T520" s="25" t="s">
        <v>44</v>
      </c>
      <c r="U520" s="4" t="str">
        <f>+Instructions!$B$3</f>
        <v>A</v>
      </c>
      <c r="V520" s="39"/>
      <c r="W520" s="43">
        <f>+Instructions!$C$22</f>
        <v>0</v>
      </c>
      <c r="X520" s="14">
        <f t="shared" si="550"/>
        <v>8.9499999999999993</v>
      </c>
      <c r="Y520" s="39"/>
      <c r="Z520" s="5" t="s">
        <v>432</v>
      </c>
      <c r="AA520" s="27">
        <v>8.9499999999999993</v>
      </c>
      <c r="AB520" s="47">
        <f t="shared" si="551"/>
        <v>0</v>
      </c>
      <c r="AC520" s="14">
        <f t="shared" si="552"/>
        <v>8.9499999999999993</v>
      </c>
      <c r="AD520" s="10">
        <f t="shared" si="553"/>
        <v>0</v>
      </c>
      <c r="AE520" s="101"/>
      <c r="AF520" s="109">
        <v>3</v>
      </c>
      <c r="AG520" s="40">
        <f t="shared" si="554"/>
        <v>8.9499999999999993</v>
      </c>
      <c r="AH520" s="39"/>
      <c r="AJ520" s="14">
        <f t="shared" si="555"/>
        <v>8.9499999999999993</v>
      </c>
      <c r="AK520" s="14">
        <f t="shared" si="556"/>
        <v>0</v>
      </c>
      <c r="AL520" s="14">
        <f t="shared" si="557"/>
        <v>0</v>
      </c>
      <c r="AM520" s="14" t="str">
        <f t="shared" si="558"/>
        <v/>
      </c>
      <c r="AO520" s="22" t="s">
        <v>57</v>
      </c>
    </row>
    <row r="521" spans="2:41" s="2" customFormat="1" ht="9.75" customHeight="1" x14ac:dyDescent="0.2">
      <c r="B521" s="93" t="s">
        <v>6</v>
      </c>
      <c r="D521" s="160"/>
      <c r="E521" s="155" t="s">
        <v>288</v>
      </c>
      <c r="F521" s="155"/>
      <c r="G521" s="21" t="s">
        <v>318</v>
      </c>
      <c r="H521" s="21"/>
      <c r="I521" s="21" t="s">
        <v>690</v>
      </c>
      <c r="J521" s="21" t="s">
        <v>691</v>
      </c>
      <c r="K521" s="21"/>
      <c r="L521" s="21"/>
      <c r="M521" s="21"/>
      <c r="N521" s="21"/>
      <c r="P521" s="155" t="s">
        <v>205</v>
      </c>
      <c r="Q521" s="161"/>
      <c r="R521" s="20"/>
      <c r="S521" s="27">
        <f t="shared" si="549"/>
        <v>9.5</v>
      </c>
      <c r="T521" s="25" t="s">
        <v>44</v>
      </c>
      <c r="U521" s="4" t="str">
        <f>+Instructions!$B$3</f>
        <v>A</v>
      </c>
      <c r="V521" s="39"/>
      <c r="W521" s="43">
        <f>+Instructions!$C$22</f>
        <v>0</v>
      </c>
      <c r="X521" s="14">
        <f t="shared" si="550"/>
        <v>9.5</v>
      </c>
      <c r="Y521" s="39"/>
      <c r="Z521" s="5" t="s">
        <v>432</v>
      </c>
      <c r="AA521" s="27">
        <v>9.5</v>
      </c>
      <c r="AB521" s="47">
        <f t="shared" si="551"/>
        <v>0</v>
      </c>
      <c r="AC521" s="14">
        <f t="shared" si="552"/>
        <v>9.5</v>
      </c>
      <c r="AD521" s="10">
        <f t="shared" si="553"/>
        <v>0</v>
      </c>
      <c r="AE521" s="101"/>
      <c r="AF521" s="109">
        <v>3</v>
      </c>
      <c r="AG521" s="40">
        <f t="shared" si="554"/>
        <v>9.5</v>
      </c>
      <c r="AH521" s="39"/>
      <c r="AJ521" s="14">
        <f t="shared" si="555"/>
        <v>9.5</v>
      </c>
      <c r="AK521" s="14">
        <f t="shared" si="556"/>
        <v>0</v>
      </c>
      <c r="AL521" s="14">
        <f t="shared" si="557"/>
        <v>0</v>
      </c>
      <c r="AM521" s="14" t="str">
        <f t="shared" si="558"/>
        <v/>
      </c>
      <c r="AO521" s="22" t="s">
        <v>57</v>
      </c>
    </row>
    <row r="522" spans="2:41" s="2" customFormat="1" ht="9.9499999999999993" customHeight="1" x14ac:dyDescent="0.2">
      <c r="B522" s="93" t="s">
        <v>6</v>
      </c>
      <c r="D522" s="160"/>
      <c r="E522" s="155" t="s">
        <v>288</v>
      </c>
      <c r="F522" s="155"/>
      <c r="G522" s="21" t="s">
        <v>318</v>
      </c>
      <c r="H522" s="21"/>
      <c r="I522" s="21" t="s">
        <v>939</v>
      </c>
      <c r="J522" s="21" t="s">
        <v>940</v>
      </c>
      <c r="K522" s="21"/>
      <c r="L522" s="21"/>
      <c r="M522" s="21"/>
      <c r="N522" s="21"/>
      <c r="P522" s="155" t="s">
        <v>205</v>
      </c>
      <c r="Q522" s="161"/>
      <c r="R522" s="20"/>
      <c r="S522" s="27">
        <f>IF(Suggested="Yes",AA522,AG522)</f>
        <v>8.9499999999999993</v>
      </c>
      <c r="T522" s="25" t="s">
        <v>44</v>
      </c>
      <c r="U522" s="4" t="str">
        <f>+Instructions!$B$3</f>
        <v>A</v>
      </c>
      <c r="V522" s="39"/>
      <c r="W522" s="43">
        <f>+Instructions!$C$22</f>
        <v>0</v>
      </c>
      <c r="X522" s="14">
        <f>ROUND($AA522*(1-W522)+0.004999,2)</f>
        <v>8.9499999999999993</v>
      </c>
      <c r="Y522" s="39"/>
      <c r="Z522" s="5" t="s">
        <v>432</v>
      </c>
      <c r="AA522" s="27">
        <v>8.9499999999999993</v>
      </c>
      <c r="AB522" s="47">
        <f>+W522</f>
        <v>0</v>
      </c>
      <c r="AC522" s="14">
        <f>+X522</f>
        <v>8.9499999999999993</v>
      </c>
      <c r="AD522" s="10">
        <f>(AG522-AC522)/AG522</f>
        <v>0</v>
      </c>
      <c r="AE522" s="101"/>
      <c r="AF522" s="109">
        <v>3</v>
      </c>
      <c r="AG522" s="40">
        <f>SUM(AJ522:AL522)+AE522</f>
        <v>8.9499999999999993</v>
      </c>
      <c r="AH522" s="39"/>
      <c r="AJ522" s="14">
        <f>ROUND(AC522/(1-VLOOKUP(AF522,Group,2,FALSE)),2)</f>
        <v>8.9499999999999993</v>
      </c>
      <c r="AK522" s="14">
        <f>IF(VLOOKUP(AF522,Group,5,FALSE)="YES",VLOOKUP(ROUND(ROUND(AJ522,1)-AJ522,2),Round,2,FALSE)+VLOOKUP(AF522,Group,6,FALSE),0)</f>
        <v>0</v>
      </c>
      <c r="AL522" s="14">
        <f>IF(VLOOKUP(AF522,Group,7,FALSE)="",0,ROUND(AJ522-0.04999,1)-AJ522+AM522)</f>
        <v>0</v>
      </c>
      <c r="AM522" s="14" t="str">
        <f>IF(VLOOKUP(AF522,Group,7,FALSE)="","",VLOOKUP(AF522,Group,7,FALSE))</f>
        <v/>
      </c>
      <c r="AO522" s="22" t="s">
        <v>57</v>
      </c>
    </row>
    <row r="523" spans="2:41" s="2" customFormat="1" ht="9.75" customHeight="1" x14ac:dyDescent="0.2">
      <c r="B523" s="93" t="s">
        <v>6</v>
      </c>
      <c r="D523" s="160"/>
      <c r="E523" s="155" t="s">
        <v>288</v>
      </c>
      <c r="F523" s="155"/>
      <c r="G523" s="21" t="s">
        <v>318</v>
      </c>
      <c r="H523" s="21"/>
      <c r="I523" s="21" t="s">
        <v>692</v>
      </c>
      <c r="J523" s="21" t="s">
        <v>693</v>
      </c>
      <c r="K523" s="21"/>
      <c r="L523" s="21"/>
      <c r="M523" s="21"/>
      <c r="N523" s="21"/>
      <c r="P523" s="155" t="s">
        <v>205</v>
      </c>
      <c r="Q523" s="161"/>
      <c r="R523" s="20"/>
      <c r="S523" s="27">
        <f t="shared" si="549"/>
        <v>9.5</v>
      </c>
      <c r="T523" s="25" t="s">
        <v>44</v>
      </c>
      <c r="U523" s="4" t="str">
        <f>+Instructions!$B$3</f>
        <v>A</v>
      </c>
      <c r="V523" s="39"/>
      <c r="W523" s="43">
        <f>+Instructions!$C$22</f>
        <v>0</v>
      </c>
      <c r="X523" s="14">
        <f t="shared" si="550"/>
        <v>9.5</v>
      </c>
      <c r="Y523" s="39"/>
      <c r="Z523" s="5" t="s">
        <v>432</v>
      </c>
      <c r="AA523" s="27">
        <v>9.5</v>
      </c>
      <c r="AB523" s="47">
        <f t="shared" si="551"/>
        <v>0</v>
      </c>
      <c r="AC523" s="14">
        <f t="shared" si="552"/>
        <v>9.5</v>
      </c>
      <c r="AD523" s="10">
        <f t="shared" si="553"/>
        <v>0</v>
      </c>
      <c r="AE523" s="101"/>
      <c r="AF523" s="109">
        <v>3</v>
      </c>
      <c r="AG523" s="40">
        <f t="shared" si="554"/>
        <v>9.5</v>
      </c>
      <c r="AH523" s="39"/>
      <c r="AJ523" s="14">
        <f t="shared" si="555"/>
        <v>9.5</v>
      </c>
      <c r="AK523" s="14">
        <f t="shared" si="556"/>
        <v>0</v>
      </c>
      <c r="AL523" s="14">
        <f t="shared" si="557"/>
        <v>0</v>
      </c>
      <c r="AM523" s="14" t="str">
        <f t="shared" si="558"/>
        <v/>
      </c>
      <c r="AO523" s="22" t="s">
        <v>57</v>
      </c>
    </row>
    <row r="524" spans="2:41" s="2" customFormat="1" ht="9.75" customHeight="1" x14ac:dyDescent="0.2">
      <c r="B524" s="93" t="s">
        <v>6</v>
      </c>
      <c r="D524" s="160"/>
      <c r="E524" s="155" t="s">
        <v>288</v>
      </c>
      <c r="F524" s="155"/>
      <c r="G524" s="21" t="s">
        <v>318</v>
      </c>
      <c r="H524" s="21"/>
      <c r="I524" s="21" t="s">
        <v>694</v>
      </c>
      <c r="J524" s="21" t="s">
        <v>695</v>
      </c>
      <c r="K524" s="21"/>
      <c r="L524" s="21"/>
      <c r="M524" s="21"/>
      <c r="N524" s="21"/>
      <c r="P524" s="155" t="s">
        <v>205</v>
      </c>
      <c r="Q524" s="161"/>
      <c r="R524" s="20"/>
      <c r="S524" s="27">
        <f t="shared" si="549"/>
        <v>8.9499999999999993</v>
      </c>
      <c r="T524" s="25" t="s">
        <v>44</v>
      </c>
      <c r="U524" s="4" t="str">
        <f>+Instructions!$B$3</f>
        <v>A</v>
      </c>
      <c r="V524" s="39"/>
      <c r="W524" s="43">
        <f>+Instructions!$C$22</f>
        <v>0</v>
      </c>
      <c r="X524" s="14">
        <f t="shared" si="550"/>
        <v>8.9499999999999993</v>
      </c>
      <c r="Y524" s="39"/>
      <c r="Z524" s="5" t="s">
        <v>432</v>
      </c>
      <c r="AA524" s="27">
        <v>8.9499999999999993</v>
      </c>
      <c r="AB524" s="47">
        <f t="shared" si="551"/>
        <v>0</v>
      </c>
      <c r="AC524" s="14">
        <f t="shared" si="552"/>
        <v>8.9499999999999993</v>
      </c>
      <c r="AD524" s="10">
        <f t="shared" si="553"/>
        <v>0</v>
      </c>
      <c r="AE524" s="101"/>
      <c r="AF524" s="109">
        <v>3</v>
      </c>
      <c r="AG524" s="40">
        <f t="shared" si="554"/>
        <v>8.9499999999999993</v>
      </c>
      <c r="AH524" s="39"/>
      <c r="AJ524" s="14">
        <f t="shared" si="555"/>
        <v>8.9499999999999993</v>
      </c>
      <c r="AK524" s="14">
        <f t="shared" si="556"/>
        <v>0</v>
      </c>
      <c r="AL524" s="14">
        <f t="shared" si="557"/>
        <v>0</v>
      </c>
      <c r="AM524" s="14" t="str">
        <f t="shared" si="558"/>
        <v/>
      </c>
      <c r="AO524" s="22" t="s">
        <v>57</v>
      </c>
    </row>
    <row r="525" spans="2:41" s="2" customFormat="1" ht="9.75" customHeight="1" x14ac:dyDescent="0.2">
      <c r="B525" s="93" t="s">
        <v>6</v>
      </c>
      <c r="D525" s="160"/>
      <c r="E525" s="155" t="s">
        <v>288</v>
      </c>
      <c r="F525" s="155"/>
      <c r="G525" s="21" t="s">
        <v>318</v>
      </c>
      <c r="H525" s="21"/>
      <c r="I525" s="21" t="s">
        <v>696</v>
      </c>
      <c r="J525" s="21" t="s">
        <v>697</v>
      </c>
      <c r="K525" s="21"/>
      <c r="L525" s="21"/>
      <c r="M525" s="21"/>
      <c r="N525" s="21"/>
      <c r="P525" s="155" t="s">
        <v>205</v>
      </c>
      <c r="Q525" s="161"/>
      <c r="R525" s="20"/>
      <c r="S525" s="27">
        <f t="shared" si="549"/>
        <v>8.9499999999999993</v>
      </c>
      <c r="T525" s="25" t="s">
        <v>44</v>
      </c>
      <c r="U525" s="4" t="str">
        <f>+Instructions!$B$3</f>
        <v>A</v>
      </c>
      <c r="V525" s="39"/>
      <c r="W525" s="43">
        <f>+Instructions!$C$22</f>
        <v>0</v>
      </c>
      <c r="X525" s="14">
        <f t="shared" si="550"/>
        <v>8.9499999999999993</v>
      </c>
      <c r="Y525" s="39"/>
      <c r="Z525" s="5" t="s">
        <v>432</v>
      </c>
      <c r="AA525" s="27">
        <v>8.9499999999999993</v>
      </c>
      <c r="AB525" s="47">
        <f t="shared" si="551"/>
        <v>0</v>
      </c>
      <c r="AC525" s="14">
        <f t="shared" si="552"/>
        <v>8.9499999999999993</v>
      </c>
      <c r="AD525" s="10">
        <f t="shared" si="553"/>
        <v>0</v>
      </c>
      <c r="AE525" s="101"/>
      <c r="AF525" s="109">
        <v>3</v>
      </c>
      <c r="AG525" s="40">
        <f t="shared" si="554"/>
        <v>8.9499999999999993</v>
      </c>
      <c r="AH525" s="39"/>
      <c r="AJ525" s="14">
        <f t="shared" si="555"/>
        <v>8.9499999999999993</v>
      </c>
      <c r="AK525" s="14">
        <f t="shared" si="556"/>
        <v>0</v>
      </c>
      <c r="AL525" s="14">
        <f t="shared" si="557"/>
        <v>0</v>
      </c>
      <c r="AM525" s="14" t="str">
        <f t="shared" si="558"/>
        <v/>
      </c>
      <c r="AO525" s="22" t="s">
        <v>57</v>
      </c>
    </row>
    <row r="526" spans="2:41" s="2" customFormat="1" ht="9.75" customHeight="1" x14ac:dyDescent="0.2">
      <c r="B526" s="93" t="s">
        <v>6</v>
      </c>
      <c r="D526" s="160"/>
      <c r="E526" s="155" t="s">
        <v>288</v>
      </c>
      <c r="F526" s="155"/>
      <c r="G526" s="21" t="s">
        <v>318</v>
      </c>
      <c r="H526" s="21"/>
      <c r="I526" s="21" t="s">
        <v>698</v>
      </c>
      <c r="J526" s="21" t="s">
        <v>699</v>
      </c>
      <c r="K526" s="21"/>
      <c r="L526" s="21"/>
      <c r="M526" s="21"/>
      <c r="N526" s="21"/>
      <c r="P526" s="155" t="s">
        <v>205</v>
      </c>
      <c r="Q526" s="161"/>
      <c r="R526" s="20"/>
      <c r="S526" s="27">
        <f t="shared" si="549"/>
        <v>8.9499999999999993</v>
      </c>
      <c r="T526" s="25" t="s">
        <v>44</v>
      </c>
      <c r="U526" s="4" t="str">
        <f>+Instructions!$B$3</f>
        <v>A</v>
      </c>
      <c r="V526" s="39"/>
      <c r="W526" s="43">
        <f>+Instructions!$C$22</f>
        <v>0</v>
      </c>
      <c r="X526" s="14">
        <f t="shared" si="550"/>
        <v>8.9499999999999993</v>
      </c>
      <c r="Y526" s="39"/>
      <c r="Z526" s="5" t="s">
        <v>432</v>
      </c>
      <c r="AA526" s="27">
        <v>8.9499999999999993</v>
      </c>
      <c r="AB526" s="47">
        <f t="shared" si="551"/>
        <v>0</v>
      </c>
      <c r="AC526" s="14">
        <f t="shared" si="552"/>
        <v>8.9499999999999993</v>
      </c>
      <c r="AD526" s="10">
        <f t="shared" si="553"/>
        <v>0</v>
      </c>
      <c r="AE526" s="101"/>
      <c r="AF526" s="109">
        <v>3</v>
      </c>
      <c r="AG526" s="40">
        <f t="shared" si="554"/>
        <v>8.9499999999999993</v>
      </c>
      <c r="AH526" s="39"/>
      <c r="AJ526" s="14">
        <f t="shared" si="555"/>
        <v>8.9499999999999993</v>
      </c>
      <c r="AK526" s="14">
        <f t="shared" si="556"/>
        <v>0</v>
      </c>
      <c r="AL526" s="14">
        <f t="shared" si="557"/>
        <v>0</v>
      </c>
      <c r="AM526" s="14" t="str">
        <f t="shared" si="558"/>
        <v/>
      </c>
      <c r="AO526" s="22" t="s">
        <v>57</v>
      </c>
    </row>
    <row r="527" spans="2:41" s="2" customFormat="1" ht="9.9499999999999993" customHeight="1" x14ac:dyDescent="0.2">
      <c r="B527" s="93" t="s">
        <v>6</v>
      </c>
      <c r="D527" s="160"/>
      <c r="E527" s="155" t="s">
        <v>288</v>
      </c>
      <c r="F527" s="155"/>
      <c r="G527" s="21" t="s">
        <v>318</v>
      </c>
      <c r="H527" s="21"/>
      <c r="I527" s="21" t="s">
        <v>937</v>
      </c>
      <c r="J527" s="21" t="s">
        <v>938</v>
      </c>
      <c r="K527" s="21"/>
      <c r="L527" s="21"/>
      <c r="M527" s="21"/>
      <c r="N527" s="21"/>
      <c r="P527" s="155" t="s">
        <v>205</v>
      </c>
      <c r="Q527" s="161"/>
      <c r="R527" s="20"/>
      <c r="S527" s="27">
        <f t="shared" si="549"/>
        <v>8.9499999999999993</v>
      </c>
      <c r="T527" s="25" t="s">
        <v>44</v>
      </c>
      <c r="U527" s="4" t="str">
        <f>+Instructions!$B$3</f>
        <v>A</v>
      </c>
      <c r="V527" s="39"/>
      <c r="W527" s="43">
        <f>+Instructions!$C$22</f>
        <v>0</v>
      </c>
      <c r="X527" s="14">
        <f t="shared" si="550"/>
        <v>8.9499999999999993</v>
      </c>
      <c r="Y527" s="39"/>
      <c r="Z527" s="5" t="s">
        <v>432</v>
      </c>
      <c r="AA527" s="27">
        <v>8.9499999999999993</v>
      </c>
      <c r="AB527" s="47">
        <f t="shared" si="551"/>
        <v>0</v>
      </c>
      <c r="AC527" s="14">
        <f t="shared" si="552"/>
        <v>8.9499999999999993</v>
      </c>
      <c r="AD527" s="10">
        <f t="shared" si="553"/>
        <v>0</v>
      </c>
      <c r="AE527" s="101"/>
      <c r="AF527" s="109">
        <v>3</v>
      </c>
      <c r="AG527" s="40">
        <f t="shared" si="554"/>
        <v>8.9499999999999993</v>
      </c>
      <c r="AH527" s="39"/>
      <c r="AJ527" s="14">
        <f t="shared" si="555"/>
        <v>8.9499999999999993</v>
      </c>
      <c r="AK527" s="14">
        <f t="shared" si="556"/>
        <v>0</v>
      </c>
      <c r="AL527" s="14">
        <f t="shared" si="557"/>
        <v>0</v>
      </c>
      <c r="AM527" s="14" t="str">
        <f t="shared" si="558"/>
        <v/>
      </c>
      <c r="AO527" s="22" t="s">
        <v>57</v>
      </c>
    </row>
    <row r="528" spans="2:41" s="2" customFormat="1" ht="2.85" customHeight="1" x14ac:dyDescent="0.2">
      <c r="P528" s="155"/>
      <c r="Q528" s="161"/>
      <c r="R528" s="5"/>
      <c r="S528" s="27"/>
      <c r="T528" s="5"/>
      <c r="U528" s="4"/>
      <c r="V528" s="39"/>
      <c r="W528" s="43"/>
      <c r="X528" s="12"/>
      <c r="Y528" s="39"/>
      <c r="Z528" s="27"/>
      <c r="AA528" s="27"/>
      <c r="AB528" s="42"/>
      <c r="AC528" s="14"/>
      <c r="AD528" s="12"/>
      <c r="AE528" s="52"/>
      <c r="AF528" s="104"/>
      <c r="AG528" s="27"/>
      <c r="AH528" s="39"/>
      <c r="AJ528" s="14"/>
      <c r="AK528" s="14"/>
      <c r="AL528" s="14"/>
      <c r="AM528" s="14"/>
      <c r="AO528" s="22" t="s">
        <v>57</v>
      </c>
    </row>
    <row r="529" spans="2:41" s="2" customFormat="1" ht="9.75" customHeight="1" x14ac:dyDescent="0.2">
      <c r="B529" s="93" t="s">
        <v>6</v>
      </c>
      <c r="D529" s="160"/>
      <c r="E529" s="155" t="s">
        <v>367</v>
      </c>
      <c r="F529" s="155"/>
      <c r="G529" s="21" t="s">
        <v>46</v>
      </c>
      <c r="H529" s="21"/>
      <c r="I529" s="21" t="s">
        <v>368</v>
      </c>
      <c r="J529" s="21" t="s">
        <v>292</v>
      </c>
      <c r="K529" s="21"/>
      <c r="L529" s="21"/>
      <c r="M529" s="21"/>
      <c r="N529" s="21"/>
      <c r="P529" s="155" t="s">
        <v>205</v>
      </c>
      <c r="Q529" s="161"/>
      <c r="R529" s="20"/>
      <c r="S529" s="27">
        <f>IF(Suggested="Yes",AA529,AG529)</f>
        <v>8.5</v>
      </c>
      <c r="T529" s="25" t="s">
        <v>44</v>
      </c>
      <c r="U529" s="4" t="str">
        <f>+Instructions!$B$3</f>
        <v>A</v>
      </c>
      <c r="V529" s="39"/>
      <c r="W529" s="43">
        <f>+Instructions!$C$22</f>
        <v>0</v>
      </c>
      <c r="X529" s="14">
        <f>ROUND($AA529*(1-W529)+0.004999,2)</f>
        <v>8.5</v>
      </c>
      <c r="Y529" s="39"/>
      <c r="Z529" s="5" t="s">
        <v>432</v>
      </c>
      <c r="AA529" s="27">
        <v>8.5</v>
      </c>
      <c r="AB529" s="47">
        <f t="shared" ref="AB529:AC532" si="560">+W529</f>
        <v>0</v>
      </c>
      <c r="AC529" s="14">
        <f t="shared" si="560"/>
        <v>8.5</v>
      </c>
      <c r="AD529" s="10">
        <f>(AG529-AC529)/AG529</f>
        <v>0</v>
      </c>
      <c r="AE529" s="101"/>
      <c r="AF529" s="109">
        <v>3</v>
      </c>
      <c r="AG529" s="40">
        <f>SUM(AJ529:AL529)+AE529</f>
        <v>8.5</v>
      </c>
      <c r="AH529" s="39"/>
      <c r="AJ529" s="14">
        <f>ROUND(AC529/(1-VLOOKUP(AF529,Group,2,FALSE)),2)</f>
        <v>8.5</v>
      </c>
      <c r="AK529" s="14">
        <f>IF(VLOOKUP(AF529,Group,5,FALSE)="YES",VLOOKUP(ROUND(ROUND(AJ529,1)-AJ529,2),Round,2,FALSE)+VLOOKUP(AF529,Group,6,FALSE),0)</f>
        <v>0</v>
      </c>
      <c r="AL529" s="14">
        <f>IF(VLOOKUP(AF529,Group,7,FALSE)="",0,ROUND(AJ529-0.04999,1)-AJ529+AM529)</f>
        <v>0</v>
      </c>
      <c r="AM529" s="14" t="str">
        <f>IF(VLOOKUP(AF529,Group,7,FALSE)="","",VLOOKUP(AF529,Group,7,FALSE))</f>
        <v/>
      </c>
      <c r="AO529" s="22" t="s">
        <v>57</v>
      </c>
    </row>
    <row r="530" spans="2:41" s="2" customFormat="1" ht="9.75" customHeight="1" x14ac:dyDescent="0.2">
      <c r="B530" s="93" t="s">
        <v>6</v>
      </c>
      <c r="D530" s="160"/>
      <c r="E530" s="155" t="s">
        <v>367</v>
      </c>
      <c r="F530" s="155"/>
      <c r="G530" s="21" t="s">
        <v>46</v>
      </c>
      <c r="H530" s="21"/>
      <c r="I530" s="21" t="s">
        <v>369</v>
      </c>
      <c r="J530" s="21" t="s">
        <v>294</v>
      </c>
      <c r="K530" s="21"/>
      <c r="L530" s="21"/>
      <c r="M530" s="21"/>
      <c r="N530" s="21"/>
      <c r="P530" s="155" t="s">
        <v>205</v>
      </c>
      <c r="Q530" s="161"/>
      <c r="R530" s="20"/>
      <c r="S530" s="27">
        <f>IF(Suggested="Yes",AA530,AG530)</f>
        <v>8.5</v>
      </c>
      <c r="T530" s="25" t="s">
        <v>44</v>
      </c>
      <c r="U530" s="4" t="str">
        <f>+Instructions!$B$3</f>
        <v>A</v>
      </c>
      <c r="V530" s="39"/>
      <c r="W530" s="43">
        <f>+Instructions!$C$22</f>
        <v>0</v>
      </c>
      <c r="X530" s="14">
        <f>ROUND($AA530*(1-W530)+0.004999,2)</f>
        <v>8.5</v>
      </c>
      <c r="Y530" s="39"/>
      <c r="Z530" s="5" t="s">
        <v>432</v>
      </c>
      <c r="AA530" s="27">
        <v>8.5</v>
      </c>
      <c r="AB530" s="47">
        <f t="shared" si="560"/>
        <v>0</v>
      </c>
      <c r="AC530" s="14">
        <f t="shared" si="560"/>
        <v>8.5</v>
      </c>
      <c r="AD530" s="10">
        <f>(AG530-AC530)/AG530</f>
        <v>0</v>
      </c>
      <c r="AE530" s="101"/>
      <c r="AF530" s="109">
        <v>3</v>
      </c>
      <c r="AG530" s="40">
        <f>SUM(AJ530:AL530)+AE530</f>
        <v>8.5</v>
      </c>
      <c r="AH530" s="39"/>
      <c r="AJ530" s="14">
        <f>ROUND(AC530/(1-VLOOKUP(AF530,Group,2,FALSE)),2)</f>
        <v>8.5</v>
      </c>
      <c r="AK530" s="14">
        <f>IF(VLOOKUP(AF530,Group,5,FALSE)="YES",VLOOKUP(ROUND(ROUND(AJ530,1)-AJ530,2),Round,2,FALSE)+VLOOKUP(AF530,Group,6,FALSE),0)</f>
        <v>0</v>
      </c>
      <c r="AL530" s="14">
        <f>IF(VLOOKUP(AF530,Group,7,FALSE)="",0,ROUND(AJ530-0.04999,1)-AJ530+AM530)</f>
        <v>0</v>
      </c>
      <c r="AM530" s="14" t="str">
        <f>IF(VLOOKUP(AF530,Group,7,FALSE)="","",VLOOKUP(AF530,Group,7,FALSE))</f>
        <v/>
      </c>
      <c r="AO530" s="22" t="s">
        <v>57</v>
      </c>
    </row>
    <row r="531" spans="2:41" s="2" customFormat="1" ht="9.75" customHeight="1" x14ac:dyDescent="0.2">
      <c r="B531" s="93" t="s">
        <v>6</v>
      </c>
      <c r="D531" s="160"/>
      <c r="E531" s="155" t="s">
        <v>367</v>
      </c>
      <c r="F531" s="155"/>
      <c r="G531" s="21" t="s">
        <v>46</v>
      </c>
      <c r="H531" s="21"/>
      <c r="I531" s="21" t="s">
        <v>370</v>
      </c>
      <c r="J531" s="21" t="s">
        <v>296</v>
      </c>
      <c r="K531" s="21"/>
      <c r="L531" s="21"/>
      <c r="M531" s="21" t="s">
        <v>84</v>
      </c>
      <c r="N531" s="21"/>
      <c r="P531" s="155" t="s">
        <v>205</v>
      </c>
      <c r="Q531" s="161"/>
      <c r="R531" s="20"/>
      <c r="S531" s="27">
        <f>IF(Suggested="Yes",AA531,AG531)</f>
        <v>8.5</v>
      </c>
      <c r="T531" s="25" t="s">
        <v>44</v>
      </c>
      <c r="U531" s="4" t="str">
        <f>+Instructions!$B$3</f>
        <v>A</v>
      </c>
      <c r="V531" s="39"/>
      <c r="W531" s="43">
        <f>+Instructions!$C$22</f>
        <v>0</v>
      </c>
      <c r="X531" s="14">
        <f>ROUND($AA531*(1-W531)+0.004999,2)</f>
        <v>8.5</v>
      </c>
      <c r="Y531" s="39"/>
      <c r="Z531" s="5" t="s">
        <v>432</v>
      </c>
      <c r="AA531" s="27">
        <v>8.5</v>
      </c>
      <c r="AB531" s="47">
        <f t="shared" si="560"/>
        <v>0</v>
      </c>
      <c r="AC531" s="14">
        <f t="shared" si="560"/>
        <v>8.5</v>
      </c>
      <c r="AD531" s="10">
        <f>(AG531-AC531)/AG531</f>
        <v>0</v>
      </c>
      <c r="AE531" s="101"/>
      <c r="AF531" s="109">
        <v>3</v>
      </c>
      <c r="AG531" s="40">
        <f>SUM(AJ531:AL531)+AE531</f>
        <v>8.5</v>
      </c>
      <c r="AH531" s="39"/>
      <c r="AJ531" s="14">
        <f>ROUND(AC531/(1-VLOOKUP(AF531,Group,2,FALSE)),2)</f>
        <v>8.5</v>
      </c>
      <c r="AK531" s="14">
        <f>IF(VLOOKUP(AF531,Group,5,FALSE)="YES",VLOOKUP(ROUND(ROUND(AJ531,1)-AJ531,2),Round,2,FALSE)+VLOOKUP(AF531,Group,6,FALSE),0)</f>
        <v>0</v>
      </c>
      <c r="AL531" s="14">
        <f>IF(VLOOKUP(AF531,Group,7,FALSE)="",0,ROUND(AJ531-0.04999,1)-AJ531+AM531)</f>
        <v>0</v>
      </c>
      <c r="AM531" s="14" t="str">
        <f>IF(VLOOKUP(AF531,Group,7,FALSE)="","",VLOOKUP(AF531,Group,7,FALSE))</f>
        <v/>
      </c>
      <c r="AO531" s="22" t="s">
        <v>57</v>
      </c>
    </row>
    <row r="532" spans="2:41" s="2" customFormat="1" ht="9.75" customHeight="1" x14ac:dyDescent="0.2">
      <c r="B532" s="93" t="s">
        <v>6</v>
      </c>
      <c r="D532" s="160"/>
      <c r="E532" s="155" t="s">
        <v>367</v>
      </c>
      <c r="F532" s="155"/>
      <c r="G532" s="21" t="s">
        <v>46</v>
      </c>
      <c r="H532" s="21"/>
      <c r="I532" s="21" t="s">
        <v>371</v>
      </c>
      <c r="J532" s="21" t="s">
        <v>300</v>
      </c>
      <c r="K532" s="21"/>
      <c r="L532" s="21"/>
      <c r="M532" s="21"/>
      <c r="N532" s="21"/>
      <c r="P532" s="155" t="s">
        <v>205</v>
      </c>
      <c r="Q532" s="161"/>
      <c r="R532" s="20"/>
      <c r="S532" s="27">
        <f>IF(Suggested="Yes",AA532,AG532)</f>
        <v>8.5</v>
      </c>
      <c r="T532" s="25" t="s">
        <v>44</v>
      </c>
      <c r="U532" s="4" t="str">
        <f>+Instructions!$B$3</f>
        <v>A</v>
      </c>
      <c r="V532" s="39"/>
      <c r="W532" s="43">
        <f>+Instructions!$C$22</f>
        <v>0</v>
      </c>
      <c r="X532" s="14">
        <f>ROUND($AA532*(1-W532)+0.004999,2)</f>
        <v>8.5</v>
      </c>
      <c r="Y532" s="39"/>
      <c r="Z532" s="5" t="s">
        <v>432</v>
      </c>
      <c r="AA532" s="27">
        <v>8.5</v>
      </c>
      <c r="AB532" s="47">
        <f t="shared" si="560"/>
        <v>0</v>
      </c>
      <c r="AC532" s="14">
        <f t="shared" si="560"/>
        <v>8.5</v>
      </c>
      <c r="AD532" s="10">
        <f>(AG532-AC532)/AG532</f>
        <v>0</v>
      </c>
      <c r="AE532" s="101"/>
      <c r="AF532" s="109">
        <v>3</v>
      </c>
      <c r="AG532" s="40">
        <f>SUM(AJ532:AL532)+AE532</f>
        <v>8.5</v>
      </c>
      <c r="AH532" s="39"/>
      <c r="AJ532" s="14">
        <f>ROUND(AC532/(1-VLOOKUP(AF532,Group,2,FALSE)),2)</f>
        <v>8.5</v>
      </c>
      <c r="AK532" s="14">
        <f>IF(VLOOKUP(AF532,Group,5,FALSE)="YES",VLOOKUP(ROUND(ROUND(AJ532,1)-AJ532,2),Round,2,FALSE)+VLOOKUP(AF532,Group,6,FALSE),0)</f>
        <v>0</v>
      </c>
      <c r="AL532" s="14">
        <f>IF(VLOOKUP(AF532,Group,7,FALSE)="",0,ROUND(AJ532-0.04999,1)-AJ532+AM532)</f>
        <v>0</v>
      </c>
      <c r="AM532" s="14" t="str">
        <f>IF(VLOOKUP(AF532,Group,7,FALSE)="","",VLOOKUP(AF532,Group,7,FALSE))</f>
        <v/>
      </c>
      <c r="AO532" s="22" t="s">
        <v>57</v>
      </c>
    </row>
    <row r="533" spans="2:41" s="2" customFormat="1" ht="2.85" customHeight="1" x14ac:dyDescent="0.2">
      <c r="P533" s="155"/>
      <c r="Q533" s="161"/>
      <c r="R533" s="5"/>
      <c r="S533" s="27"/>
      <c r="T533" s="5"/>
      <c r="U533" s="4"/>
      <c r="V533" s="39"/>
      <c r="W533" s="43"/>
      <c r="X533" s="12"/>
      <c r="Y533" s="39"/>
      <c r="Z533" s="27"/>
      <c r="AA533" s="27"/>
      <c r="AB533" s="42"/>
      <c r="AC533" s="14"/>
      <c r="AD533" s="12"/>
      <c r="AE533" s="52"/>
      <c r="AF533" s="104"/>
      <c r="AG533" s="27"/>
      <c r="AH533" s="39"/>
      <c r="AJ533" s="14"/>
      <c r="AK533" s="14"/>
      <c r="AL533" s="14"/>
      <c r="AM533" s="14"/>
      <c r="AO533" s="22" t="s">
        <v>57</v>
      </c>
    </row>
    <row r="534" spans="2:41" s="2" customFormat="1" ht="9.75" customHeight="1" x14ac:dyDescent="0.2">
      <c r="B534" s="93" t="s">
        <v>6</v>
      </c>
      <c r="D534" s="160"/>
      <c r="E534" s="155" t="s">
        <v>367</v>
      </c>
      <c r="F534" s="155"/>
      <c r="G534" s="21" t="s">
        <v>318</v>
      </c>
      <c r="H534" s="21"/>
      <c r="I534" s="21" t="s">
        <v>372</v>
      </c>
      <c r="J534" s="21" t="s">
        <v>326</v>
      </c>
      <c r="K534" s="21"/>
      <c r="L534" s="21"/>
      <c r="M534" s="21"/>
      <c r="N534" s="21"/>
      <c r="P534" s="155" t="s">
        <v>205</v>
      </c>
      <c r="Q534" s="161"/>
      <c r="R534" s="20"/>
      <c r="S534" s="27">
        <f>IF(Suggested="Yes",AA534,AG534)</f>
        <v>8.9</v>
      </c>
      <c r="T534" s="25" t="s">
        <v>44</v>
      </c>
      <c r="U534" s="4" t="str">
        <f>+Instructions!$B$3</f>
        <v>A</v>
      </c>
      <c r="V534" s="39"/>
      <c r="W534" s="43">
        <f>+Instructions!$C$22</f>
        <v>0</v>
      </c>
      <c r="X534" s="14">
        <f>ROUND($AA534*(1-W534)+0.004999,2)</f>
        <v>8.9</v>
      </c>
      <c r="Y534" s="39"/>
      <c r="Z534" s="5" t="s">
        <v>432</v>
      </c>
      <c r="AA534" s="27">
        <v>8.9</v>
      </c>
      <c r="AB534" s="47">
        <f t="shared" ref="AB534:AC538" si="561">+W534</f>
        <v>0</v>
      </c>
      <c r="AC534" s="14">
        <f t="shared" si="561"/>
        <v>8.9</v>
      </c>
      <c r="AD534" s="10">
        <f>(AG534-AC534)/AG534</f>
        <v>0</v>
      </c>
      <c r="AE534" s="101"/>
      <c r="AF534" s="109">
        <v>3</v>
      </c>
      <c r="AG534" s="40">
        <f>SUM(AJ534:AL534)+AE534</f>
        <v>8.9</v>
      </c>
      <c r="AH534" s="39"/>
      <c r="AJ534" s="14">
        <f>ROUND(AC534/(1-VLOOKUP(AF534,Group,2,FALSE)),2)</f>
        <v>8.9</v>
      </c>
      <c r="AK534" s="14">
        <f>IF(VLOOKUP(AF534,Group,5,FALSE)="YES",VLOOKUP(ROUND(ROUND(AJ534,1)-AJ534,2),Round,2,FALSE)+VLOOKUP(AF534,Group,6,FALSE),0)</f>
        <v>0</v>
      </c>
      <c r="AL534" s="14">
        <f>IF(VLOOKUP(AF534,Group,7,FALSE)="",0,ROUND(AJ534-0.04999,1)-AJ534+AM534)</f>
        <v>0</v>
      </c>
      <c r="AM534" s="14" t="str">
        <f>IF(VLOOKUP(AF534,Group,7,FALSE)="","",VLOOKUP(AF534,Group,7,FALSE))</f>
        <v/>
      </c>
      <c r="AO534" s="22" t="s">
        <v>57</v>
      </c>
    </row>
    <row r="535" spans="2:41" s="2" customFormat="1" ht="9.75" customHeight="1" x14ac:dyDescent="0.2">
      <c r="B535" s="93" t="s">
        <v>6</v>
      </c>
      <c r="D535" s="160"/>
      <c r="E535" s="155" t="s">
        <v>367</v>
      </c>
      <c r="F535" s="155"/>
      <c r="G535" s="21" t="s">
        <v>318</v>
      </c>
      <c r="H535" s="21"/>
      <c r="I535" s="21" t="s">
        <v>373</v>
      </c>
      <c r="J535" s="21" t="s">
        <v>374</v>
      </c>
      <c r="K535" s="21"/>
      <c r="L535" s="21"/>
      <c r="M535" s="21"/>
      <c r="N535" s="21"/>
      <c r="P535" s="155" t="s">
        <v>205</v>
      </c>
      <c r="Q535" s="161"/>
      <c r="R535" s="20"/>
      <c r="S535" s="27">
        <f>IF(Suggested="Yes",AA535,AG535)</f>
        <v>8.9</v>
      </c>
      <c r="T535" s="25" t="s">
        <v>44</v>
      </c>
      <c r="U535" s="4" t="str">
        <f>+Instructions!$B$3</f>
        <v>A</v>
      </c>
      <c r="V535" s="39"/>
      <c r="W535" s="43">
        <f>+Instructions!$C$22</f>
        <v>0</v>
      </c>
      <c r="X535" s="14">
        <f>ROUND($AA535*(1-W535)+0.004999,2)</f>
        <v>8.9</v>
      </c>
      <c r="Y535" s="39"/>
      <c r="Z535" s="5" t="s">
        <v>432</v>
      </c>
      <c r="AA535" s="27">
        <v>8.9</v>
      </c>
      <c r="AB535" s="47">
        <f t="shared" si="561"/>
        <v>0</v>
      </c>
      <c r="AC535" s="14">
        <f t="shared" si="561"/>
        <v>8.9</v>
      </c>
      <c r="AD535" s="10">
        <f>(AG535-AC535)/AG535</f>
        <v>0</v>
      </c>
      <c r="AE535" s="101"/>
      <c r="AF535" s="109">
        <v>3</v>
      </c>
      <c r="AG535" s="40">
        <f>SUM(AJ535:AL535)+AE535</f>
        <v>8.9</v>
      </c>
      <c r="AH535" s="39"/>
      <c r="AJ535" s="14">
        <f>ROUND(AC535/(1-VLOOKUP(AF535,Group,2,FALSE)),2)</f>
        <v>8.9</v>
      </c>
      <c r="AK535" s="14">
        <f>IF(VLOOKUP(AF535,Group,5,FALSE)="YES",VLOOKUP(ROUND(ROUND(AJ535,1)-AJ535,2),Round,2,FALSE)+VLOOKUP(AF535,Group,6,FALSE),0)</f>
        <v>0</v>
      </c>
      <c r="AL535" s="14">
        <f>IF(VLOOKUP(AF535,Group,7,FALSE)="",0,ROUND(AJ535-0.04999,1)-AJ535+AM535)</f>
        <v>0</v>
      </c>
      <c r="AM535" s="14" t="str">
        <f>IF(VLOOKUP(AF535,Group,7,FALSE)="","",VLOOKUP(AF535,Group,7,FALSE))</f>
        <v/>
      </c>
      <c r="AO535" s="22" t="s">
        <v>57</v>
      </c>
    </row>
    <row r="536" spans="2:41" s="2" customFormat="1" ht="9.75" customHeight="1" x14ac:dyDescent="0.2">
      <c r="B536" s="93" t="s">
        <v>6</v>
      </c>
      <c r="D536" s="160"/>
      <c r="E536" s="155" t="s">
        <v>367</v>
      </c>
      <c r="F536" s="155"/>
      <c r="G536" s="21" t="s">
        <v>318</v>
      </c>
      <c r="H536" s="21"/>
      <c r="I536" s="21" t="s">
        <v>375</v>
      </c>
      <c r="J536" s="21" t="s">
        <v>376</v>
      </c>
      <c r="K536" s="21"/>
      <c r="L536" s="21"/>
      <c r="M536" s="21"/>
      <c r="N536" s="21"/>
      <c r="P536" s="155" t="s">
        <v>205</v>
      </c>
      <c r="Q536" s="161"/>
      <c r="R536" s="20"/>
      <c r="S536" s="27">
        <f>IF(Suggested="Yes",AA536,AG536)</f>
        <v>8.9</v>
      </c>
      <c r="T536" s="25" t="s">
        <v>44</v>
      </c>
      <c r="U536" s="4" t="str">
        <f>+Instructions!$B$3</f>
        <v>A</v>
      </c>
      <c r="V536" s="39"/>
      <c r="W536" s="43">
        <f>+Instructions!$C$22</f>
        <v>0</v>
      </c>
      <c r="X536" s="14">
        <f>ROUND($AA536*(1-W536)+0.004999,2)</f>
        <v>8.9</v>
      </c>
      <c r="Y536" s="39"/>
      <c r="Z536" s="5" t="s">
        <v>432</v>
      </c>
      <c r="AA536" s="27">
        <v>8.9</v>
      </c>
      <c r="AB536" s="47">
        <f t="shared" si="561"/>
        <v>0</v>
      </c>
      <c r="AC536" s="14">
        <f t="shared" si="561"/>
        <v>8.9</v>
      </c>
      <c r="AD536" s="10">
        <f>(AG536-AC536)/AG536</f>
        <v>0</v>
      </c>
      <c r="AE536" s="101"/>
      <c r="AF536" s="109">
        <v>3</v>
      </c>
      <c r="AG536" s="40">
        <f>SUM(AJ536:AL536)+AE536</f>
        <v>8.9</v>
      </c>
      <c r="AH536" s="39"/>
      <c r="AJ536" s="14">
        <f>ROUND(AC536/(1-VLOOKUP(AF536,Group,2,FALSE)),2)</f>
        <v>8.9</v>
      </c>
      <c r="AK536" s="14">
        <f>IF(VLOOKUP(AF536,Group,5,FALSE)="YES",VLOOKUP(ROUND(ROUND(AJ536,1)-AJ536,2),Round,2,FALSE)+VLOOKUP(AF536,Group,6,FALSE),0)</f>
        <v>0</v>
      </c>
      <c r="AL536" s="14">
        <f>IF(VLOOKUP(AF536,Group,7,FALSE)="",0,ROUND(AJ536-0.04999,1)-AJ536+AM536)</f>
        <v>0</v>
      </c>
      <c r="AM536" s="14" t="str">
        <f>IF(VLOOKUP(AF536,Group,7,FALSE)="","",VLOOKUP(AF536,Group,7,FALSE))</f>
        <v/>
      </c>
      <c r="AO536" s="22" t="s">
        <v>57</v>
      </c>
    </row>
    <row r="537" spans="2:41" s="2" customFormat="1" ht="9.75" customHeight="1" x14ac:dyDescent="0.2">
      <c r="B537" s="93" t="s">
        <v>6</v>
      </c>
      <c r="D537" s="160"/>
      <c r="E537" s="155" t="s">
        <v>367</v>
      </c>
      <c r="F537" s="155"/>
      <c r="G537" s="21" t="s">
        <v>318</v>
      </c>
      <c r="H537" s="21"/>
      <c r="I537" s="21" t="s">
        <v>377</v>
      </c>
      <c r="J537" s="21" t="s">
        <v>378</v>
      </c>
      <c r="K537" s="21"/>
      <c r="L537" s="21"/>
      <c r="M537" s="21"/>
      <c r="N537" s="21"/>
      <c r="P537" s="155" t="s">
        <v>205</v>
      </c>
      <c r="Q537" s="161"/>
      <c r="R537" s="20"/>
      <c r="S537" s="27">
        <f>IF(Suggested="Yes",AA537,AG537)</f>
        <v>8.9</v>
      </c>
      <c r="T537" s="25" t="s">
        <v>44</v>
      </c>
      <c r="U537" s="4" t="str">
        <f>+Instructions!$B$3</f>
        <v>A</v>
      </c>
      <c r="V537" s="39"/>
      <c r="W537" s="43">
        <f>+Instructions!$C$22</f>
        <v>0</v>
      </c>
      <c r="X537" s="14">
        <f>ROUND($AA537*(1-W537)+0.004999,2)</f>
        <v>8.9</v>
      </c>
      <c r="Y537" s="39"/>
      <c r="Z537" s="5" t="s">
        <v>432</v>
      </c>
      <c r="AA537" s="27">
        <v>8.9</v>
      </c>
      <c r="AB537" s="47">
        <f t="shared" si="561"/>
        <v>0</v>
      </c>
      <c r="AC537" s="14">
        <f t="shared" si="561"/>
        <v>8.9</v>
      </c>
      <c r="AD537" s="10">
        <f>(AG537-AC537)/AG537</f>
        <v>0</v>
      </c>
      <c r="AE537" s="101"/>
      <c r="AF537" s="109">
        <v>3</v>
      </c>
      <c r="AG537" s="40">
        <f>SUM(AJ537:AL537)+AE537</f>
        <v>8.9</v>
      </c>
      <c r="AH537" s="39"/>
      <c r="AJ537" s="14">
        <f>ROUND(AC537/(1-VLOOKUP(AF537,Group,2,FALSE)),2)</f>
        <v>8.9</v>
      </c>
      <c r="AK537" s="14">
        <f>IF(VLOOKUP(AF537,Group,5,FALSE)="YES",VLOOKUP(ROUND(ROUND(AJ537,1)-AJ537,2),Round,2,FALSE)+VLOOKUP(AF537,Group,6,FALSE),0)</f>
        <v>0</v>
      </c>
      <c r="AL537" s="14">
        <f>IF(VLOOKUP(AF537,Group,7,FALSE)="",0,ROUND(AJ537-0.04999,1)-AJ537+AM537)</f>
        <v>0</v>
      </c>
      <c r="AM537" s="14" t="str">
        <f>IF(VLOOKUP(AF537,Group,7,FALSE)="","",VLOOKUP(AF537,Group,7,FALSE))</f>
        <v/>
      </c>
      <c r="AO537" s="22" t="s">
        <v>57</v>
      </c>
    </row>
    <row r="538" spans="2:41" s="2" customFormat="1" ht="9.75" customHeight="1" x14ac:dyDescent="0.2">
      <c r="B538" s="93" t="s">
        <v>6</v>
      </c>
      <c r="D538" s="160"/>
      <c r="E538" s="155" t="s">
        <v>367</v>
      </c>
      <c r="F538" s="155"/>
      <c r="G538" s="21" t="s">
        <v>318</v>
      </c>
      <c r="H538" s="21"/>
      <c r="I538" s="21" t="s">
        <v>379</v>
      </c>
      <c r="J538" s="21" t="s">
        <v>380</v>
      </c>
      <c r="K538" s="21"/>
      <c r="L538" s="21"/>
      <c r="M538" s="21"/>
      <c r="N538" s="21"/>
      <c r="P538" s="155" t="s">
        <v>205</v>
      </c>
      <c r="Q538" s="161"/>
      <c r="R538" s="20"/>
      <c r="S538" s="27">
        <f>IF(Suggested="Yes",AA538,AG538)</f>
        <v>8.9</v>
      </c>
      <c r="T538" s="25" t="s">
        <v>44</v>
      </c>
      <c r="U538" s="4" t="str">
        <f>+Instructions!$B$3</f>
        <v>A</v>
      </c>
      <c r="V538" s="39"/>
      <c r="W538" s="43">
        <f>+Instructions!$C$22</f>
        <v>0</v>
      </c>
      <c r="X538" s="14">
        <f>ROUND($AA538*(1-W538)+0.004999,2)</f>
        <v>8.9</v>
      </c>
      <c r="Y538" s="39"/>
      <c r="Z538" s="5" t="s">
        <v>432</v>
      </c>
      <c r="AA538" s="27">
        <v>8.9</v>
      </c>
      <c r="AB538" s="47">
        <f t="shared" si="561"/>
        <v>0</v>
      </c>
      <c r="AC538" s="14">
        <f t="shared" si="561"/>
        <v>8.9</v>
      </c>
      <c r="AD538" s="10">
        <f>(AG538-AC538)/AG538</f>
        <v>0</v>
      </c>
      <c r="AE538" s="101"/>
      <c r="AF538" s="109">
        <v>3</v>
      </c>
      <c r="AG538" s="40">
        <f>SUM(AJ538:AL538)+AE538</f>
        <v>8.9</v>
      </c>
      <c r="AH538" s="39"/>
      <c r="AJ538" s="14">
        <f>ROUND(AC538/(1-VLOOKUP(AF538,Group,2,FALSE)),2)</f>
        <v>8.9</v>
      </c>
      <c r="AK538" s="14">
        <f>IF(VLOOKUP(AF538,Group,5,FALSE)="YES",VLOOKUP(ROUND(ROUND(AJ538,1)-AJ538,2),Round,2,FALSE)+VLOOKUP(AF538,Group,6,FALSE),0)</f>
        <v>0</v>
      </c>
      <c r="AL538" s="14">
        <f>IF(VLOOKUP(AF538,Group,7,FALSE)="",0,ROUND(AJ538-0.04999,1)-AJ538+AM538)</f>
        <v>0</v>
      </c>
      <c r="AM538" s="14" t="str">
        <f>IF(VLOOKUP(AF538,Group,7,FALSE)="","",VLOOKUP(AF538,Group,7,FALSE))</f>
        <v/>
      </c>
      <c r="AO538" s="22" t="s">
        <v>57</v>
      </c>
    </row>
    <row r="539" spans="2:41" s="2" customFormat="1" ht="3.75" customHeight="1" x14ac:dyDescent="0.2">
      <c r="P539" s="155"/>
      <c r="Q539" s="161"/>
      <c r="R539" s="5"/>
      <c r="S539" s="27"/>
      <c r="T539" s="5"/>
      <c r="U539" s="4"/>
      <c r="V539" s="39"/>
      <c r="W539" s="43"/>
      <c r="X539" s="12"/>
      <c r="Y539" s="39"/>
      <c r="Z539" s="27"/>
      <c r="AA539" s="27"/>
      <c r="AB539" s="42"/>
      <c r="AC539" s="14"/>
      <c r="AD539" s="12"/>
      <c r="AE539" s="52"/>
      <c r="AF539" s="104"/>
      <c r="AG539" s="27"/>
      <c r="AH539" s="39"/>
      <c r="AJ539" s="14"/>
      <c r="AK539" s="14"/>
      <c r="AL539" s="14"/>
      <c r="AM539" s="14"/>
      <c r="AO539" s="22" t="s">
        <v>57</v>
      </c>
    </row>
    <row r="540" spans="2:41" s="2" customFormat="1" ht="9.9499999999999993" customHeight="1" x14ac:dyDescent="0.2">
      <c r="C540" s="138"/>
      <c r="D540" s="184"/>
      <c r="P540" s="183"/>
      <c r="Q540" s="5"/>
      <c r="S540" s="169"/>
      <c r="T540" s="171"/>
      <c r="U540" s="4"/>
      <c r="V540" s="39"/>
      <c r="W540" s="56"/>
      <c r="X540" s="56"/>
      <c r="Y540" s="39"/>
      <c r="Z540" s="27"/>
      <c r="AA540" s="14"/>
      <c r="AB540" s="12"/>
      <c r="AC540" s="12"/>
      <c r="AD540" s="12"/>
      <c r="AE540" s="12"/>
      <c r="AF540" s="52"/>
      <c r="AG540" s="14"/>
      <c r="AH540" s="39"/>
      <c r="AO540" s="22" t="s">
        <v>57</v>
      </c>
    </row>
    <row r="541" spans="2:41" s="2" customFormat="1" ht="9.9499999999999993" customHeight="1" x14ac:dyDescent="0.2">
      <c r="C541" s="138"/>
      <c r="D541" s="184"/>
      <c r="P541" s="183"/>
      <c r="Q541" s="5"/>
      <c r="S541" s="169"/>
      <c r="T541" s="171"/>
      <c r="U541" s="4"/>
      <c r="V541" s="39"/>
      <c r="W541" s="56"/>
      <c r="X541" s="56"/>
      <c r="Y541" s="39"/>
      <c r="Z541" s="27"/>
      <c r="AA541" s="14"/>
      <c r="AB541" s="12"/>
      <c r="AC541" s="12"/>
      <c r="AD541" s="12"/>
      <c r="AE541" s="12"/>
      <c r="AF541" s="52"/>
      <c r="AG541" s="14"/>
      <c r="AH541" s="39"/>
      <c r="AO541" s="22" t="s">
        <v>57</v>
      </c>
    </row>
    <row r="542" spans="2:41" s="2" customFormat="1" ht="9.9499999999999993" customHeight="1" x14ac:dyDescent="0.2">
      <c r="C542" s="138"/>
      <c r="D542" s="184"/>
      <c r="P542" s="183"/>
      <c r="Q542" s="5"/>
      <c r="S542" s="169"/>
      <c r="T542" s="171"/>
      <c r="U542" s="4"/>
      <c r="V542" s="39"/>
      <c r="W542" s="56"/>
      <c r="X542" s="56"/>
      <c r="Y542" s="39"/>
      <c r="Z542" s="27"/>
      <c r="AA542" s="14"/>
      <c r="AB542" s="12"/>
      <c r="AC542" s="12"/>
      <c r="AD542" s="12"/>
      <c r="AE542" s="12"/>
      <c r="AF542" s="52"/>
      <c r="AG542" s="14"/>
      <c r="AH542" s="39"/>
      <c r="AO542" s="22" t="s">
        <v>57</v>
      </c>
    </row>
    <row r="543" spans="2:41" s="2" customFormat="1" ht="24" customHeight="1" x14ac:dyDescent="0.2">
      <c r="C543" s="138"/>
      <c r="D543" s="245" t="s">
        <v>790</v>
      </c>
      <c r="E543" s="246"/>
      <c r="F543" s="246"/>
      <c r="G543" s="246"/>
      <c r="H543" s="246"/>
      <c r="I543" s="246"/>
      <c r="J543" s="246"/>
      <c r="K543" s="246"/>
      <c r="L543" s="246"/>
      <c r="M543" s="246"/>
      <c r="N543" s="246"/>
      <c r="O543" s="246"/>
      <c r="P543" s="246"/>
      <c r="Q543" s="246"/>
      <c r="R543" s="246"/>
      <c r="S543" s="246"/>
      <c r="T543" s="246"/>
      <c r="U543" s="4"/>
      <c r="V543" s="39"/>
      <c r="W543" s="56"/>
      <c r="X543" s="56"/>
      <c r="Y543" s="39"/>
      <c r="Z543" s="27"/>
      <c r="AA543" s="14"/>
      <c r="AB543" s="12"/>
      <c r="AC543" s="12"/>
      <c r="AD543" s="12"/>
      <c r="AE543" s="12"/>
      <c r="AF543" s="52"/>
      <c r="AG543" s="14"/>
      <c r="AH543" s="39"/>
      <c r="AO543" s="22" t="s">
        <v>57</v>
      </c>
    </row>
    <row r="544" spans="2:41" s="2" customFormat="1" ht="3.95" customHeight="1" x14ac:dyDescent="0.2">
      <c r="C544" s="138"/>
      <c r="D544" s="138"/>
      <c r="P544" s="183"/>
      <c r="Q544" s="5"/>
      <c r="S544" s="169"/>
      <c r="T544" s="171"/>
      <c r="U544" s="4"/>
      <c r="V544" s="39"/>
      <c r="W544" s="56"/>
      <c r="X544" s="56"/>
      <c r="Y544" s="39"/>
      <c r="Z544" s="27"/>
      <c r="AA544" s="14"/>
      <c r="AB544" s="12"/>
      <c r="AC544" s="12"/>
      <c r="AD544" s="12"/>
      <c r="AE544" s="12"/>
      <c r="AF544" s="52"/>
      <c r="AG544" s="14"/>
      <c r="AH544" s="39"/>
      <c r="AO544" s="22" t="s">
        <v>57</v>
      </c>
    </row>
    <row r="545" spans="3:41" s="2" customFormat="1" ht="24" customHeight="1" x14ac:dyDescent="0.2">
      <c r="C545" s="138"/>
      <c r="D545" s="245" t="s">
        <v>1195</v>
      </c>
      <c r="E545" s="246"/>
      <c r="F545" s="246"/>
      <c r="G545" s="246"/>
      <c r="H545" s="246"/>
      <c r="I545" s="246"/>
      <c r="J545" s="246"/>
      <c r="K545" s="246"/>
      <c r="L545" s="246"/>
      <c r="M545" s="246"/>
      <c r="N545" s="246"/>
      <c r="O545" s="246"/>
      <c r="P545" s="246"/>
      <c r="Q545" s="246"/>
      <c r="R545" s="246"/>
      <c r="S545" s="246"/>
      <c r="T545" s="246"/>
      <c r="U545" s="4"/>
      <c r="V545" s="39"/>
      <c r="W545" s="56"/>
      <c r="X545" s="56"/>
      <c r="Y545" s="39"/>
      <c r="Z545" s="27"/>
      <c r="AA545" s="14"/>
      <c r="AB545" s="12"/>
      <c r="AC545" s="12"/>
      <c r="AD545" s="12"/>
      <c r="AE545" s="12"/>
      <c r="AF545" s="52"/>
      <c r="AG545" s="14"/>
      <c r="AH545" s="39"/>
      <c r="AO545" s="22" t="s">
        <v>57</v>
      </c>
    </row>
    <row r="546" spans="3:41" s="2" customFormat="1" ht="3.95" customHeight="1" x14ac:dyDescent="0.2">
      <c r="C546" s="138"/>
      <c r="D546" s="138"/>
      <c r="P546" s="183"/>
      <c r="Q546" s="5"/>
      <c r="S546" s="169"/>
      <c r="T546" s="171"/>
      <c r="U546" s="4"/>
      <c r="V546" s="39"/>
      <c r="W546" s="56"/>
      <c r="X546" s="56"/>
      <c r="Y546" s="39"/>
      <c r="Z546" s="27"/>
      <c r="AA546" s="14"/>
      <c r="AB546" s="12"/>
      <c r="AC546" s="12"/>
      <c r="AD546" s="12"/>
      <c r="AE546" s="12"/>
      <c r="AF546" s="52"/>
      <c r="AG546" s="14"/>
      <c r="AH546" s="39"/>
      <c r="AO546" s="22" t="s">
        <v>57</v>
      </c>
    </row>
    <row r="547" spans="3:41" s="2" customFormat="1" ht="50.1" customHeight="1" x14ac:dyDescent="0.2">
      <c r="C547" s="138"/>
      <c r="D547" s="245" t="s">
        <v>794</v>
      </c>
      <c r="E547" s="246"/>
      <c r="F547" s="246"/>
      <c r="G547" s="246"/>
      <c r="H547" s="246"/>
      <c r="I547" s="246"/>
      <c r="J547" s="246"/>
      <c r="K547" s="246"/>
      <c r="L547" s="246"/>
      <c r="M547" s="246"/>
      <c r="N547" s="246"/>
      <c r="O547" s="246"/>
      <c r="P547" s="246"/>
      <c r="Q547" s="246"/>
      <c r="R547" s="246"/>
      <c r="S547" s="246"/>
      <c r="T547" s="246"/>
      <c r="U547" s="4"/>
      <c r="V547" s="39"/>
      <c r="W547" s="56"/>
      <c r="X547" s="56"/>
      <c r="Y547" s="39"/>
      <c r="Z547" s="27"/>
      <c r="AA547" s="14"/>
      <c r="AB547" s="12"/>
      <c r="AC547" s="12"/>
      <c r="AD547" s="12"/>
      <c r="AE547" s="12"/>
      <c r="AF547" s="52"/>
      <c r="AG547" s="14"/>
      <c r="AH547" s="39"/>
      <c r="AO547" s="22" t="s">
        <v>57</v>
      </c>
    </row>
    <row r="548" spans="3:41" s="2" customFormat="1" ht="3.95" customHeight="1" x14ac:dyDescent="0.2">
      <c r="C548" s="138"/>
      <c r="D548" s="138"/>
      <c r="P548" s="183"/>
      <c r="Q548" s="5"/>
      <c r="S548" s="169"/>
      <c r="T548" s="171"/>
      <c r="U548" s="4"/>
      <c r="V548" s="39"/>
      <c r="W548" s="56"/>
      <c r="X548" s="56"/>
      <c r="Y548" s="39"/>
      <c r="Z548" s="27"/>
      <c r="AA548" s="14"/>
      <c r="AB548" s="12"/>
      <c r="AC548" s="12"/>
      <c r="AD548" s="12"/>
      <c r="AE548" s="12"/>
      <c r="AF548" s="52"/>
      <c r="AG548" s="14"/>
      <c r="AH548" s="39"/>
      <c r="AO548" s="22" t="s">
        <v>57</v>
      </c>
    </row>
    <row r="549" spans="3:41" s="2" customFormat="1" ht="39.950000000000003" customHeight="1" x14ac:dyDescent="0.2">
      <c r="C549" s="138"/>
      <c r="D549" s="245" t="s">
        <v>789</v>
      </c>
      <c r="E549" s="246"/>
      <c r="F549" s="246"/>
      <c r="G549" s="246"/>
      <c r="H549" s="246"/>
      <c r="I549" s="246"/>
      <c r="J549" s="246"/>
      <c r="K549" s="246"/>
      <c r="L549" s="246"/>
      <c r="M549" s="246"/>
      <c r="N549" s="246"/>
      <c r="O549" s="246"/>
      <c r="P549" s="246"/>
      <c r="Q549" s="246"/>
      <c r="R549" s="246"/>
      <c r="S549" s="246"/>
      <c r="T549" s="246"/>
      <c r="U549" s="4"/>
      <c r="V549" s="39"/>
      <c r="W549" s="56"/>
      <c r="X549" s="56"/>
      <c r="Y549" s="39"/>
      <c r="Z549" s="27"/>
      <c r="AA549" s="14"/>
      <c r="AB549" s="12"/>
      <c r="AC549" s="12"/>
      <c r="AD549" s="12"/>
      <c r="AE549" s="12"/>
      <c r="AF549" s="52"/>
      <c r="AG549" s="14"/>
      <c r="AH549" s="39"/>
      <c r="AO549" s="22" t="s">
        <v>57</v>
      </c>
    </row>
    <row r="550" spans="3:41" s="2" customFormat="1" ht="3.95" customHeight="1" x14ac:dyDescent="0.2">
      <c r="C550" s="138"/>
      <c r="D550" s="138"/>
      <c r="P550" s="183"/>
      <c r="Q550" s="5"/>
      <c r="S550" s="169"/>
      <c r="T550" s="171"/>
      <c r="U550" s="4"/>
      <c r="V550" s="39"/>
      <c r="W550" s="56"/>
      <c r="X550" s="56"/>
      <c r="Y550" s="39"/>
      <c r="Z550" s="27"/>
      <c r="AA550" s="14"/>
      <c r="AB550" s="12"/>
      <c r="AC550" s="12"/>
      <c r="AD550" s="12"/>
      <c r="AE550" s="12"/>
      <c r="AF550" s="52"/>
      <c r="AG550" s="14"/>
      <c r="AH550" s="39"/>
      <c r="AO550" s="22" t="s">
        <v>57</v>
      </c>
    </row>
    <row r="551" spans="3:41" s="2" customFormat="1" ht="50.1" customHeight="1" x14ac:dyDescent="0.2">
      <c r="C551" s="138"/>
      <c r="D551" s="245" t="s">
        <v>791</v>
      </c>
      <c r="E551" s="246"/>
      <c r="F551" s="246"/>
      <c r="G551" s="246"/>
      <c r="H551" s="246"/>
      <c r="I551" s="246"/>
      <c r="J551" s="246"/>
      <c r="K551" s="246"/>
      <c r="L551" s="246"/>
      <c r="M551" s="246"/>
      <c r="N551" s="246"/>
      <c r="O551" s="246"/>
      <c r="P551" s="246"/>
      <c r="Q551" s="246"/>
      <c r="R551" s="246"/>
      <c r="S551" s="246"/>
      <c r="T551" s="246"/>
      <c r="U551" s="4"/>
      <c r="V551" s="39"/>
      <c r="W551" s="56"/>
      <c r="X551" s="56"/>
      <c r="Y551" s="39"/>
      <c r="Z551" s="27"/>
      <c r="AA551" s="14"/>
      <c r="AB551" s="12"/>
      <c r="AC551" s="12"/>
      <c r="AD551" s="12"/>
      <c r="AE551" s="12"/>
      <c r="AF551" s="52"/>
      <c r="AG551" s="14"/>
      <c r="AH551" s="39"/>
      <c r="AO551" s="22" t="s">
        <v>57</v>
      </c>
    </row>
    <row r="552" spans="3:41" s="2" customFormat="1" ht="9.9499999999999993" customHeight="1" x14ac:dyDescent="0.2">
      <c r="C552" s="138"/>
      <c r="D552" s="184"/>
      <c r="P552" s="183"/>
      <c r="Q552" s="5"/>
      <c r="S552" s="169"/>
      <c r="T552" s="171"/>
      <c r="U552" s="4"/>
      <c r="V552" s="39"/>
      <c r="W552" s="56"/>
      <c r="X552" s="56"/>
      <c r="Y552" s="39"/>
      <c r="Z552" s="27"/>
      <c r="AA552" s="14"/>
      <c r="AB552" s="12"/>
      <c r="AC552" s="12"/>
      <c r="AD552" s="12"/>
      <c r="AE552" s="12"/>
      <c r="AF552" s="52"/>
      <c r="AG552" s="14"/>
      <c r="AH552" s="39"/>
      <c r="AO552" s="22" t="s">
        <v>57</v>
      </c>
    </row>
    <row r="553" spans="3:41" s="2" customFormat="1" ht="9.9499999999999993" customHeight="1" x14ac:dyDescent="0.2">
      <c r="C553" s="138"/>
      <c r="D553" s="184"/>
      <c r="P553" s="183"/>
      <c r="Q553" s="5"/>
      <c r="S553" s="169"/>
      <c r="T553" s="171"/>
      <c r="U553" s="4"/>
      <c r="V553" s="39"/>
      <c r="W553" s="56"/>
      <c r="X553" s="56"/>
      <c r="Y553" s="39"/>
      <c r="Z553" s="27"/>
      <c r="AA553" s="14"/>
      <c r="AB553" s="12"/>
      <c r="AC553" s="12"/>
      <c r="AD553" s="12"/>
      <c r="AE553" s="12"/>
      <c r="AF553" s="52"/>
      <c r="AG553" s="14"/>
      <c r="AH553" s="39"/>
      <c r="AO553" s="22" t="s">
        <v>57</v>
      </c>
    </row>
    <row r="554" spans="3:41" s="2" customFormat="1" ht="9.9499999999999993" customHeight="1" x14ac:dyDescent="0.2">
      <c r="C554" s="138"/>
      <c r="D554" s="184"/>
      <c r="P554" s="183"/>
      <c r="Q554" s="5"/>
      <c r="S554" s="169"/>
      <c r="T554" s="171"/>
      <c r="U554" s="4"/>
      <c r="V554" s="39"/>
      <c r="W554" s="56"/>
      <c r="X554" s="56"/>
      <c r="Y554" s="39"/>
      <c r="Z554" s="27"/>
      <c r="AA554" s="14"/>
      <c r="AB554" s="12"/>
      <c r="AC554" s="12"/>
      <c r="AD554" s="12"/>
      <c r="AE554" s="12"/>
      <c r="AF554" s="52"/>
      <c r="AG554" s="14"/>
      <c r="AH554" s="39"/>
      <c r="AO554" s="22" t="s">
        <v>57</v>
      </c>
    </row>
    <row r="555" spans="3:41" s="2" customFormat="1" ht="9.9499999999999993" customHeight="1" x14ac:dyDescent="0.2">
      <c r="C555" s="138"/>
      <c r="D555" s="184"/>
      <c r="P555" s="183"/>
      <c r="Q555" s="5"/>
      <c r="S555" s="169"/>
      <c r="T555" s="171"/>
      <c r="U555" s="4"/>
      <c r="V555" s="39"/>
      <c r="W555" s="56"/>
      <c r="X555" s="56"/>
      <c r="Y555" s="39"/>
      <c r="Z555" s="27"/>
      <c r="AA555" s="14"/>
      <c r="AB555" s="12"/>
      <c r="AC555" s="12"/>
      <c r="AD555" s="12"/>
      <c r="AE555" s="12"/>
      <c r="AF555" s="52"/>
      <c r="AG555" s="14"/>
      <c r="AH555" s="39"/>
      <c r="AO555" s="22" t="s">
        <v>57</v>
      </c>
    </row>
    <row r="556" spans="3:41" s="2" customFormat="1" ht="9.9499999999999993" customHeight="1" x14ac:dyDescent="0.2">
      <c r="C556" s="138"/>
      <c r="D556" s="184"/>
      <c r="P556" s="183"/>
      <c r="Q556" s="5"/>
      <c r="S556" s="169"/>
      <c r="T556" s="171"/>
      <c r="U556" s="4"/>
      <c r="V556" s="39"/>
      <c r="W556" s="56"/>
      <c r="X556" s="56"/>
      <c r="Y556" s="39"/>
      <c r="Z556" s="27"/>
      <c r="AA556" s="14"/>
      <c r="AB556" s="12"/>
      <c r="AC556" s="12"/>
      <c r="AD556" s="12"/>
      <c r="AE556" s="12"/>
      <c r="AF556" s="52"/>
      <c r="AG556" s="14"/>
      <c r="AH556" s="39"/>
      <c r="AO556" s="22" t="s">
        <v>57</v>
      </c>
    </row>
    <row r="557" spans="3:41" s="2" customFormat="1" ht="9.9499999999999993" customHeight="1" x14ac:dyDescent="0.2">
      <c r="C557" s="138"/>
      <c r="D557" s="184"/>
      <c r="P557" s="183"/>
      <c r="Q557" s="5"/>
      <c r="S557" s="169"/>
      <c r="T557" s="171"/>
      <c r="U557" s="4"/>
      <c r="V557" s="39"/>
      <c r="W557" s="56"/>
      <c r="X557" s="56"/>
      <c r="Y557" s="39"/>
      <c r="Z557" s="27"/>
      <c r="AA557" s="14"/>
      <c r="AB557" s="12"/>
      <c r="AC557" s="12"/>
      <c r="AD557" s="12"/>
      <c r="AE557" s="12"/>
      <c r="AF557" s="52"/>
      <c r="AG557" s="14"/>
      <c r="AH557" s="39"/>
      <c r="AO557" s="22" t="s">
        <v>57</v>
      </c>
    </row>
    <row r="558" spans="3:41" s="2" customFormat="1" ht="3.95" customHeight="1" x14ac:dyDescent="0.2">
      <c r="C558" s="138"/>
      <c r="D558" s="184"/>
      <c r="P558" s="183"/>
      <c r="Q558" s="5"/>
      <c r="S558" s="169"/>
      <c r="T558" s="171"/>
      <c r="U558" s="4"/>
      <c r="V558" s="39"/>
      <c r="W558" s="56"/>
      <c r="X558" s="56"/>
      <c r="Y558" s="39"/>
      <c r="Z558" s="27"/>
      <c r="AA558" s="14"/>
      <c r="AB558" s="12"/>
      <c r="AC558" s="12"/>
      <c r="AD558" s="12"/>
      <c r="AE558" s="12"/>
      <c r="AF558" s="52"/>
      <c r="AG558" s="14"/>
      <c r="AH558" s="39"/>
      <c r="AO558" s="22" t="s">
        <v>57</v>
      </c>
    </row>
    <row r="559" spans="3:41" s="121" customFormat="1" ht="12.75" customHeight="1" x14ac:dyDescent="0.2">
      <c r="C559" s="244" t="s">
        <v>1110</v>
      </c>
      <c r="D559" s="244"/>
      <c r="E559" s="244"/>
      <c r="F559" s="244"/>
      <c r="G559" s="244"/>
      <c r="H559" s="244"/>
      <c r="I559" s="244"/>
      <c r="J559" s="244"/>
      <c r="K559" s="244"/>
      <c r="L559" s="244"/>
      <c r="M559" s="244"/>
      <c r="N559" s="244"/>
      <c r="O559" s="244"/>
      <c r="P559" s="244"/>
      <c r="Q559" s="244"/>
      <c r="R559" s="244"/>
      <c r="S559" s="244"/>
      <c r="T559" s="244"/>
      <c r="U559" s="122"/>
      <c r="V559" s="123"/>
      <c r="W559" s="126"/>
      <c r="X559" s="124"/>
      <c r="Y559" s="123"/>
      <c r="Z559" s="124"/>
      <c r="AA559" s="124"/>
      <c r="AB559" s="125"/>
      <c r="AC559" s="124"/>
      <c r="AD559" s="125"/>
      <c r="AE559" s="127"/>
      <c r="AF559" s="127"/>
      <c r="AG559" s="124"/>
      <c r="AH559" s="123"/>
      <c r="AI559" s="124"/>
      <c r="AJ559" s="124"/>
      <c r="AK559" s="124"/>
      <c r="AL559" s="124"/>
      <c r="AM559" s="124"/>
      <c r="AO559" s="22" t="s">
        <v>57</v>
      </c>
    </row>
    <row r="560" spans="3:41" s="2" customFormat="1" ht="3.95" customHeight="1" x14ac:dyDescent="0.2">
      <c r="C560" s="184"/>
      <c r="D560" s="185"/>
      <c r="E560" s="21"/>
      <c r="F560" s="155"/>
      <c r="G560" s="21"/>
      <c r="H560" s="21"/>
      <c r="I560" s="21"/>
      <c r="J560" s="21"/>
      <c r="K560" s="21"/>
      <c r="L560" s="21"/>
      <c r="M560" s="21"/>
      <c r="N560" s="21"/>
      <c r="O560" s="21"/>
      <c r="P560" s="155"/>
      <c r="Q560" s="161"/>
      <c r="R560" s="20"/>
      <c r="S560" s="186"/>
      <c r="T560" s="187"/>
      <c r="U560" s="25"/>
      <c r="V560" s="39"/>
      <c r="W560" s="43"/>
      <c r="X560" s="27"/>
      <c r="Y560" s="39"/>
      <c r="Z560" s="27"/>
      <c r="AA560" s="27"/>
      <c r="AB560" s="47"/>
      <c r="AC560" s="27"/>
      <c r="AD560" s="47"/>
      <c r="AE560" s="59"/>
      <c r="AF560" s="59"/>
      <c r="AG560" s="27"/>
      <c r="AH560" s="39"/>
      <c r="AI560" s="27"/>
      <c r="AJ560" s="27"/>
      <c r="AK560" s="27"/>
      <c r="AL560" s="27"/>
      <c r="AM560" s="27"/>
      <c r="AO560" s="22" t="s">
        <v>57</v>
      </c>
    </row>
    <row r="561" spans="1:42" s="2" customFormat="1" ht="38.25" customHeight="1" x14ac:dyDescent="0.2">
      <c r="C561" s="244" t="s">
        <v>26</v>
      </c>
      <c r="D561" s="244"/>
      <c r="E561" s="244"/>
      <c r="F561" s="244"/>
      <c r="G561" s="244"/>
      <c r="H561" s="244"/>
      <c r="I561" s="244"/>
      <c r="J561" s="244"/>
      <c r="K561" s="244"/>
      <c r="L561" s="244"/>
      <c r="M561" s="244"/>
      <c r="N561" s="244"/>
      <c r="O561" s="244"/>
      <c r="P561" s="244"/>
      <c r="Q561" s="244"/>
      <c r="R561" s="244"/>
      <c r="S561" s="244"/>
      <c r="T561" s="244"/>
      <c r="U561" s="25"/>
      <c r="V561" s="39"/>
      <c r="W561" s="43"/>
      <c r="X561" s="27"/>
      <c r="Y561" s="39"/>
      <c r="Z561" s="27"/>
      <c r="AA561" s="27"/>
      <c r="AB561" s="47"/>
      <c r="AC561" s="27"/>
      <c r="AD561" s="47"/>
      <c r="AE561" s="59"/>
      <c r="AF561" s="59"/>
      <c r="AG561" s="27"/>
      <c r="AH561" s="39"/>
      <c r="AI561" s="27"/>
      <c r="AJ561" s="27"/>
      <c r="AK561" s="27"/>
      <c r="AL561" s="27"/>
      <c r="AM561" s="27"/>
      <c r="AO561" s="199"/>
    </row>
    <row r="562" spans="1:42" s="2" customFormat="1" ht="3.95" customHeight="1" x14ac:dyDescent="0.2">
      <c r="C562" s="184"/>
      <c r="D562" s="185"/>
      <c r="E562" s="21"/>
      <c r="F562" s="155"/>
      <c r="G562" s="21"/>
      <c r="H562" s="21"/>
      <c r="I562" s="21"/>
      <c r="J562" s="21"/>
      <c r="K562" s="21"/>
      <c r="L562" s="21"/>
      <c r="M562" s="21"/>
      <c r="N562" s="21"/>
      <c r="O562" s="21"/>
      <c r="P562" s="155"/>
      <c r="Q562" s="161"/>
      <c r="R562" s="20"/>
      <c r="S562" s="186"/>
      <c r="T562" s="187"/>
      <c r="U562" s="25"/>
      <c r="V562" s="39"/>
      <c r="W562" s="43"/>
      <c r="X562" s="27"/>
      <c r="Y562" s="39"/>
      <c r="Z562" s="27"/>
      <c r="AA562" s="27"/>
      <c r="AB562" s="47"/>
      <c r="AC562" s="27"/>
      <c r="AD562" s="47"/>
      <c r="AE562" s="59"/>
      <c r="AF562" s="59"/>
      <c r="AG562" s="27"/>
      <c r="AH562" s="39"/>
      <c r="AI562" s="27"/>
      <c r="AJ562" s="27"/>
      <c r="AK562" s="27"/>
      <c r="AL562" s="27"/>
      <c r="AM562" s="27"/>
      <c r="AO562" s="199"/>
    </row>
    <row r="563" spans="1:42" x14ac:dyDescent="0.2">
      <c r="A563" s="80" t="s">
        <v>57</v>
      </c>
      <c r="B563" s="80" t="s">
        <v>57</v>
      </c>
      <c r="C563" s="80" t="s">
        <v>57</v>
      </c>
      <c r="D563" s="80" t="s">
        <v>57</v>
      </c>
      <c r="E563" s="80" t="s">
        <v>57</v>
      </c>
      <c r="F563" s="80" t="s">
        <v>57</v>
      </c>
      <c r="G563" s="80" t="s">
        <v>57</v>
      </c>
      <c r="H563" s="80" t="s">
        <v>57</v>
      </c>
      <c r="I563" s="80" t="s">
        <v>57</v>
      </c>
      <c r="J563" s="80" t="s">
        <v>57</v>
      </c>
      <c r="K563" s="80" t="s">
        <v>57</v>
      </c>
      <c r="L563" s="80" t="s">
        <v>57</v>
      </c>
      <c r="M563" s="80" t="s">
        <v>57</v>
      </c>
      <c r="N563" s="80" t="s">
        <v>57</v>
      </c>
      <c r="O563" s="80" t="s">
        <v>57</v>
      </c>
      <c r="P563" s="80" t="s">
        <v>57</v>
      </c>
      <c r="Q563" s="80" t="s">
        <v>57</v>
      </c>
      <c r="R563" s="80" t="s">
        <v>57</v>
      </c>
      <c r="S563" s="80" t="s">
        <v>57</v>
      </c>
      <c r="T563" s="80" t="s">
        <v>57</v>
      </c>
      <c r="U563" s="80" t="s">
        <v>57</v>
      </c>
      <c r="V563" s="80" t="s">
        <v>57</v>
      </c>
      <c r="W563" s="80" t="s">
        <v>57</v>
      </c>
      <c r="X563" s="80" t="s">
        <v>57</v>
      </c>
      <c r="Y563" s="80" t="s">
        <v>57</v>
      </c>
      <c r="Z563" s="80" t="s">
        <v>57</v>
      </c>
      <c r="AA563" s="80" t="s">
        <v>57</v>
      </c>
      <c r="AB563" s="80" t="s">
        <v>57</v>
      </c>
      <c r="AC563" s="80" t="s">
        <v>57</v>
      </c>
      <c r="AD563" s="80" t="s">
        <v>57</v>
      </c>
      <c r="AE563" s="80" t="s">
        <v>57</v>
      </c>
      <c r="AF563" s="80" t="s">
        <v>57</v>
      </c>
      <c r="AG563" s="80" t="s">
        <v>57</v>
      </c>
      <c r="AH563" s="80" t="s">
        <v>57</v>
      </c>
      <c r="AI563" s="80" t="s">
        <v>57</v>
      </c>
      <c r="AJ563" s="80" t="s">
        <v>57</v>
      </c>
      <c r="AK563" s="80" t="s">
        <v>57</v>
      </c>
      <c r="AL563" s="80" t="s">
        <v>57</v>
      </c>
      <c r="AM563" s="80" t="s">
        <v>57</v>
      </c>
      <c r="AN563" s="80" t="s">
        <v>57</v>
      </c>
      <c r="AO563" s="80" t="s">
        <v>57</v>
      </c>
      <c r="AP563" s="2"/>
    </row>
    <row r="564" spans="1:42" x14ac:dyDescent="0.2">
      <c r="AP564" s="2"/>
    </row>
    <row r="565" spans="1:42" x14ac:dyDescent="0.2">
      <c r="D565" s="239" t="s">
        <v>58</v>
      </c>
      <c r="E565" s="240"/>
      <c r="AP565" s="2"/>
    </row>
    <row r="566" spans="1:42" x14ac:dyDescent="0.2">
      <c r="D566" s="191">
        <v>-0.04</v>
      </c>
      <c r="E566" s="191">
        <v>0.01</v>
      </c>
      <c r="AP566" s="2"/>
    </row>
    <row r="567" spans="1:42" x14ac:dyDescent="0.2">
      <c r="D567" s="191">
        <v>-0.03</v>
      </c>
      <c r="E567" s="191">
        <v>0.02</v>
      </c>
      <c r="AP567" s="2"/>
    </row>
    <row r="568" spans="1:42" x14ac:dyDescent="0.2">
      <c r="D568" s="191">
        <v>-0.02</v>
      </c>
      <c r="E568" s="191">
        <v>0.03</v>
      </c>
      <c r="AP568" s="2"/>
    </row>
    <row r="569" spans="1:42" x14ac:dyDescent="0.2">
      <c r="D569" s="191">
        <v>-0.01</v>
      </c>
      <c r="E569" s="191">
        <v>-0.01</v>
      </c>
      <c r="AP569" s="2"/>
    </row>
    <row r="570" spans="1:42" x14ac:dyDescent="0.2">
      <c r="D570" s="191">
        <v>0</v>
      </c>
      <c r="E570" s="191">
        <v>0</v>
      </c>
      <c r="AP570" s="2"/>
    </row>
    <row r="571" spans="1:42" x14ac:dyDescent="0.2">
      <c r="D571" s="191">
        <v>0.01</v>
      </c>
      <c r="E571" s="191">
        <v>1.0000000000005116E-2</v>
      </c>
      <c r="AP571" s="2"/>
    </row>
    <row r="572" spans="1:42" x14ac:dyDescent="0.2">
      <c r="D572" s="191">
        <v>0.02</v>
      </c>
      <c r="E572" s="191">
        <v>2.0000000000003126E-2</v>
      </c>
      <c r="AP572" s="2"/>
    </row>
    <row r="573" spans="1:42" x14ac:dyDescent="0.2">
      <c r="D573" s="191">
        <v>0.03</v>
      </c>
      <c r="E573" s="191">
        <v>3.0000000000001137E-2</v>
      </c>
      <c r="AP573" s="2"/>
    </row>
    <row r="574" spans="1:42" x14ac:dyDescent="0.2">
      <c r="D574" s="191">
        <v>0.04</v>
      </c>
      <c r="E574" s="191">
        <v>-0.01</v>
      </c>
      <c r="AP574" s="2"/>
    </row>
    <row r="575" spans="1:42" x14ac:dyDescent="0.2">
      <c r="D575" s="191">
        <v>0.05</v>
      </c>
      <c r="E575" s="191">
        <v>0</v>
      </c>
      <c r="AP575" s="2"/>
    </row>
    <row r="576" spans="1:42" x14ac:dyDescent="0.2">
      <c r="AP576" s="2"/>
    </row>
    <row r="577" spans="16:42" x14ac:dyDescent="0.2">
      <c r="AP577" s="2"/>
    </row>
    <row r="578" spans="16:42" x14ac:dyDescent="0.2">
      <c r="AP578" s="2"/>
    </row>
    <row r="579" spans="16:42" x14ac:dyDescent="0.2">
      <c r="AP579" s="2"/>
    </row>
    <row r="580" spans="16:42" x14ac:dyDescent="0.2">
      <c r="AP580" s="2"/>
    </row>
    <row r="581" spans="16:42" x14ac:dyDescent="0.2">
      <c r="AP581" s="2"/>
    </row>
    <row r="582" spans="16:42" x14ac:dyDescent="0.2">
      <c r="AP582" s="2"/>
    </row>
    <row r="583" spans="16:42" x14ac:dyDescent="0.2">
      <c r="AP583" s="2"/>
    </row>
    <row r="584" spans="16:42" x14ac:dyDescent="0.2">
      <c r="AP584" s="2"/>
    </row>
    <row r="585" spans="16:42" x14ac:dyDescent="0.2">
      <c r="AP585" s="2"/>
    </row>
    <row r="586" spans="16:42" x14ac:dyDescent="0.2">
      <c r="AP586" s="2"/>
    </row>
    <row r="587" spans="16:42" x14ac:dyDescent="0.2">
      <c r="AP587" s="2"/>
    </row>
    <row r="588" spans="16:42" x14ac:dyDescent="0.2">
      <c r="P588" s="1"/>
      <c r="Q588" s="1"/>
      <c r="S588" s="1"/>
      <c r="U588" s="1"/>
      <c r="V588" s="1"/>
      <c r="AP588" s="2"/>
    </row>
    <row r="589" spans="16:42" x14ac:dyDescent="0.2">
      <c r="P589" s="1"/>
      <c r="Q589" s="1"/>
      <c r="S589" s="1"/>
      <c r="U589" s="1"/>
      <c r="V589" s="1"/>
      <c r="AP589" s="2"/>
    </row>
    <row r="590" spans="16:42" x14ac:dyDescent="0.2">
      <c r="P590" s="1"/>
      <c r="Q590" s="1"/>
      <c r="S590" s="1"/>
      <c r="U590" s="1"/>
      <c r="V590" s="1"/>
      <c r="AP590" s="2"/>
    </row>
    <row r="591" spans="16:42" x14ac:dyDescent="0.2">
      <c r="P591" s="1"/>
      <c r="Q591" s="1"/>
      <c r="S591" s="1"/>
      <c r="U591" s="1"/>
      <c r="V591" s="1"/>
      <c r="AP591" s="2"/>
    </row>
    <row r="592" spans="16:42" x14ac:dyDescent="0.2">
      <c r="P592" s="1"/>
      <c r="Q592" s="1"/>
      <c r="S592" s="1"/>
      <c r="U592" s="1"/>
      <c r="V592" s="1"/>
      <c r="AP592" s="2"/>
    </row>
    <row r="593" spans="16:42" x14ac:dyDescent="0.2">
      <c r="P593" s="1"/>
      <c r="Q593" s="1"/>
      <c r="S593" s="1"/>
      <c r="U593" s="1"/>
      <c r="V593" s="1"/>
      <c r="AP593" s="2"/>
    </row>
    <row r="594" spans="16:42" x14ac:dyDescent="0.2">
      <c r="P594" s="1"/>
      <c r="Q594" s="1"/>
      <c r="S594" s="1"/>
      <c r="U594" s="1"/>
      <c r="V594" s="1"/>
      <c r="AP594" s="2"/>
    </row>
    <row r="595" spans="16:42" x14ac:dyDescent="0.2">
      <c r="P595" s="1"/>
      <c r="Q595" s="1"/>
      <c r="S595" s="1"/>
      <c r="U595" s="1"/>
      <c r="V595" s="1"/>
      <c r="AP595" s="2"/>
    </row>
    <row r="596" spans="16:42" x14ac:dyDescent="0.2">
      <c r="P596" s="1"/>
      <c r="Q596" s="1"/>
      <c r="S596" s="1"/>
      <c r="U596" s="1"/>
      <c r="V596" s="1"/>
      <c r="AP596" s="2"/>
    </row>
    <row r="597" spans="16:42" x14ac:dyDescent="0.2">
      <c r="P597" s="1"/>
      <c r="Q597" s="1"/>
      <c r="S597" s="1"/>
      <c r="U597" s="1"/>
      <c r="V597" s="1"/>
      <c r="AP597" s="2"/>
    </row>
    <row r="598" spans="16:42" x14ac:dyDescent="0.2">
      <c r="P598" s="1"/>
      <c r="Q598" s="1"/>
      <c r="S598" s="1"/>
      <c r="U598" s="1"/>
      <c r="V598" s="1"/>
      <c r="AP598" s="2"/>
    </row>
    <row r="599" spans="16:42" x14ac:dyDescent="0.2">
      <c r="P599" s="1"/>
      <c r="Q599" s="1"/>
      <c r="S599" s="1"/>
      <c r="U599" s="1"/>
      <c r="V599" s="1"/>
      <c r="AP599" s="2"/>
    </row>
    <row r="600" spans="16:42" x14ac:dyDescent="0.2">
      <c r="P600" s="1"/>
      <c r="Q600" s="1"/>
      <c r="S600" s="1"/>
      <c r="U600" s="1"/>
      <c r="V600" s="1"/>
      <c r="AP600" s="2"/>
    </row>
    <row r="601" spans="16:42" x14ac:dyDescent="0.2">
      <c r="P601" s="1"/>
      <c r="Q601" s="1"/>
      <c r="S601" s="1"/>
      <c r="U601" s="1"/>
      <c r="V601" s="1"/>
      <c r="AP601" s="2"/>
    </row>
    <row r="602" spans="16:42" x14ac:dyDescent="0.2">
      <c r="P602" s="1"/>
      <c r="Q602" s="1"/>
      <c r="S602" s="1"/>
      <c r="U602" s="1"/>
      <c r="V602" s="1"/>
      <c r="AP602" s="2"/>
    </row>
    <row r="603" spans="16:42" x14ac:dyDescent="0.2">
      <c r="P603" s="1"/>
      <c r="Q603" s="1"/>
      <c r="S603" s="1"/>
      <c r="U603" s="1"/>
      <c r="V603" s="1"/>
      <c r="AP603" s="2"/>
    </row>
    <row r="604" spans="16:42" x14ac:dyDescent="0.2">
      <c r="P604" s="1"/>
      <c r="Q604" s="1"/>
      <c r="S604" s="1"/>
      <c r="U604" s="1"/>
      <c r="V604" s="1"/>
      <c r="AP604" s="2"/>
    </row>
    <row r="605" spans="16:42" x14ac:dyDescent="0.2">
      <c r="P605" s="1"/>
      <c r="Q605" s="1"/>
      <c r="S605" s="1"/>
      <c r="U605" s="1"/>
      <c r="V605" s="1"/>
      <c r="AP605" s="2"/>
    </row>
    <row r="606" spans="16:42" x14ac:dyDescent="0.2">
      <c r="P606" s="1"/>
      <c r="Q606" s="1"/>
      <c r="S606" s="1"/>
      <c r="U606" s="1"/>
      <c r="V606" s="1"/>
      <c r="AP606" s="2"/>
    </row>
    <row r="607" spans="16:42" x14ac:dyDescent="0.2">
      <c r="P607" s="1"/>
      <c r="Q607" s="1"/>
      <c r="S607" s="1"/>
      <c r="U607" s="1"/>
      <c r="V607" s="1"/>
      <c r="AP607" s="2"/>
    </row>
    <row r="608" spans="16:42" x14ac:dyDescent="0.2">
      <c r="P608" s="1"/>
      <c r="Q608" s="1"/>
      <c r="S608" s="1"/>
      <c r="U608" s="1"/>
      <c r="V608" s="1"/>
    </row>
    <row r="609" spans="16:39" x14ac:dyDescent="0.2">
      <c r="P609" s="1"/>
      <c r="Q609" s="1"/>
      <c r="S609" s="1"/>
      <c r="U609" s="1"/>
      <c r="V609" s="1"/>
    </row>
    <row r="610" spans="16:39" x14ac:dyDescent="0.2">
      <c r="P610" s="1"/>
      <c r="Q610" s="1"/>
      <c r="S610" s="1"/>
      <c r="U610" s="1"/>
      <c r="V610" s="1"/>
    </row>
    <row r="611" spans="16:39" x14ac:dyDescent="0.2">
      <c r="P611" s="1"/>
      <c r="Q611" s="1"/>
      <c r="S611" s="1"/>
      <c r="U611" s="1"/>
      <c r="V611" s="1"/>
    </row>
    <row r="612" spans="16:39" x14ac:dyDescent="0.2">
      <c r="P612" s="1"/>
      <c r="Q612" s="1"/>
      <c r="S612" s="1"/>
      <c r="U612" s="1"/>
      <c r="V612" s="1"/>
    </row>
    <row r="613" spans="16:39" x14ac:dyDescent="0.2">
      <c r="P613" s="1"/>
      <c r="Q613" s="1"/>
      <c r="S613" s="1"/>
      <c r="U613" s="1"/>
      <c r="V613" s="1"/>
    </row>
    <row r="614" spans="16:39" x14ac:dyDescent="0.2">
      <c r="P614" s="1"/>
      <c r="Q614" s="1"/>
      <c r="S614" s="1"/>
      <c r="U614" s="1"/>
      <c r="V614" s="1"/>
    </row>
    <row r="615" spans="16:39" x14ac:dyDescent="0.2">
      <c r="P615" s="1"/>
      <c r="Q615" s="1"/>
      <c r="S615" s="1"/>
      <c r="U615" s="1"/>
      <c r="V615" s="1"/>
    </row>
    <row r="616" spans="16:39" x14ac:dyDescent="0.2">
      <c r="P616" s="1"/>
      <c r="Q616" s="1"/>
      <c r="S616" s="1"/>
      <c r="U616" s="1"/>
      <c r="V616" s="1"/>
    </row>
    <row r="617" spans="16:39" x14ac:dyDescent="0.2">
      <c r="P617" s="1"/>
      <c r="Q617" s="1"/>
      <c r="S617" s="1"/>
      <c r="U617" s="1"/>
      <c r="V617" s="1"/>
    </row>
    <row r="618" spans="16:39" x14ac:dyDescent="0.2">
      <c r="P618" s="1"/>
      <c r="Q618" s="1"/>
      <c r="S618" s="1"/>
      <c r="U618" s="1"/>
      <c r="V618" s="1"/>
    </row>
    <row r="619" spans="16:39" x14ac:dyDescent="0.2">
      <c r="P619" s="1"/>
      <c r="Q619" s="1"/>
      <c r="S619" s="1"/>
      <c r="U619" s="1"/>
      <c r="V619" s="1"/>
    </row>
    <row r="620" spans="16:39" x14ac:dyDescent="0.2">
      <c r="P620" s="1"/>
      <c r="Q620" s="1"/>
      <c r="S620" s="1"/>
      <c r="U620" s="1"/>
      <c r="V620" s="1"/>
      <c r="W620" s="1"/>
      <c r="X620" s="1"/>
      <c r="Y620" s="1"/>
      <c r="Z620" s="1"/>
      <c r="AA620" s="1"/>
      <c r="AB620" s="1"/>
      <c r="AC620" s="1"/>
      <c r="AD620" s="1"/>
      <c r="AE620" s="1"/>
      <c r="AF620" s="1"/>
      <c r="AG620" s="1"/>
      <c r="AH620" s="1"/>
      <c r="AI620" s="1"/>
      <c r="AJ620" s="1"/>
      <c r="AK620" s="1"/>
      <c r="AL620" s="1"/>
      <c r="AM620" s="1"/>
    </row>
    <row r="621" spans="16:39" x14ac:dyDescent="0.2">
      <c r="P621" s="1"/>
      <c r="Q621" s="1"/>
      <c r="S621" s="1"/>
      <c r="U621" s="1"/>
      <c r="V621" s="1"/>
      <c r="W621" s="1"/>
      <c r="X621" s="1"/>
      <c r="Y621" s="1"/>
      <c r="Z621" s="1"/>
      <c r="AA621" s="1"/>
      <c r="AB621" s="1"/>
      <c r="AC621" s="1"/>
      <c r="AD621" s="1"/>
      <c r="AE621" s="1"/>
      <c r="AF621" s="1"/>
      <c r="AG621" s="1"/>
      <c r="AH621" s="1"/>
      <c r="AI621" s="1"/>
      <c r="AJ621" s="1"/>
      <c r="AK621" s="1"/>
      <c r="AL621" s="1"/>
      <c r="AM621" s="1"/>
    </row>
    <row r="622" spans="16:39" x14ac:dyDescent="0.2">
      <c r="P622" s="1"/>
      <c r="Q622" s="1"/>
      <c r="S622" s="1"/>
      <c r="U622" s="1"/>
      <c r="V622" s="1"/>
      <c r="W622" s="1"/>
      <c r="X622" s="1"/>
      <c r="Y622" s="1"/>
      <c r="Z622" s="1"/>
      <c r="AA622" s="1"/>
      <c r="AB622" s="1"/>
      <c r="AC622" s="1"/>
      <c r="AD622" s="1"/>
      <c r="AE622" s="1"/>
      <c r="AF622" s="1"/>
      <c r="AG622" s="1"/>
      <c r="AH622" s="1"/>
      <c r="AI622" s="1"/>
      <c r="AJ622" s="1"/>
      <c r="AK622" s="1"/>
      <c r="AL622" s="1"/>
      <c r="AM622" s="1"/>
    </row>
    <row r="623" spans="16:39" x14ac:dyDescent="0.2">
      <c r="P623" s="1"/>
      <c r="Q623" s="1"/>
      <c r="S623" s="1"/>
      <c r="U623" s="1"/>
      <c r="V623" s="1"/>
      <c r="W623" s="1"/>
      <c r="X623" s="1"/>
      <c r="Y623" s="1"/>
      <c r="Z623" s="1"/>
      <c r="AA623" s="1"/>
      <c r="AB623" s="1"/>
      <c r="AC623" s="1"/>
      <c r="AD623" s="1"/>
      <c r="AE623" s="1"/>
      <c r="AF623" s="1"/>
      <c r="AG623" s="1"/>
      <c r="AH623" s="1"/>
      <c r="AI623" s="1"/>
      <c r="AJ623" s="1"/>
      <c r="AK623" s="1"/>
      <c r="AL623" s="1"/>
      <c r="AM623" s="1"/>
    </row>
    <row r="624" spans="16:39" x14ac:dyDescent="0.2">
      <c r="P624" s="1"/>
      <c r="Q624" s="1"/>
      <c r="S624" s="1"/>
      <c r="U624" s="1"/>
      <c r="V624" s="1"/>
      <c r="W624" s="1"/>
      <c r="X624" s="1"/>
      <c r="Y624" s="1"/>
      <c r="Z624" s="1"/>
      <c r="AA624" s="1"/>
      <c r="AB624" s="1"/>
      <c r="AC624" s="1"/>
      <c r="AD624" s="1"/>
      <c r="AE624" s="1"/>
      <c r="AF624" s="1"/>
      <c r="AG624" s="1"/>
      <c r="AH624" s="1"/>
      <c r="AI624" s="1"/>
      <c r="AJ624" s="1"/>
      <c r="AK624" s="1"/>
      <c r="AL624" s="1"/>
      <c r="AM624" s="1"/>
    </row>
    <row r="625" spans="16:39" x14ac:dyDescent="0.2">
      <c r="P625" s="1"/>
      <c r="Q625" s="1"/>
      <c r="S625" s="1"/>
      <c r="U625" s="1"/>
      <c r="V625" s="1"/>
      <c r="W625" s="1"/>
      <c r="X625" s="1"/>
      <c r="Y625" s="1"/>
      <c r="Z625" s="1"/>
      <c r="AA625" s="1"/>
      <c r="AB625" s="1"/>
      <c r="AC625" s="1"/>
      <c r="AD625" s="1"/>
      <c r="AE625" s="1"/>
      <c r="AF625" s="1"/>
      <c r="AG625" s="1"/>
      <c r="AH625" s="1"/>
      <c r="AI625" s="1"/>
      <c r="AJ625" s="1"/>
      <c r="AK625" s="1"/>
      <c r="AL625" s="1"/>
      <c r="AM625" s="1"/>
    </row>
    <row r="626" spans="16:39" x14ac:dyDescent="0.2">
      <c r="P626" s="1"/>
      <c r="Q626" s="1"/>
      <c r="S626" s="1"/>
      <c r="U626" s="1"/>
      <c r="V626" s="1"/>
      <c r="W626" s="1"/>
      <c r="X626" s="1"/>
      <c r="Y626" s="1"/>
      <c r="Z626" s="1"/>
      <c r="AA626" s="1"/>
      <c r="AB626" s="1"/>
      <c r="AC626" s="1"/>
      <c r="AD626" s="1"/>
      <c r="AE626" s="1"/>
      <c r="AF626" s="1"/>
      <c r="AG626" s="1"/>
      <c r="AH626" s="1"/>
      <c r="AI626" s="1"/>
      <c r="AJ626" s="1"/>
      <c r="AK626" s="1"/>
      <c r="AL626" s="1"/>
      <c r="AM626" s="1"/>
    </row>
    <row r="627" spans="16:39" x14ac:dyDescent="0.2">
      <c r="P627" s="1"/>
      <c r="Q627" s="1"/>
      <c r="S627" s="1"/>
      <c r="U627" s="1"/>
      <c r="V627" s="1"/>
      <c r="W627" s="1"/>
      <c r="X627" s="1"/>
      <c r="Y627" s="1"/>
      <c r="Z627" s="1"/>
      <c r="AA627" s="1"/>
      <c r="AB627" s="1"/>
      <c r="AC627" s="1"/>
      <c r="AD627" s="1"/>
      <c r="AE627" s="1"/>
      <c r="AF627" s="1"/>
      <c r="AG627" s="1"/>
      <c r="AH627" s="1"/>
      <c r="AI627" s="1"/>
      <c r="AJ627" s="1"/>
      <c r="AK627" s="1"/>
      <c r="AL627" s="1"/>
      <c r="AM627" s="1"/>
    </row>
    <row r="628" spans="16:39" x14ac:dyDescent="0.2">
      <c r="P628" s="1"/>
      <c r="Q628" s="1"/>
      <c r="S628" s="1"/>
      <c r="U628" s="1"/>
      <c r="V628" s="1"/>
      <c r="W628" s="1"/>
      <c r="X628" s="1"/>
      <c r="Y628" s="1"/>
      <c r="Z628" s="1"/>
      <c r="AA628" s="1"/>
      <c r="AB628" s="1"/>
      <c r="AC628" s="1"/>
      <c r="AD628" s="1"/>
      <c r="AE628" s="1"/>
      <c r="AF628" s="1"/>
      <c r="AG628" s="1"/>
      <c r="AH628" s="1"/>
      <c r="AI628" s="1"/>
      <c r="AJ628" s="1"/>
      <c r="AK628" s="1"/>
      <c r="AL628" s="1"/>
      <c r="AM628" s="1"/>
    </row>
    <row r="629" spans="16:39" x14ac:dyDescent="0.2">
      <c r="P629" s="1"/>
      <c r="Q629" s="1"/>
      <c r="S629" s="1"/>
      <c r="U629" s="1"/>
      <c r="V629" s="1"/>
      <c r="W629" s="1"/>
      <c r="X629" s="1"/>
      <c r="Y629" s="1"/>
      <c r="Z629" s="1"/>
      <c r="AA629" s="1"/>
      <c r="AB629" s="1"/>
      <c r="AC629" s="1"/>
      <c r="AD629" s="1"/>
      <c r="AE629" s="1"/>
      <c r="AF629" s="1"/>
      <c r="AG629" s="1"/>
      <c r="AH629" s="1"/>
      <c r="AI629" s="1"/>
      <c r="AJ629" s="1"/>
      <c r="AK629" s="1"/>
      <c r="AL629" s="1"/>
      <c r="AM629" s="1"/>
    </row>
    <row r="630" spans="16:39" x14ac:dyDescent="0.2">
      <c r="P630" s="1"/>
      <c r="Q630" s="1"/>
      <c r="S630" s="1"/>
      <c r="U630" s="1"/>
      <c r="V630" s="1"/>
      <c r="W630" s="1"/>
      <c r="X630" s="1"/>
      <c r="Y630" s="1"/>
      <c r="Z630" s="1"/>
      <c r="AA630" s="1"/>
      <c r="AB630" s="1"/>
      <c r="AC630" s="1"/>
      <c r="AD630" s="1"/>
      <c r="AE630" s="1"/>
      <c r="AF630" s="1"/>
      <c r="AG630" s="1"/>
      <c r="AH630" s="1"/>
      <c r="AI630" s="1"/>
      <c r="AJ630" s="1"/>
      <c r="AK630" s="1"/>
      <c r="AL630" s="1"/>
      <c r="AM630" s="1"/>
    </row>
    <row r="631" spans="16:39" x14ac:dyDescent="0.2">
      <c r="P631" s="1"/>
      <c r="Q631" s="1"/>
      <c r="S631" s="1"/>
      <c r="U631" s="1"/>
      <c r="V631" s="1"/>
      <c r="W631" s="1"/>
      <c r="X631" s="1"/>
      <c r="Y631" s="1"/>
      <c r="Z631" s="1"/>
      <c r="AA631" s="1"/>
      <c r="AB631" s="1"/>
      <c r="AC631" s="1"/>
      <c r="AD631" s="1"/>
      <c r="AE631" s="1"/>
      <c r="AF631" s="1"/>
      <c r="AG631" s="1"/>
      <c r="AH631" s="1"/>
      <c r="AI631" s="1"/>
      <c r="AJ631" s="1"/>
      <c r="AK631" s="1"/>
      <c r="AL631" s="1"/>
      <c r="AM631" s="1"/>
    </row>
    <row r="632" spans="16:39" x14ac:dyDescent="0.2">
      <c r="P632" s="1"/>
      <c r="Q632" s="1"/>
      <c r="S632" s="1"/>
      <c r="U632" s="1"/>
      <c r="V632" s="1"/>
      <c r="W632" s="1"/>
      <c r="X632" s="1"/>
      <c r="Y632" s="1"/>
      <c r="Z632" s="1"/>
      <c r="AA632" s="1"/>
      <c r="AB632" s="1"/>
      <c r="AC632" s="1"/>
      <c r="AD632" s="1"/>
      <c r="AE632" s="1"/>
      <c r="AF632" s="1"/>
      <c r="AG632" s="1"/>
      <c r="AH632" s="1"/>
      <c r="AI632" s="1"/>
      <c r="AJ632" s="1"/>
      <c r="AK632" s="1"/>
      <c r="AL632" s="1"/>
      <c r="AM632" s="1"/>
    </row>
    <row r="633" spans="16:39" x14ac:dyDescent="0.2">
      <c r="P633" s="1"/>
      <c r="Q633" s="1"/>
      <c r="S633" s="1"/>
      <c r="U633" s="1"/>
      <c r="V633" s="1"/>
      <c r="W633" s="1"/>
      <c r="X633" s="1"/>
      <c r="Y633" s="1"/>
      <c r="Z633" s="1"/>
      <c r="AA633" s="1"/>
      <c r="AB633" s="1"/>
      <c r="AC633" s="1"/>
      <c r="AD633" s="1"/>
      <c r="AE633" s="1"/>
      <c r="AF633" s="1"/>
      <c r="AG633" s="1"/>
      <c r="AH633" s="1"/>
      <c r="AI633" s="1"/>
      <c r="AJ633" s="1"/>
      <c r="AK633" s="1"/>
      <c r="AL633" s="1"/>
      <c r="AM633" s="1"/>
    </row>
    <row r="634" spans="16:39" x14ac:dyDescent="0.2">
      <c r="P634" s="1"/>
      <c r="Q634" s="1"/>
      <c r="S634" s="1"/>
      <c r="U634" s="1"/>
      <c r="V634" s="1"/>
      <c r="W634" s="1"/>
      <c r="X634" s="1"/>
      <c r="Y634" s="1"/>
      <c r="Z634" s="1"/>
      <c r="AA634" s="1"/>
      <c r="AB634" s="1"/>
      <c r="AC634" s="1"/>
      <c r="AD634" s="1"/>
      <c r="AE634" s="1"/>
      <c r="AF634" s="1"/>
      <c r="AG634" s="1"/>
      <c r="AH634" s="1"/>
      <c r="AI634" s="1"/>
      <c r="AJ634" s="1"/>
      <c r="AK634" s="1"/>
      <c r="AL634" s="1"/>
      <c r="AM634" s="1"/>
    </row>
    <row r="635" spans="16:39" x14ac:dyDescent="0.2">
      <c r="P635" s="1"/>
      <c r="Q635" s="1"/>
      <c r="S635" s="1"/>
      <c r="U635" s="1"/>
      <c r="V635" s="1"/>
      <c r="W635" s="1"/>
      <c r="X635" s="1"/>
      <c r="Y635" s="1"/>
      <c r="Z635" s="1"/>
      <c r="AA635" s="1"/>
      <c r="AB635" s="1"/>
      <c r="AC635" s="1"/>
      <c r="AD635" s="1"/>
      <c r="AE635" s="1"/>
      <c r="AF635" s="1"/>
      <c r="AG635" s="1"/>
      <c r="AH635" s="1"/>
      <c r="AI635" s="1"/>
      <c r="AJ635" s="1"/>
      <c r="AK635" s="1"/>
      <c r="AL635" s="1"/>
      <c r="AM635" s="1"/>
    </row>
    <row r="636" spans="16:39" x14ac:dyDescent="0.2">
      <c r="P636" s="1"/>
      <c r="Q636" s="1"/>
      <c r="S636" s="1"/>
      <c r="U636" s="1"/>
      <c r="V636" s="1"/>
      <c r="W636" s="1"/>
      <c r="X636" s="1"/>
      <c r="Y636" s="1"/>
      <c r="Z636" s="1"/>
      <c r="AA636" s="1"/>
      <c r="AB636" s="1"/>
      <c r="AC636" s="1"/>
      <c r="AD636" s="1"/>
      <c r="AE636" s="1"/>
      <c r="AF636" s="1"/>
      <c r="AG636" s="1"/>
      <c r="AH636" s="1"/>
      <c r="AI636" s="1"/>
      <c r="AJ636" s="1"/>
      <c r="AK636" s="1"/>
      <c r="AL636" s="1"/>
      <c r="AM636" s="1"/>
    </row>
    <row r="637" spans="16:39" x14ac:dyDescent="0.2">
      <c r="P637" s="1"/>
      <c r="Q637" s="1"/>
      <c r="S637" s="1"/>
      <c r="U637" s="1"/>
      <c r="V637" s="1"/>
      <c r="W637" s="1"/>
      <c r="X637" s="1"/>
      <c r="Y637" s="1"/>
      <c r="Z637" s="1"/>
      <c r="AA637" s="1"/>
      <c r="AB637" s="1"/>
      <c r="AC637" s="1"/>
      <c r="AD637" s="1"/>
      <c r="AE637" s="1"/>
      <c r="AF637" s="1"/>
      <c r="AG637" s="1"/>
      <c r="AH637" s="1"/>
      <c r="AI637" s="1"/>
      <c r="AJ637" s="1"/>
      <c r="AK637" s="1"/>
      <c r="AL637" s="1"/>
      <c r="AM637" s="1"/>
    </row>
    <row r="638" spans="16:39" x14ac:dyDescent="0.2">
      <c r="P638" s="1"/>
      <c r="Q638" s="1"/>
      <c r="S638" s="1"/>
      <c r="U638" s="1"/>
      <c r="V638" s="1"/>
      <c r="W638" s="1"/>
      <c r="X638" s="1"/>
      <c r="Y638" s="1"/>
      <c r="Z638" s="1"/>
      <c r="AA638" s="1"/>
      <c r="AB638" s="1"/>
      <c r="AC638" s="1"/>
      <c r="AD638" s="1"/>
      <c r="AE638" s="1"/>
      <c r="AF638" s="1"/>
      <c r="AG638" s="1"/>
      <c r="AH638" s="1"/>
      <c r="AI638" s="1"/>
      <c r="AJ638" s="1"/>
      <c r="AK638" s="1"/>
      <c r="AL638" s="1"/>
      <c r="AM638" s="1"/>
    </row>
    <row r="639" spans="16:39" x14ac:dyDescent="0.2">
      <c r="P639" s="1"/>
      <c r="Q639" s="1"/>
      <c r="S639" s="1"/>
      <c r="U639" s="1"/>
      <c r="V639" s="1"/>
      <c r="W639" s="1"/>
      <c r="X639" s="1"/>
      <c r="Y639" s="1"/>
      <c r="Z639" s="1"/>
      <c r="AA639" s="1"/>
      <c r="AB639" s="1"/>
      <c r="AC639" s="1"/>
      <c r="AD639" s="1"/>
      <c r="AE639" s="1"/>
      <c r="AF639" s="1"/>
      <c r="AG639" s="1"/>
      <c r="AH639" s="1"/>
      <c r="AI639" s="1"/>
      <c r="AJ639" s="1"/>
      <c r="AK639" s="1"/>
      <c r="AL639" s="1"/>
      <c r="AM639" s="1"/>
    </row>
    <row r="640" spans="16:39" x14ac:dyDescent="0.2">
      <c r="P640" s="1"/>
      <c r="Q640" s="1"/>
      <c r="S640" s="1"/>
      <c r="U640" s="1"/>
      <c r="V640" s="1"/>
      <c r="W640" s="1"/>
      <c r="X640" s="1"/>
      <c r="Y640" s="1"/>
      <c r="Z640" s="1"/>
      <c r="AA640" s="1"/>
      <c r="AB640" s="1"/>
      <c r="AC640" s="1"/>
      <c r="AD640" s="1"/>
      <c r="AE640" s="1"/>
      <c r="AF640" s="1"/>
      <c r="AG640" s="1"/>
      <c r="AH640" s="1"/>
      <c r="AI640" s="1"/>
      <c r="AJ640" s="1"/>
      <c r="AK640" s="1"/>
      <c r="AL640" s="1"/>
      <c r="AM640" s="1"/>
    </row>
    <row r="641" spans="16:39" x14ac:dyDescent="0.2">
      <c r="P641" s="1"/>
      <c r="Q641" s="1"/>
      <c r="S641" s="1"/>
      <c r="U641" s="1"/>
      <c r="V641" s="1"/>
      <c r="W641" s="1"/>
      <c r="X641" s="1"/>
      <c r="Y641" s="1"/>
      <c r="Z641" s="1"/>
      <c r="AA641" s="1"/>
      <c r="AB641" s="1"/>
      <c r="AC641" s="1"/>
      <c r="AD641" s="1"/>
      <c r="AE641" s="1"/>
      <c r="AF641" s="1"/>
      <c r="AG641" s="1"/>
      <c r="AH641" s="1"/>
      <c r="AI641" s="1"/>
      <c r="AJ641" s="1"/>
      <c r="AK641" s="1"/>
      <c r="AL641" s="1"/>
      <c r="AM641" s="1"/>
    </row>
    <row r="642" spans="16:39" x14ac:dyDescent="0.2">
      <c r="P642" s="1"/>
      <c r="Q642" s="1"/>
      <c r="S642" s="1"/>
      <c r="U642" s="1"/>
      <c r="V642" s="1"/>
      <c r="W642" s="1"/>
      <c r="X642" s="1"/>
      <c r="Y642" s="1"/>
      <c r="Z642" s="1"/>
      <c r="AA642" s="1"/>
      <c r="AB642" s="1"/>
      <c r="AC642" s="1"/>
      <c r="AD642" s="1"/>
      <c r="AE642" s="1"/>
      <c r="AF642" s="1"/>
      <c r="AG642" s="1"/>
      <c r="AH642" s="1"/>
      <c r="AI642" s="1"/>
      <c r="AJ642" s="1"/>
      <c r="AK642" s="1"/>
      <c r="AL642" s="1"/>
      <c r="AM642" s="1"/>
    </row>
    <row r="643" spans="16:39" x14ac:dyDescent="0.2">
      <c r="P643" s="1"/>
      <c r="Q643" s="1"/>
      <c r="S643" s="1"/>
      <c r="U643" s="1"/>
      <c r="V643" s="1"/>
      <c r="W643" s="1"/>
      <c r="X643" s="1"/>
      <c r="Y643" s="1"/>
      <c r="Z643" s="1"/>
      <c r="AA643" s="1"/>
      <c r="AB643" s="1"/>
      <c r="AC643" s="1"/>
      <c r="AD643" s="1"/>
      <c r="AE643" s="1"/>
      <c r="AF643" s="1"/>
      <c r="AG643" s="1"/>
      <c r="AH643" s="1"/>
      <c r="AI643" s="1"/>
      <c r="AJ643" s="1"/>
      <c r="AK643" s="1"/>
      <c r="AL643" s="1"/>
      <c r="AM643" s="1"/>
    </row>
    <row r="644" spans="16:39" x14ac:dyDescent="0.2">
      <c r="P644" s="1"/>
      <c r="Q644" s="1"/>
      <c r="S644" s="1"/>
      <c r="U644" s="1"/>
      <c r="V644" s="1"/>
      <c r="W644" s="1"/>
      <c r="X644" s="1"/>
      <c r="Y644" s="1"/>
      <c r="Z644" s="1"/>
      <c r="AA644" s="1"/>
      <c r="AB644" s="1"/>
      <c r="AC644" s="1"/>
      <c r="AD644" s="1"/>
      <c r="AE644" s="1"/>
      <c r="AF644" s="1"/>
      <c r="AG644" s="1"/>
      <c r="AH644" s="1"/>
      <c r="AI644" s="1"/>
      <c r="AJ644" s="1"/>
      <c r="AK644" s="1"/>
      <c r="AL644" s="1"/>
      <c r="AM644" s="1"/>
    </row>
    <row r="645" spans="16:39" x14ac:dyDescent="0.2">
      <c r="P645" s="1"/>
      <c r="Q645" s="1"/>
      <c r="S645" s="1"/>
      <c r="U645" s="1"/>
      <c r="V645" s="1"/>
      <c r="W645" s="1"/>
      <c r="X645" s="1"/>
      <c r="Y645" s="1"/>
      <c r="Z645" s="1"/>
      <c r="AA645" s="1"/>
      <c r="AB645" s="1"/>
      <c r="AC645" s="1"/>
      <c r="AD645" s="1"/>
      <c r="AE645" s="1"/>
      <c r="AF645" s="1"/>
      <c r="AG645" s="1"/>
      <c r="AH645" s="1"/>
      <c r="AI645" s="1"/>
      <c r="AJ645" s="1"/>
      <c r="AK645" s="1"/>
      <c r="AL645" s="1"/>
      <c r="AM645" s="1"/>
    </row>
    <row r="646" spans="16:39" x14ac:dyDescent="0.2">
      <c r="P646" s="1"/>
      <c r="Q646" s="1"/>
      <c r="S646" s="1"/>
      <c r="U646" s="1"/>
      <c r="V646" s="1"/>
      <c r="W646" s="1"/>
      <c r="X646" s="1"/>
      <c r="Y646" s="1"/>
      <c r="Z646" s="1"/>
      <c r="AA646" s="1"/>
      <c r="AB646" s="1"/>
      <c r="AC646" s="1"/>
      <c r="AD646" s="1"/>
      <c r="AE646" s="1"/>
      <c r="AF646" s="1"/>
      <c r="AG646" s="1"/>
      <c r="AH646" s="1"/>
      <c r="AI646" s="1"/>
      <c r="AJ646" s="1"/>
      <c r="AK646" s="1"/>
      <c r="AL646" s="1"/>
      <c r="AM646" s="1"/>
    </row>
    <row r="647" spans="16:39" x14ac:dyDescent="0.2">
      <c r="P647" s="1"/>
      <c r="Q647" s="1"/>
      <c r="S647" s="1"/>
      <c r="U647" s="1"/>
      <c r="V647" s="1"/>
      <c r="W647" s="1"/>
      <c r="X647" s="1"/>
      <c r="Y647" s="1"/>
      <c r="Z647" s="1"/>
      <c r="AA647" s="1"/>
      <c r="AB647" s="1"/>
      <c r="AC647" s="1"/>
      <c r="AD647" s="1"/>
      <c r="AE647" s="1"/>
      <c r="AF647" s="1"/>
      <c r="AG647" s="1"/>
      <c r="AH647" s="1"/>
      <c r="AI647" s="1"/>
      <c r="AJ647" s="1"/>
      <c r="AK647" s="1"/>
      <c r="AL647" s="1"/>
      <c r="AM647" s="1"/>
    </row>
    <row r="648" spans="16:39" x14ac:dyDescent="0.2">
      <c r="P648" s="1"/>
      <c r="Q648" s="1"/>
      <c r="S648" s="1"/>
      <c r="U648" s="1"/>
      <c r="V648" s="1"/>
      <c r="W648" s="1"/>
      <c r="X648" s="1"/>
      <c r="Y648" s="1"/>
      <c r="Z648" s="1"/>
      <c r="AA648" s="1"/>
      <c r="AB648" s="1"/>
      <c r="AC648" s="1"/>
      <c r="AD648" s="1"/>
      <c r="AE648" s="1"/>
      <c r="AF648" s="1"/>
      <c r="AG648" s="1"/>
      <c r="AH648" s="1"/>
      <c r="AI648" s="1"/>
      <c r="AJ648" s="1"/>
      <c r="AK648" s="1"/>
      <c r="AL648" s="1"/>
      <c r="AM648" s="1"/>
    </row>
    <row r="649" spans="16:39" x14ac:dyDescent="0.2">
      <c r="P649" s="1"/>
      <c r="Q649" s="1"/>
      <c r="S649" s="1"/>
      <c r="U649" s="1"/>
      <c r="V649" s="1"/>
      <c r="W649" s="1"/>
      <c r="X649" s="1"/>
      <c r="Y649" s="1"/>
      <c r="Z649" s="1"/>
      <c r="AA649" s="1"/>
      <c r="AB649" s="1"/>
      <c r="AC649" s="1"/>
      <c r="AD649" s="1"/>
      <c r="AE649" s="1"/>
      <c r="AF649" s="1"/>
      <c r="AG649" s="1"/>
      <c r="AH649" s="1"/>
      <c r="AI649" s="1"/>
      <c r="AJ649" s="1"/>
      <c r="AK649" s="1"/>
      <c r="AL649" s="1"/>
      <c r="AM649" s="1"/>
    </row>
    <row r="650" spans="16:39" x14ac:dyDescent="0.2">
      <c r="P650" s="1"/>
      <c r="Q650" s="1"/>
      <c r="S650" s="1"/>
      <c r="U650" s="1"/>
      <c r="V650" s="1"/>
      <c r="W650" s="1"/>
      <c r="X650" s="1"/>
      <c r="Y650" s="1"/>
      <c r="Z650" s="1"/>
      <c r="AA650" s="1"/>
      <c r="AB650" s="1"/>
      <c r="AC650" s="1"/>
      <c r="AD650" s="1"/>
      <c r="AE650" s="1"/>
      <c r="AF650" s="1"/>
      <c r="AG650" s="1"/>
      <c r="AH650" s="1"/>
      <c r="AI650" s="1"/>
      <c r="AJ650" s="1"/>
      <c r="AK650" s="1"/>
      <c r="AL650" s="1"/>
      <c r="AM650" s="1"/>
    </row>
    <row r="651" spans="16:39" x14ac:dyDescent="0.2">
      <c r="P651" s="1"/>
      <c r="Q651" s="1"/>
      <c r="S651" s="1"/>
      <c r="U651" s="1"/>
      <c r="V651" s="1"/>
      <c r="W651" s="1"/>
      <c r="X651" s="1"/>
      <c r="Y651" s="1"/>
      <c r="Z651" s="1"/>
      <c r="AA651" s="1"/>
      <c r="AB651" s="1"/>
      <c r="AC651" s="1"/>
      <c r="AD651" s="1"/>
      <c r="AE651" s="1"/>
      <c r="AF651" s="1"/>
      <c r="AG651" s="1"/>
      <c r="AH651" s="1"/>
      <c r="AI651" s="1"/>
      <c r="AJ651" s="1"/>
      <c r="AK651" s="1"/>
      <c r="AL651" s="1"/>
      <c r="AM651" s="1"/>
    </row>
    <row r="652" spans="16:39" x14ac:dyDescent="0.2">
      <c r="P652" s="1"/>
      <c r="Q652" s="1"/>
      <c r="S652" s="1"/>
      <c r="U652" s="1"/>
      <c r="V652" s="1"/>
      <c r="W652" s="1"/>
      <c r="X652" s="1"/>
      <c r="Y652" s="1"/>
      <c r="Z652" s="1"/>
      <c r="AA652" s="1"/>
      <c r="AB652" s="1"/>
      <c r="AC652" s="1"/>
      <c r="AD652" s="1"/>
      <c r="AE652" s="1"/>
      <c r="AF652" s="1"/>
      <c r="AG652" s="1"/>
      <c r="AH652" s="1"/>
      <c r="AI652" s="1"/>
      <c r="AJ652" s="1"/>
      <c r="AK652" s="1"/>
      <c r="AL652" s="1"/>
      <c r="AM652" s="1"/>
    </row>
    <row r="653" spans="16:39" x14ac:dyDescent="0.2">
      <c r="P653" s="1"/>
      <c r="Q653" s="1"/>
      <c r="S653" s="1"/>
      <c r="U653" s="1"/>
      <c r="V653" s="1"/>
      <c r="W653" s="1"/>
      <c r="X653" s="1"/>
      <c r="Y653" s="1"/>
      <c r="Z653" s="1"/>
      <c r="AA653" s="1"/>
      <c r="AB653" s="1"/>
      <c r="AC653" s="1"/>
      <c r="AD653" s="1"/>
      <c r="AE653" s="1"/>
      <c r="AF653" s="1"/>
      <c r="AG653" s="1"/>
      <c r="AH653" s="1"/>
      <c r="AI653" s="1"/>
      <c r="AJ653" s="1"/>
      <c r="AK653" s="1"/>
      <c r="AL653" s="1"/>
      <c r="AM653" s="1"/>
    </row>
    <row r="654" spans="16:39" x14ac:dyDescent="0.2">
      <c r="P654" s="1"/>
      <c r="Q654" s="1"/>
      <c r="S654" s="1"/>
      <c r="U654" s="1"/>
      <c r="V654" s="1"/>
      <c r="W654" s="1"/>
      <c r="X654" s="1"/>
      <c r="Y654" s="1"/>
      <c r="Z654" s="1"/>
      <c r="AA654" s="1"/>
      <c r="AB654" s="1"/>
      <c r="AC654" s="1"/>
      <c r="AD654" s="1"/>
      <c r="AE654" s="1"/>
      <c r="AF654" s="1"/>
      <c r="AG654" s="1"/>
      <c r="AH654" s="1"/>
      <c r="AI654" s="1"/>
      <c r="AJ654" s="1"/>
      <c r="AK654" s="1"/>
      <c r="AL654" s="1"/>
      <c r="AM654" s="1"/>
    </row>
    <row r="655" spans="16:39" x14ac:dyDescent="0.2">
      <c r="P655" s="1"/>
      <c r="Q655" s="1"/>
      <c r="S655" s="1"/>
      <c r="U655" s="1"/>
      <c r="V655" s="1"/>
      <c r="W655" s="1"/>
      <c r="X655" s="1"/>
      <c r="Y655" s="1"/>
      <c r="Z655" s="1"/>
      <c r="AA655" s="1"/>
      <c r="AB655" s="1"/>
      <c r="AC655" s="1"/>
      <c r="AD655" s="1"/>
      <c r="AE655" s="1"/>
      <c r="AF655" s="1"/>
      <c r="AG655" s="1"/>
      <c r="AH655" s="1"/>
      <c r="AI655" s="1"/>
      <c r="AJ655" s="1"/>
      <c r="AK655" s="1"/>
      <c r="AL655" s="1"/>
      <c r="AM655" s="1"/>
    </row>
    <row r="656" spans="16:39" x14ac:dyDescent="0.2">
      <c r="P656" s="1"/>
      <c r="Q656" s="1"/>
      <c r="S656" s="1"/>
      <c r="U656" s="1"/>
      <c r="V656" s="1"/>
      <c r="W656" s="1"/>
      <c r="X656" s="1"/>
      <c r="Y656" s="1"/>
      <c r="Z656" s="1"/>
      <c r="AA656" s="1"/>
      <c r="AB656" s="1"/>
      <c r="AC656" s="1"/>
      <c r="AD656" s="1"/>
      <c r="AE656" s="1"/>
      <c r="AF656" s="1"/>
      <c r="AG656" s="1"/>
      <c r="AH656" s="1"/>
      <c r="AI656" s="1"/>
      <c r="AJ656" s="1"/>
      <c r="AK656" s="1"/>
      <c r="AL656" s="1"/>
      <c r="AM656" s="1"/>
    </row>
    <row r="657" spans="16:39" x14ac:dyDescent="0.2">
      <c r="P657" s="1"/>
      <c r="Q657" s="1"/>
      <c r="S657" s="1"/>
      <c r="U657" s="1"/>
      <c r="V657" s="1"/>
      <c r="W657" s="1"/>
      <c r="X657" s="1"/>
      <c r="Y657" s="1"/>
      <c r="Z657" s="1"/>
      <c r="AA657" s="1"/>
      <c r="AB657" s="1"/>
      <c r="AC657" s="1"/>
      <c r="AD657" s="1"/>
      <c r="AE657" s="1"/>
      <c r="AF657" s="1"/>
      <c r="AG657" s="1"/>
      <c r="AH657" s="1"/>
      <c r="AI657" s="1"/>
      <c r="AJ657" s="1"/>
      <c r="AK657" s="1"/>
      <c r="AL657" s="1"/>
      <c r="AM657" s="1"/>
    </row>
    <row r="658" spans="16:39" x14ac:dyDescent="0.2">
      <c r="P658" s="1"/>
      <c r="Q658" s="1"/>
      <c r="S658" s="1"/>
      <c r="U658" s="1"/>
      <c r="V658" s="1"/>
      <c r="W658" s="1"/>
      <c r="X658" s="1"/>
      <c r="Y658" s="1"/>
      <c r="Z658" s="1"/>
      <c r="AA658" s="1"/>
      <c r="AB658" s="1"/>
      <c r="AC658" s="1"/>
      <c r="AD658" s="1"/>
      <c r="AE658" s="1"/>
      <c r="AF658" s="1"/>
      <c r="AG658" s="1"/>
      <c r="AH658" s="1"/>
      <c r="AI658" s="1"/>
      <c r="AJ658" s="1"/>
      <c r="AK658" s="1"/>
      <c r="AL658" s="1"/>
      <c r="AM658" s="1"/>
    </row>
    <row r="659" spans="16:39" x14ac:dyDescent="0.2">
      <c r="P659" s="1"/>
      <c r="Q659" s="1"/>
      <c r="S659" s="1"/>
      <c r="U659" s="1"/>
      <c r="V659" s="1"/>
      <c r="W659" s="1"/>
      <c r="X659" s="1"/>
      <c r="Y659" s="1"/>
      <c r="Z659" s="1"/>
      <c r="AA659" s="1"/>
      <c r="AB659" s="1"/>
      <c r="AC659" s="1"/>
      <c r="AD659" s="1"/>
      <c r="AE659" s="1"/>
      <c r="AF659" s="1"/>
      <c r="AG659" s="1"/>
      <c r="AH659" s="1"/>
      <c r="AI659" s="1"/>
      <c r="AJ659" s="1"/>
      <c r="AK659" s="1"/>
      <c r="AL659" s="1"/>
      <c r="AM659" s="1"/>
    </row>
    <row r="660" spans="16:39" x14ac:dyDescent="0.2">
      <c r="P660" s="1"/>
      <c r="Q660" s="1"/>
      <c r="S660" s="1"/>
      <c r="U660" s="1"/>
      <c r="V660" s="1"/>
      <c r="W660" s="1"/>
      <c r="X660" s="1"/>
      <c r="Y660" s="1"/>
      <c r="Z660" s="1"/>
      <c r="AA660" s="1"/>
      <c r="AB660" s="1"/>
      <c r="AC660" s="1"/>
      <c r="AD660" s="1"/>
      <c r="AE660" s="1"/>
      <c r="AF660" s="1"/>
      <c r="AG660" s="1"/>
      <c r="AH660" s="1"/>
      <c r="AI660" s="1"/>
      <c r="AJ660" s="1"/>
      <c r="AK660" s="1"/>
      <c r="AL660" s="1"/>
      <c r="AM660" s="1"/>
    </row>
    <row r="661" spans="16:39" x14ac:dyDescent="0.2">
      <c r="P661" s="1"/>
      <c r="Q661" s="1"/>
      <c r="S661" s="1"/>
      <c r="U661" s="1"/>
      <c r="V661" s="1"/>
      <c r="W661" s="1"/>
      <c r="X661" s="1"/>
      <c r="Y661" s="1"/>
      <c r="Z661" s="1"/>
      <c r="AA661" s="1"/>
      <c r="AB661" s="1"/>
      <c r="AC661" s="1"/>
      <c r="AD661" s="1"/>
      <c r="AE661" s="1"/>
      <c r="AF661" s="1"/>
      <c r="AG661" s="1"/>
      <c r="AH661" s="1"/>
      <c r="AI661" s="1"/>
      <c r="AJ661" s="1"/>
      <c r="AK661" s="1"/>
      <c r="AL661" s="1"/>
      <c r="AM661" s="1"/>
    </row>
    <row r="662" spans="16:39" x14ac:dyDescent="0.2">
      <c r="P662" s="1"/>
      <c r="Q662" s="1"/>
      <c r="S662" s="1"/>
      <c r="U662" s="1"/>
      <c r="V662" s="1"/>
      <c r="W662" s="1"/>
      <c r="X662" s="1"/>
      <c r="Y662" s="1"/>
      <c r="Z662" s="1"/>
      <c r="AA662" s="1"/>
      <c r="AB662" s="1"/>
      <c r="AC662" s="1"/>
      <c r="AD662" s="1"/>
      <c r="AE662" s="1"/>
      <c r="AF662" s="1"/>
      <c r="AG662" s="1"/>
      <c r="AH662" s="1"/>
      <c r="AI662" s="1"/>
      <c r="AJ662" s="1"/>
      <c r="AK662" s="1"/>
      <c r="AL662" s="1"/>
      <c r="AM662" s="1"/>
    </row>
    <row r="663" spans="16:39" x14ac:dyDescent="0.2">
      <c r="P663" s="1"/>
      <c r="Q663" s="1"/>
      <c r="S663" s="1"/>
      <c r="U663" s="1"/>
      <c r="V663" s="1"/>
      <c r="W663" s="1"/>
      <c r="X663" s="1"/>
      <c r="Y663" s="1"/>
      <c r="Z663" s="1"/>
      <c r="AA663" s="1"/>
      <c r="AB663" s="1"/>
      <c r="AC663" s="1"/>
      <c r="AD663" s="1"/>
      <c r="AE663" s="1"/>
      <c r="AF663" s="1"/>
      <c r="AG663" s="1"/>
      <c r="AH663" s="1"/>
      <c r="AI663" s="1"/>
      <c r="AJ663" s="1"/>
      <c r="AK663" s="1"/>
      <c r="AL663" s="1"/>
      <c r="AM663" s="1"/>
    </row>
    <row r="664" spans="16:39" x14ac:dyDescent="0.2">
      <c r="P664" s="1"/>
      <c r="Q664" s="1"/>
      <c r="S664" s="1"/>
      <c r="U664" s="1"/>
      <c r="V664" s="1"/>
      <c r="W664" s="1"/>
      <c r="X664" s="1"/>
      <c r="Y664" s="1"/>
      <c r="Z664" s="1"/>
      <c r="AA664" s="1"/>
      <c r="AB664" s="1"/>
      <c r="AC664" s="1"/>
      <c r="AD664" s="1"/>
      <c r="AE664" s="1"/>
      <c r="AF664" s="1"/>
      <c r="AG664" s="1"/>
      <c r="AH664" s="1"/>
      <c r="AI664" s="1"/>
      <c r="AJ664" s="1"/>
      <c r="AK664" s="1"/>
      <c r="AL664" s="1"/>
      <c r="AM664" s="1"/>
    </row>
    <row r="665" spans="16:39" x14ac:dyDescent="0.2">
      <c r="P665" s="1"/>
      <c r="Q665" s="1"/>
      <c r="S665" s="1"/>
      <c r="U665" s="1"/>
      <c r="V665" s="1"/>
      <c r="W665" s="1"/>
      <c r="X665" s="1"/>
      <c r="Y665" s="1"/>
      <c r="Z665" s="1"/>
      <c r="AA665" s="1"/>
      <c r="AB665" s="1"/>
      <c r="AC665" s="1"/>
      <c r="AD665" s="1"/>
      <c r="AE665" s="1"/>
      <c r="AF665" s="1"/>
      <c r="AG665" s="1"/>
      <c r="AH665" s="1"/>
      <c r="AI665" s="1"/>
      <c r="AJ665" s="1"/>
      <c r="AK665" s="1"/>
      <c r="AL665" s="1"/>
      <c r="AM665" s="1"/>
    </row>
    <row r="666" spans="16:39" x14ac:dyDescent="0.2">
      <c r="P666" s="1"/>
      <c r="Q666" s="1"/>
      <c r="S666" s="1"/>
      <c r="U666" s="1"/>
      <c r="V666" s="1"/>
      <c r="W666" s="1"/>
      <c r="X666" s="1"/>
      <c r="Y666" s="1"/>
      <c r="Z666" s="1"/>
      <c r="AA666" s="1"/>
      <c r="AB666" s="1"/>
      <c r="AC666" s="1"/>
      <c r="AD666" s="1"/>
      <c r="AE666" s="1"/>
      <c r="AF666" s="1"/>
      <c r="AG666" s="1"/>
      <c r="AH666" s="1"/>
      <c r="AI666" s="1"/>
      <c r="AJ666" s="1"/>
      <c r="AK666" s="1"/>
      <c r="AL666" s="1"/>
      <c r="AM666" s="1"/>
    </row>
    <row r="667" spans="16:39" x14ac:dyDescent="0.2">
      <c r="P667" s="1"/>
      <c r="Q667" s="1"/>
      <c r="S667" s="1"/>
      <c r="U667" s="1"/>
      <c r="V667" s="1"/>
      <c r="W667" s="1"/>
      <c r="X667" s="1"/>
      <c r="Y667" s="1"/>
      <c r="Z667" s="1"/>
      <c r="AA667" s="1"/>
      <c r="AB667" s="1"/>
      <c r="AC667" s="1"/>
      <c r="AD667" s="1"/>
      <c r="AE667" s="1"/>
      <c r="AF667" s="1"/>
      <c r="AG667" s="1"/>
      <c r="AH667" s="1"/>
      <c r="AI667" s="1"/>
      <c r="AJ667" s="1"/>
      <c r="AK667" s="1"/>
      <c r="AL667" s="1"/>
      <c r="AM667" s="1"/>
    </row>
    <row r="668" spans="16:39" x14ac:dyDescent="0.2">
      <c r="P668" s="1"/>
      <c r="Q668" s="1"/>
      <c r="S668" s="1"/>
      <c r="U668" s="1"/>
      <c r="V668" s="1"/>
      <c r="W668" s="1"/>
      <c r="X668" s="1"/>
      <c r="Y668" s="1"/>
      <c r="Z668" s="1"/>
      <c r="AA668" s="1"/>
      <c r="AB668" s="1"/>
      <c r="AC668" s="1"/>
      <c r="AD668" s="1"/>
      <c r="AE668" s="1"/>
      <c r="AF668" s="1"/>
      <c r="AG668" s="1"/>
      <c r="AH668" s="1"/>
      <c r="AI668" s="1"/>
      <c r="AJ668" s="1"/>
      <c r="AK668" s="1"/>
      <c r="AL668" s="1"/>
      <c r="AM668" s="1"/>
    </row>
    <row r="669" spans="16:39" x14ac:dyDescent="0.2">
      <c r="P669" s="1"/>
      <c r="Q669" s="1"/>
      <c r="S669" s="1"/>
      <c r="U669" s="1"/>
      <c r="V669" s="1"/>
      <c r="W669" s="1"/>
      <c r="X669" s="1"/>
      <c r="Y669" s="1"/>
      <c r="Z669" s="1"/>
      <c r="AA669" s="1"/>
      <c r="AB669" s="1"/>
      <c r="AC669" s="1"/>
      <c r="AD669" s="1"/>
      <c r="AE669" s="1"/>
      <c r="AF669" s="1"/>
      <c r="AG669" s="1"/>
      <c r="AH669" s="1"/>
      <c r="AI669" s="1"/>
      <c r="AJ669" s="1"/>
      <c r="AK669" s="1"/>
      <c r="AL669" s="1"/>
      <c r="AM669" s="1"/>
    </row>
    <row r="670" spans="16:39" x14ac:dyDescent="0.2">
      <c r="P670" s="1"/>
      <c r="Q670" s="1"/>
      <c r="S670" s="1"/>
      <c r="U670" s="1"/>
      <c r="V670" s="1"/>
      <c r="W670" s="1"/>
      <c r="X670" s="1"/>
      <c r="Y670" s="1"/>
      <c r="Z670" s="1"/>
      <c r="AA670" s="1"/>
      <c r="AB670" s="1"/>
      <c r="AC670" s="1"/>
      <c r="AD670" s="1"/>
      <c r="AE670" s="1"/>
      <c r="AF670" s="1"/>
      <c r="AG670" s="1"/>
      <c r="AH670" s="1"/>
      <c r="AI670" s="1"/>
      <c r="AJ670" s="1"/>
      <c r="AK670" s="1"/>
      <c r="AL670" s="1"/>
      <c r="AM670" s="1"/>
    </row>
    <row r="671" spans="16:39" x14ac:dyDescent="0.2">
      <c r="P671" s="1"/>
      <c r="Q671" s="1"/>
      <c r="S671" s="1"/>
      <c r="U671" s="1"/>
      <c r="V671" s="1"/>
      <c r="W671" s="1"/>
      <c r="X671" s="1"/>
      <c r="Y671" s="1"/>
      <c r="Z671" s="1"/>
      <c r="AA671" s="1"/>
      <c r="AB671" s="1"/>
      <c r="AC671" s="1"/>
      <c r="AD671" s="1"/>
      <c r="AE671" s="1"/>
      <c r="AF671" s="1"/>
      <c r="AG671" s="1"/>
      <c r="AH671" s="1"/>
      <c r="AI671" s="1"/>
      <c r="AJ671" s="1"/>
      <c r="AK671" s="1"/>
      <c r="AL671" s="1"/>
      <c r="AM671" s="1"/>
    </row>
    <row r="672" spans="16:39" x14ac:dyDescent="0.2">
      <c r="P672" s="1"/>
      <c r="Q672" s="1"/>
      <c r="S672" s="1"/>
      <c r="U672" s="1"/>
      <c r="V672" s="1"/>
      <c r="W672" s="1"/>
      <c r="X672" s="1"/>
      <c r="Y672" s="1"/>
      <c r="Z672" s="1"/>
      <c r="AA672" s="1"/>
      <c r="AB672" s="1"/>
      <c r="AC672" s="1"/>
      <c r="AD672" s="1"/>
      <c r="AE672" s="1"/>
      <c r="AF672" s="1"/>
      <c r="AG672" s="1"/>
      <c r="AH672" s="1"/>
      <c r="AI672" s="1"/>
      <c r="AJ672" s="1"/>
      <c r="AK672" s="1"/>
      <c r="AL672" s="1"/>
      <c r="AM672" s="1"/>
    </row>
    <row r="673" spans="16:39" x14ac:dyDescent="0.2">
      <c r="P673" s="1"/>
      <c r="Q673" s="1"/>
      <c r="S673" s="1"/>
      <c r="U673" s="1"/>
      <c r="V673" s="1"/>
      <c r="W673" s="1"/>
      <c r="X673" s="1"/>
      <c r="Y673" s="1"/>
      <c r="Z673" s="1"/>
      <c r="AA673" s="1"/>
      <c r="AB673" s="1"/>
      <c r="AC673" s="1"/>
      <c r="AD673" s="1"/>
      <c r="AE673" s="1"/>
      <c r="AF673" s="1"/>
      <c r="AG673" s="1"/>
      <c r="AH673" s="1"/>
      <c r="AI673" s="1"/>
      <c r="AJ673" s="1"/>
      <c r="AK673" s="1"/>
      <c r="AL673" s="1"/>
      <c r="AM673" s="1"/>
    </row>
    <row r="674" spans="16:39" x14ac:dyDescent="0.2">
      <c r="P674" s="1"/>
      <c r="Q674" s="1"/>
      <c r="S674" s="1"/>
      <c r="U674" s="1"/>
      <c r="V674" s="1"/>
      <c r="W674" s="1"/>
      <c r="X674" s="1"/>
      <c r="Y674" s="1"/>
      <c r="Z674" s="1"/>
      <c r="AA674" s="1"/>
      <c r="AB674" s="1"/>
      <c r="AC674" s="1"/>
      <c r="AD674" s="1"/>
      <c r="AE674" s="1"/>
      <c r="AF674" s="1"/>
      <c r="AG674" s="1"/>
      <c r="AH674" s="1"/>
      <c r="AI674" s="1"/>
      <c r="AJ674" s="1"/>
      <c r="AK674" s="1"/>
      <c r="AL674" s="1"/>
      <c r="AM674" s="1"/>
    </row>
    <row r="675" spans="16:39" x14ac:dyDescent="0.2">
      <c r="P675" s="1"/>
      <c r="Q675" s="1"/>
      <c r="S675" s="1"/>
      <c r="U675" s="1"/>
      <c r="V675" s="1"/>
      <c r="W675" s="1"/>
      <c r="X675" s="1"/>
      <c r="Y675" s="1"/>
      <c r="Z675" s="1"/>
      <c r="AA675" s="1"/>
      <c r="AB675" s="1"/>
      <c r="AC675" s="1"/>
      <c r="AD675" s="1"/>
      <c r="AE675" s="1"/>
      <c r="AF675" s="1"/>
      <c r="AG675" s="1"/>
      <c r="AH675" s="1"/>
      <c r="AI675" s="1"/>
      <c r="AJ675" s="1"/>
      <c r="AK675" s="1"/>
      <c r="AL675" s="1"/>
      <c r="AM675" s="1"/>
    </row>
    <row r="676" spans="16:39" x14ac:dyDescent="0.2">
      <c r="P676" s="1"/>
      <c r="Q676" s="1"/>
      <c r="S676" s="1"/>
      <c r="U676" s="1"/>
      <c r="V676" s="1"/>
      <c r="W676" s="1"/>
      <c r="X676" s="1"/>
      <c r="Y676" s="1"/>
      <c r="Z676" s="1"/>
      <c r="AA676" s="1"/>
      <c r="AB676" s="1"/>
      <c r="AC676" s="1"/>
      <c r="AD676" s="1"/>
      <c r="AE676" s="1"/>
      <c r="AF676" s="1"/>
      <c r="AG676" s="1"/>
      <c r="AH676" s="1"/>
      <c r="AI676" s="1"/>
      <c r="AJ676" s="1"/>
      <c r="AK676" s="1"/>
      <c r="AL676" s="1"/>
      <c r="AM676" s="1"/>
    </row>
    <row r="677" spans="16:39" x14ac:dyDescent="0.2">
      <c r="P677" s="1"/>
      <c r="Q677" s="1"/>
      <c r="S677" s="1"/>
      <c r="U677" s="1"/>
      <c r="V677" s="1"/>
      <c r="W677" s="1"/>
      <c r="X677" s="1"/>
      <c r="Y677" s="1"/>
      <c r="Z677" s="1"/>
      <c r="AA677" s="1"/>
      <c r="AB677" s="1"/>
      <c r="AC677" s="1"/>
      <c r="AD677" s="1"/>
      <c r="AE677" s="1"/>
      <c r="AF677" s="1"/>
      <c r="AG677" s="1"/>
      <c r="AH677" s="1"/>
      <c r="AI677" s="1"/>
      <c r="AJ677" s="1"/>
      <c r="AK677" s="1"/>
      <c r="AL677" s="1"/>
      <c r="AM677" s="1"/>
    </row>
    <row r="678" spans="16:39" x14ac:dyDescent="0.2">
      <c r="P678" s="1"/>
      <c r="Q678" s="1"/>
      <c r="S678" s="1"/>
      <c r="U678" s="1"/>
      <c r="V678" s="1"/>
      <c r="W678" s="1"/>
      <c r="X678" s="1"/>
      <c r="Y678" s="1"/>
      <c r="Z678" s="1"/>
      <c r="AA678" s="1"/>
      <c r="AB678" s="1"/>
      <c r="AC678" s="1"/>
      <c r="AD678" s="1"/>
      <c r="AE678" s="1"/>
      <c r="AF678" s="1"/>
      <c r="AG678" s="1"/>
      <c r="AH678" s="1"/>
      <c r="AI678" s="1"/>
      <c r="AJ678" s="1"/>
      <c r="AK678" s="1"/>
      <c r="AL678" s="1"/>
      <c r="AM678" s="1"/>
    </row>
    <row r="679" spans="16:39" x14ac:dyDescent="0.2">
      <c r="P679" s="1"/>
      <c r="Q679" s="1"/>
      <c r="S679" s="1"/>
      <c r="U679" s="1"/>
      <c r="V679" s="1"/>
      <c r="W679" s="1"/>
      <c r="X679" s="1"/>
      <c r="Y679" s="1"/>
      <c r="Z679" s="1"/>
      <c r="AA679" s="1"/>
      <c r="AB679" s="1"/>
      <c r="AC679" s="1"/>
      <c r="AD679" s="1"/>
      <c r="AE679" s="1"/>
      <c r="AF679" s="1"/>
      <c r="AG679" s="1"/>
      <c r="AH679" s="1"/>
      <c r="AI679" s="1"/>
      <c r="AJ679" s="1"/>
      <c r="AK679" s="1"/>
      <c r="AL679" s="1"/>
      <c r="AM679" s="1"/>
    </row>
    <row r="680" spans="16:39" x14ac:dyDescent="0.2">
      <c r="P680" s="1"/>
      <c r="Q680" s="1"/>
      <c r="S680" s="1"/>
      <c r="U680" s="1"/>
      <c r="V680" s="1"/>
      <c r="W680" s="1"/>
      <c r="X680" s="1"/>
      <c r="Y680" s="1"/>
      <c r="Z680" s="1"/>
      <c r="AA680" s="1"/>
      <c r="AB680" s="1"/>
      <c r="AC680" s="1"/>
      <c r="AD680" s="1"/>
      <c r="AE680" s="1"/>
      <c r="AF680" s="1"/>
      <c r="AG680" s="1"/>
      <c r="AH680" s="1"/>
      <c r="AI680" s="1"/>
      <c r="AJ680" s="1"/>
      <c r="AK680" s="1"/>
      <c r="AL680" s="1"/>
      <c r="AM680" s="1"/>
    </row>
    <row r="681" spans="16:39" x14ac:dyDescent="0.2">
      <c r="P681" s="1"/>
      <c r="Q681" s="1"/>
      <c r="S681" s="1"/>
      <c r="U681" s="1"/>
      <c r="V681" s="1"/>
      <c r="W681" s="1"/>
      <c r="X681" s="1"/>
      <c r="Y681" s="1"/>
      <c r="Z681" s="1"/>
      <c r="AA681" s="1"/>
      <c r="AB681" s="1"/>
      <c r="AC681" s="1"/>
      <c r="AD681" s="1"/>
      <c r="AE681" s="1"/>
      <c r="AF681" s="1"/>
      <c r="AG681" s="1"/>
      <c r="AH681" s="1"/>
      <c r="AI681" s="1"/>
      <c r="AJ681" s="1"/>
      <c r="AK681" s="1"/>
      <c r="AL681" s="1"/>
      <c r="AM681" s="1"/>
    </row>
    <row r="682" spans="16:39" x14ac:dyDescent="0.2">
      <c r="P682" s="1"/>
      <c r="Q682" s="1"/>
      <c r="S682" s="1"/>
      <c r="U682" s="1"/>
      <c r="V682" s="1"/>
      <c r="W682" s="1"/>
      <c r="X682" s="1"/>
      <c r="Y682" s="1"/>
      <c r="Z682" s="1"/>
      <c r="AA682" s="1"/>
      <c r="AB682" s="1"/>
      <c r="AC682" s="1"/>
      <c r="AD682" s="1"/>
      <c r="AE682" s="1"/>
      <c r="AF682" s="1"/>
      <c r="AG682" s="1"/>
      <c r="AH682" s="1"/>
      <c r="AI682" s="1"/>
      <c r="AJ682" s="1"/>
      <c r="AK682" s="1"/>
      <c r="AL682" s="1"/>
      <c r="AM682" s="1"/>
    </row>
    <row r="683" spans="16:39" x14ac:dyDescent="0.2">
      <c r="P683" s="1"/>
      <c r="Q683" s="1"/>
      <c r="S683" s="1"/>
      <c r="U683" s="1"/>
      <c r="V683" s="1"/>
      <c r="W683" s="1"/>
      <c r="X683" s="1"/>
      <c r="Y683" s="1"/>
      <c r="Z683" s="1"/>
      <c r="AA683" s="1"/>
      <c r="AB683" s="1"/>
      <c r="AC683" s="1"/>
      <c r="AD683" s="1"/>
      <c r="AE683" s="1"/>
      <c r="AF683" s="1"/>
      <c r="AG683" s="1"/>
      <c r="AH683" s="1"/>
      <c r="AI683" s="1"/>
      <c r="AJ683" s="1"/>
      <c r="AK683" s="1"/>
      <c r="AL683" s="1"/>
      <c r="AM683" s="1"/>
    </row>
    <row r="684" spans="16:39" x14ac:dyDescent="0.2">
      <c r="P684" s="1"/>
      <c r="Q684" s="1"/>
      <c r="S684" s="1"/>
      <c r="U684" s="1"/>
      <c r="V684" s="1"/>
      <c r="W684" s="1"/>
      <c r="X684" s="1"/>
      <c r="Y684" s="1"/>
      <c r="Z684" s="1"/>
      <c r="AA684" s="1"/>
      <c r="AB684" s="1"/>
      <c r="AC684" s="1"/>
      <c r="AD684" s="1"/>
      <c r="AE684" s="1"/>
      <c r="AF684" s="1"/>
      <c r="AG684" s="1"/>
      <c r="AH684" s="1"/>
      <c r="AI684" s="1"/>
      <c r="AJ684" s="1"/>
      <c r="AK684" s="1"/>
      <c r="AL684" s="1"/>
      <c r="AM684" s="1"/>
    </row>
    <row r="685" spans="16:39" x14ac:dyDescent="0.2">
      <c r="P685" s="1"/>
      <c r="Q685" s="1"/>
      <c r="S685" s="1"/>
      <c r="U685" s="1"/>
      <c r="V685" s="1"/>
      <c r="W685" s="1"/>
      <c r="X685" s="1"/>
      <c r="Y685" s="1"/>
      <c r="Z685" s="1"/>
      <c r="AA685" s="1"/>
      <c r="AB685" s="1"/>
      <c r="AC685" s="1"/>
      <c r="AD685" s="1"/>
      <c r="AE685" s="1"/>
      <c r="AF685" s="1"/>
      <c r="AG685" s="1"/>
      <c r="AH685" s="1"/>
      <c r="AI685" s="1"/>
      <c r="AJ685" s="1"/>
      <c r="AK685" s="1"/>
      <c r="AL685" s="1"/>
      <c r="AM685" s="1"/>
    </row>
    <row r="686" spans="16:39" x14ac:dyDescent="0.2">
      <c r="P686" s="1"/>
      <c r="Q686" s="1"/>
      <c r="S686" s="1"/>
      <c r="U686" s="1"/>
      <c r="V686" s="1"/>
      <c r="W686" s="1"/>
      <c r="X686" s="1"/>
      <c r="Y686" s="1"/>
      <c r="Z686" s="1"/>
      <c r="AA686" s="1"/>
      <c r="AB686" s="1"/>
      <c r="AC686" s="1"/>
      <c r="AD686" s="1"/>
      <c r="AE686" s="1"/>
      <c r="AF686" s="1"/>
      <c r="AG686" s="1"/>
      <c r="AH686" s="1"/>
      <c r="AI686" s="1"/>
      <c r="AJ686" s="1"/>
      <c r="AK686" s="1"/>
      <c r="AL686" s="1"/>
      <c r="AM686" s="1"/>
    </row>
    <row r="687" spans="16:39" x14ac:dyDescent="0.2">
      <c r="P687" s="1"/>
      <c r="Q687" s="1"/>
      <c r="S687" s="1"/>
      <c r="U687" s="1"/>
      <c r="V687" s="1"/>
      <c r="W687" s="1"/>
      <c r="X687" s="1"/>
      <c r="Y687" s="1"/>
      <c r="Z687" s="1"/>
      <c r="AA687" s="1"/>
      <c r="AB687" s="1"/>
      <c r="AC687" s="1"/>
      <c r="AD687" s="1"/>
      <c r="AE687" s="1"/>
      <c r="AF687" s="1"/>
      <c r="AG687" s="1"/>
      <c r="AH687" s="1"/>
      <c r="AI687" s="1"/>
      <c r="AJ687" s="1"/>
      <c r="AK687" s="1"/>
      <c r="AL687" s="1"/>
      <c r="AM687" s="1"/>
    </row>
    <row r="688" spans="16:39" x14ac:dyDescent="0.2">
      <c r="P688" s="1"/>
      <c r="Q688" s="1"/>
      <c r="S688" s="1"/>
      <c r="U688" s="1"/>
      <c r="V688" s="1"/>
      <c r="W688" s="1"/>
      <c r="X688" s="1"/>
      <c r="Y688" s="1"/>
      <c r="Z688" s="1"/>
      <c r="AA688" s="1"/>
      <c r="AB688" s="1"/>
      <c r="AC688" s="1"/>
      <c r="AD688" s="1"/>
      <c r="AE688" s="1"/>
      <c r="AF688" s="1"/>
      <c r="AG688" s="1"/>
      <c r="AH688" s="1"/>
      <c r="AI688" s="1"/>
      <c r="AJ688" s="1"/>
      <c r="AK688" s="1"/>
      <c r="AL688" s="1"/>
      <c r="AM688" s="1"/>
    </row>
    <row r="689" spans="16:39" x14ac:dyDescent="0.2">
      <c r="P689" s="1"/>
      <c r="Q689" s="1"/>
      <c r="S689" s="1"/>
      <c r="U689" s="1"/>
      <c r="V689" s="1"/>
      <c r="W689" s="1"/>
      <c r="X689" s="1"/>
      <c r="Y689" s="1"/>
      <c r="Z689" s="1"/>
      <c r="AA689" s="1"/>
      <c r="AB689" s="1"/>
      <c r="AC689" s="1"/>
      <c r="AD689" s="1"/>
      <c r="AE689" s="1"/>
      <c r="AF689" s="1"/>
      <c r="AG689" s="1"/>
      <c r="AH689" s="1"/>
      <c r="AI689" s="1"/>
      <c r="AJ689" s="1"/>
      <c r="AK689" s="1"/>
      <c r="AL689" s="1"/>
      <c r="AM689" s="1"/>
    </row>
    <row r="690" spans="16:39" x14ac:dyDescent="0.2">
      <c r="P690" s="1"/>
      <c r="Q690" s="1"/>
      <c r="S690" s="1"/>
      <c r="U690" s="1"/>
      <c r="V690" s="1"/>
      <c r="W690" s="1"/>
      <c r="X690" s="1"/>
      <c r="Y690" s="1"/>
      <c r="Z690" s="1"/>
      <c r="AA690" s="1"/>
      <c r="AB690" s="1"/>
      <c r="AC690" s="1"/>
      <c r="AD690" s="1"/>
      <c r="AE690" s="1"/>
      <c r="AF690" s="1"/>
      <c r="AG690" s="1"/>
      <c r="AH690" s="1"/>
      <c r="AI690" s="1"/>
      <c r="AJ690" s="1"/>
      <c r="AK690" s="1"/>
      <c r="AL690" s="1"/>
      <c r="AM690" s="1"/>
    </row>
    <row r="691" spans="16:39" x14ac:dyDescent="0.2">
      <c r="P691" s="1"/>
      <c r="Q691" s="1"/>
      <c r="S691" s="1"/>
      <c r="U691" s="1"/>
      <c r="V691" s="1"/>
      <c r="W691" s="1"/>
      <c r="X691" s="1"/>
      <c r="Y691" s="1"/>
      <c r="Z691" s="1"/>
      <c r="AA691" s="1"/>
      <c r="AB691" s="1"/>
      <c r="AC691" s="1"/>
      <c r="AD691" s="1"/>
      <c r="AE691" s="1"/>
      <c r="AF691" s="1"/>
      <c r="AG691" s="1"/>
      <c r="AH691" s="1"/>
      <c r="AI691" s="1"/>
      <c r="AJ691" s="1"/>
      <c r="AK691" s="1"/>
      <c r="AL691" s="1"/>
      <c r="AM691" s="1"/>
    </row>
    <row r="692" spans="16:39" x14ac:dyDescent="0.2">
      <c r="P692" s="1"/>
      <c r="Q692" s="1"/>
      <c r="S692" s="1"/>
      <c r="U692" s="1"/>
      <c r="V692" s="1"/>
      <c r="W692" s="1"/>
      <c r="X692" s="1"/>
      <c r="Y692" s="1"/>
      <c r="Z692" s="1"/>
      <c r="AA692" s="1"/>
      <c r="AB692" s="1"/>
      <c r="AC692" s="1"/>
      <c r="AD692" s="1"/>
      <c r="AE692" s="1"/>
      <c r="AF692" s="1"/>
      <c r="AG692" s="1"/>
      <c r="AH692" s="1"/>
      <c r="AI692" s="1"/>
      <c r="AJ692" s="1"/>
      <c r="AK692" s="1"/>
      <c r="AL692" s="1"/>
      <c r="AM692" s="1"/>
    </row>
    <row r="693" spans="16:39" x14ac:dyDescent="0.2">
      <c r="P693" s="1"/>
      <c r="Q693" s="1"/>
      <c r="S693" s="1"/>
      <c r="U693" s="1"/>
      <c r="V693" s="1"/>
      <c r="W693" s="1"/>
      <c r="X693" s="1"/>
      <c r="Y693" s="1"/>
      <c r="Z693" s="1"/>
      <c r="AA693" s="1"/>
      <c r="AB693" s="1"/>
      <c r="AC693" s="1"/>
      <c r="AD693" s="1"/>
      <c r="AE693" s="1"/>
      <c r="AF693" s="1"/>
      <c r="AG693" s="1"/>
      <c r="AH693" s="1"/>
      <c r="AI693" s="1"/>
      <c r="AJ693" s="1"/>
      <c r="AK693" s="1"/>
      <c r="AL693" s="1"/>
      <c r="AM693" s="1"/>
    </row>
    <row r="694" spans="16:39" x14ac:dyDescent="0.2">
      <c r="P694" s="1"/>
      <c r="Q694" s="1"/>
      <c r="S694" s="1"/>
      <c r="U694" s="1"/>
      <c r="V694" s="1"/>
      <c r="W694" s="1"/>
      <c r="X694" s="1"/>
      <c r="Y694" s="1"/>
      <c r="Z694" s="1"/>
      <c r="AA694" s="1"/>
      <c r="AB694" s="1"/>
      <c r="AC694" s="1"/>
      <c r="AD694" s="1"/>
      <c r="AE694" s="1"/>
      <c r="AF694" s="1"/>
      <c r="AG694" s="1"/>
      <c r="AH694" s="1"/>
      <c r="AI694" s="1"/>
      <c r="AJ694" s="1"/>
      <c r="AK694" s="1"/>
      <c r="AL694" s="1"/>
      <c r="AM694" s="1"/>
    </row>
    <row r="695" spans="16:39" x14ac:dyDescent="0.2">
      <c r="P695" s="1"/>
      <c r="Q695" s="1"/>
      <c r="S695" s="1"/>
      <c r="U695" s="1"/>
      <c r="V695" s="1"/>
      <c r="W695" s="1"/>
      <c r="X695" s="1"/>
      <c r="Y695" s="1"/>
      <c r="Z695" s="1"/>
      <c r="AA695" s="1"/>
      <c r="AB695" s="1"/>
      <c r="AC695" s="1"/>
      <c r="AD695" s="1"/>
      <c r="AE695" s="1"/>
      <c r="AF695" s="1"/>
      <c r="AG695" s="1"/>
      <c r="AH695" s="1"/>
      <c r="AI695" s="1"/>
      <c r="AJ695" s="1"/>
      <c r="AK695" s="1"/>
      <c r="AL695" s="1"/>
      <c r="AM695" s="1"/>
    </row>
    <row r="696" spans="16:39" x14ac:dyDescent="0.2">
      <c r="P696" s="1"/>
      <c r="Q696" s="1"/>
      <c r="S696" s="1"/>
      <c r="U696" s="1"/>
      <c r="V696" s="1"/>
      <c r="W696" s="1"/>
      <c r="X696" s="1"/>
      <c r="Y696" s="1"/>
      <c r="Z696" s="1"/>
      <c r="AA696" s="1"/>
      <c r="AB696" s="1"/>
      <c r="AC696" s="1"/>
      <c r="AD696" s="1"/>
      <c r="AE696" s="1"/>
      <c r="AF696" s="1"/>
      <c r="AG696" s="1"/>
      <c r="AH696" s="1"/>
      <c r="AI696" s="1"/>
      <c r="AJ696" s="1"/>
      <c r="AK696" s="1"/>
      <c r="AL696" s="1"/>
      <c r="AM696" s="1"/>
    </row>
    <row r="697" spans="16:39" x14ac:dyDescent="0.2">
      <c r="P697" s="1"/>
      <c r="Q697" s="1"/>
      <c r="S697" s="1"/>
      <c r="U697" s="1"/>
      <c r="V697" s="1"/>
      <c r="W697" s="1"/>
      <c r="X697" s="1"/>
      <c r="Y697" s="1"/>
      <c r="Z697" s="1"/>
      <c r="AA697" s="1"/>
      <c r="AB697" s="1"/>
      <c r="AC697" s="1"/>
      <c r="AD697" s="1"/>
      <c r="AE697" s="1"/>
      <c r="AF697" s="1"/>
      <c r="AG697" s="1"/>
      <c r="AH697" s="1"/>
      <c r="AI697" s="1"/>
      <c r="AJ697" s="1"/>
      <c r="AK697" s="1"/>
      <c r="AL697" s="1"/>
      <c r="AM697" s="1"/>
    </row>
    <row r="698" spans="16:39" x14ac:dyDescent="0.2">
      <c r="P698" s="1"/>
      <c r="Q698" s="1"/>
      <c r="S698" s="1"/>
      <c r="U698" s="1"/>
      <c r="V698" s="1"/>
      <c r="W698" s="1"/>
      <c r="X698" s="1"/>
      <c r="Y698" s="1"/>
      <c r="Z698" s="1"/>
      <c r="AA698" s="1"/>
      <c r="AB698" s="1"/>
      <c r="AC698" s="1"/>
      <c r="AD698" s="1"/>
      <c r="AE698" s="1"/>
      <c r="AF698" s="1"/>
      <c r="AG698" s="1"/>
      <c r="AH698" s="1"/>
      <c r="AI698" s="1"/>
      <c r="AJ698" s="1"/>
      <c r="AK698" s="1"/>
      <c r="AL698" s="1"/>
      <c r="AM698" s="1"/>
    </row>
    <row r="699" spans="16:39" x14ac:dyDescent="0.2">
      <c r="P699" s="1"/>
      <c r="Q699" s="1"/>
      <c r="S699" s="1"/>
      <c r="U699" s="1"/>
      <c r="V699" s="1"/>
      <c r="W699" s="1"/>
      <c r="X699" s="1"/>
      <c r="Y699" s="1"/>
      <c r="Z699" s="1"/>
      <c r="AA699" s="1"/>
      <c r="AB699" s="1"/>
      <c r="AC699" s="1"/>
      <c r="AD699" s="1"/>
      <c r="AE699" s="1"/>
      <c r="AF699" s="1"/>
      <c r="AG699" s="1"/>
      <c r="AH699" s="1"/>
      <c r="AI699" s="1"/>
      <c r="AJ699" s="1"/>
      <c r="AK699" s="1"/>
      <c r="AL699" s="1"/>
      <c r="AM699" s="1"/>
    </row>
    <row r="700" spans="16:39" x14ac:dyDescent="0.2">
      <c r="P700" s="1"/>
      <c r="Q700" s="1"/>
      <c r="S700" s="1"/>
      <c r="U700" s="1"/>
      <c r="V700" s="1"/>
      <c r="W700" s="1"/>
      <c r="X700" s="1"/>
      <c r="Y700" s="1"/>
      <c r="Z700" s="1"/>
      <c r="AA700" s="1"/>
      <c r="AB700" s="1"/>
      <c r="AC700" s="1"/>
      <c r="AD700" s="1"/>
      <c r="AE700" s="1"/>
      <c r="AF700" s="1"/>
      <c r="AG700" s="1"/>
      <c r="AH700" s="1"/>
      <c r="AI700" s="1"/>
      <c r="AJ700" s="1"/>
      <c r="AK700" s="1"/>
      <c r="AL700" s="1"/>
      <c r="AM700" s="1"/>
    </row>
    <row r="701" spans="16:39" x14ac:dyDescent="0.2">
      <c r="P701" s="1"/>
      <c r="Q701" s="1"/>
      <c r="S701" s="1"/>
      <c r="U701" s="1"/>
      <c r="V701" s="1"/>
      <c r="W701" s="1"/>
      <c r="X701" s="1"/>
      <c r="Y701" s="1"/>
      <c r="Z701" s="1"/>
      <c r="AA701" s="1"/>
      <c r="AB701" s="1"/>
      <c r="AC701" s="1"/>
      <c r="AD701" s="1"/>
      <c r="AE701" s="1"/>
      <c r="AF701" s="1"/>
      <c r="AG701" s="1"/>
      <c r="AH701" s="1"/>
      <c r="AI701" s="1"/>
      <c r="AJ701" s="1"/>
      <c r="AK701" s="1"/>
      <c r="AL701" s="1"/>
      <c r="AM701" s="1"/>
    </row>
    <row r="702" spans="16:39" x14ac:dyDescent="0.2">
      <c r="P702" s="1"/>
      <c r="Q702" s="1"/>
      <c r="S702" s="1"/>
      <c r="U702" s="1"/>
      <c r="V702" s="1"/>
      <c r="W702" s="1"/>
      <c r="X702" s="1"/>
      <c r="Y702" s="1"/>
      <c r="Z702" s="1"/>
      <c r="AA702" s="1"/>
      <c r="AB702" s="1"/>
      <c r="AC702" s="1"/>
      <c r="AD702" s="1"/>
      <c r="AE702" s="1"/>
      <c r="AF702" s="1"/>
      <c r="AG702" s="1"/>
      <c r="AH702" s="1"/>
      <c r="AI702" s="1"/>
      <c r="AJ702" s="1"/>
      <c r="AK702" s="1"/>
      <c r="AL702" s="1"/>
      <c r="AM702" s="1"/>
    </row>
    <row r="703" spans="16:39" x14ac:dyDescent="0.2">
      <c r="P703" s="1"/>
      <c r="Q703" s="1"/>
      <c r="S703" s="1"/>
      <c r="U703" s="1"/>
      <c r="V703" s="1"/>
      <c r="W703" s="1"/>
      <c r="X703" s="1"/>
      <c r="Y703" s="1"/>
      <c r="Z703" s="1"/>
      <c r="AA703" s="1"/>
      <c r="AB703" s="1"/>
      <c r="AC703" s="1"/>
      <c r="AD703" s="1"/>
      <c r="AE703" s="1"/>
      <c r="AF703" s="1"/>
      <c r="AG703" s="1"/>
      <c r="AH703" s="1"/>
      <c r="AI703" s="1"/>
      <c r="AJ703" s="1"/>
      <c r="AK703" s="1"/>
      <c r="AL703" s="1"/>
      <c r="AM703" s="1"/>
    </row>
    <row r="704" spans="16:39" x14ac:dyDescent="0.2">
      <c r="P704" s="1"/>
      <c r="Q704" s="1"/>
      <c r="S704" s="1"/>
      <c r="U704" s="1"/>
      <c r="V704" s="1"/>
      <c r="W704" s="1"/>
      <c r="X704" s="1"/>
      <c r="Y704" s="1"/>
      <c r="Z704" s="1"/>
      <c r="AA704" s="1"/>
      <c r="AB704" s="1"/>
      <c r="AC704" s="1"/>
      <c r="AD704" s="1"/>
      <c r="AE704" s="1"/>
      <c r="AF704" s="1"/>
      <c r="AG704" s="1"/>
      <c r="AH704" s="1"/>
      <c r="AI704" s="1"/>
      <c r="AJ704" s="1"/>
      <c r="AK704" s="1"/>
      <c r="AL704" s="1"/>
      <c r="AM704" s="1"/>
    </row>
    <row r="705" spans="16:39" x14ac:dyDescent="0.2">
      <c r="P705" s="1"/>
      <c r="Q705" s="1"/>
      <c r="S705" s="1"/>
      <c r="U705" s="1"/>
      <c r="V705" s="1"/>
      <c r="W705" s="1"/>
      <c r="X705" s="1"/>
      <c r="Y705" s="1"/>
      <c r="Z705" s="1"/>
      <c r="AA705" s="1"/>
      <c r="AB705" s="1"/>
      <c r="AC705" s="1"/>
      <c r="AD705" s="1"/>
      <c r="AE705" s="1"/>
      <c r="AF705" s="1"/>
      <c r="AG705" s="1"/>
      <c r="AH705" s="1"/>
      <c r="AI705" s="1"/>
      <c r="AJ705" s="1"/>
      <c r="AK705" s="1"/>
      <c r="AL705" s="1"/>
      <c r="AM705" s="1"/>
    </row>
    <row r="706" spans="16:39" x14ac:dyDescent="0.2">
      <c r="P706" s="1"/>
      <c r="Q706" s="1"/>
      <c r="S706" s="1"/>
      <c r="U706" s="1"/>
      <c r="V706" s="1"/>
      <c r="W706" s="1"/>
      <c r="X706" s="1"/>
      <c r="Y706" s="1"/>
      <c r="Z706" s="1"/>
      <c r="AA706" s="1"/>
      <c r="AB706" s="1"/>
      <c r="AC706" s="1"/>
      <c r="AD706" s="1"/>
      <c r="AE706" s="1"/>
      <c r="AF706" s="1"/>
      <c r="AG706" s="1"/>
      <c r="AH706" s="1"/>
      <c r="AI706" s="1"/>
      <c r="AJ706" s="1"/>
      <c r="AK706" s="1"/>
      <c r="AL706" s="1"/>
      <c r="AM706" s="1"/>
    </row>
    <row r="707" spans="16:39" x14ac:dyDescent="0.2">
      <c r="P707" s="1"/>
      <c r="Q707" s="1"/>
      <c r="S707" s="1"/>
      <c r="U707" s="1"/>
      <c r="V707" s="1"/>
      <c r="W707" s="1"/>
      <c r="X707" s="1"/>
      <c r="Y707" s="1"/>
      <c r="Z707" s="1"/>
      <c r="AA707" s="1"/>
      <c r="AB707" s="1"/>
      <c r="AC707" s="1"/>
      <c r="AD707" s="1"/>
      <c r="AE707" s="1"/>
      <c r="AF707" s="1"/>
      <c r="AG707" s="1"/>
      <c r="AH707" s="1"/>
      <c r="AI707" s="1"/>
      <c r="AJ707" s="1"/>
      <c r="AK707" s="1"/>
      <c r="AL707" s="1"/>
      <c r="AM707" s="1"/>
    </row>
    <row r="708" spans="16:39" x14ac:dyDescent="0.2">
      <c r="P708" s="1"/>
      <c r="Q708" s="1"/>
      <c r="S708" s="1"/>
      <c r="U708" s="1"/>
      <c r="V708" s="1"/>
      <c r="W708" s="1"/>
      <c r="X708" s="1"/>
      <c r="Y708" s="1"/>
      <c r="Z708" s="1"/>
      <c r="AA708" s="1"/>
      <c r="AB708" s="1"/>
      <c r="AC708" s="1"/>
      <c r="AD708" s="1"/>
      <c r="AE708" s="1"/>
      <c r="AF708" s="1"/>
      <c r="AG708" s="1"/>
      <c r="AH708" s="1"/>
      <c r="AI708" s="1"/>
      <c r="AJ708" s="1"/>
      <c r="AK708" s="1"/>
      <c r="AL708" s="1"/>
      <c r="AM708" s="1"/>
    </row>
    <row r="709" spans="16:39" x14ac:dyDescent="0.2">
      <c r="P709" s="1"/>
      <c r="Q709" s="1"/>
      <c r="S709" s="1"/>
      <c r="U709" s="1"/>
      <c r="V709" s="1"/>
      <c r="W709" s="1"/>
      <c r="X709" s="1"/>
      <c r="Y709" s="1"/>
      <c r="Z709" s="1"/>
      <c r="AA709" s="1"/>
      <c r="AB709" s="1"/>
      <c r="AC709" s="1"/>
      <c r="AD709" s="1"/>
      <c r="AE709" s="1"/>
      <c r="AF709" s="1"/>
      <c r="AG709" s="1"/>
      <c r="AH709" s="1"/>
      <c r="AI709" s="1"/>
      <c r="AJ709" s="1"/>
      <c r="AK709" s="1"/>
      <c r="AL709" s="1"/>
      <c r="AM709" s="1"/>
    </row>
    <row r="710" spans="16:39" x14ac:dyDescent="0.2">
      <c r="P710" s="1"/>
      <c r="Q710" s="1"/>
      <c r="S710" s="1"/>
      <c r="U710" s="1"/>
      <c r="V710" s="1"/>
      <c r="W710" s="1"/>
      <c r="X710" s="1"/>
      <c r="Y710" s="1"/>
      <c r="Z710" s="1"/>
      <c r="AA710" s="1"/>
      <c r="AB710" s="1"/>
      <c r="AC710" s="1"/>
      <c r="AD710" s="1"/>
      <c r="AE710" s="1"/>
      <c r="AF710" s="1"/>
      <c r="AG710" s="1"/>
      <c r="AH710" s="1"/>
      <c r="AI710" s="1"/>
      <c r="AJ710" s="1"/>
      <c r="AK710" s="1"/>
      <c r="AL710" s="1"/>
      <c r="AM710" s="1"/>
    </row>
    <row r="711" spans="16:39" x14ac:dyDescent="0.2">
      <c r="P711" s="1"/>
      <c r="Q711" s="1"/>
      <c r="S711" s="1"/>
      <c r="U711" s="1"/>
      <c r="V711" s="1"/>
      <c r="W711" s="1"/>
      <c r="X711" s="1"/>
      <c r="Y711" s="1"/>
      <c r="Z711" s="1"/>
      <c r="AA711" s="1"/>
      <c r="AB711" s="1"/>
      <c r="AC711" s="1"/>
      <c r="AD711" s="1"/>
      <c r="AE711" s="1"/>
      <c r="AF711" s="1"/>
      <c r="AG711" s="1"/>
      <c r="AH711" s="1"/>
      <c r="AI711" s="1"/>
      <c r="AJ711" s="1"/>
      <c r="AK711" s="1"/>
      <c r="AL711" s="1"/>
      <c r="AM711" s="1"/>
    </row>
    <row r="712" spans="16:39" x14ac:dyDescent="0.2">
      <c r="P712" s="1"/>
      <c r="Q712" s="1"/>
      <c r="S712" s="1"/>
      <c r="U712" s="1"/>
      <c r="V712" s="1"/>
      <c r="W712" s="1"/>
      <c r="X712" s="1"/>
      <c r="Y712" s="1"/>
      <c r="Z712" s="1"/>
      <c r="AA712" s="1"/>
      <c r="AB712" s="1"/>
      <c r="AC712" s="1"/>
      <c r="AD712" s="1"/>
      <c r="AE712" s="1"/>
      <c r="AF712" s="1"/>
      <c r="AG712" s="1"/>
      <c r="AH712" s="1"/>
      <c r="AI712" s="1"/>
      <c r="AJ712" s="1"/>
      <c r="AK712" s="1"/>
      <c r="AL712" s="1"/>
      <c r="AM712" s="1"/>
    </row>
    <row r="713" spans="16:39" x14ac:dyDescent="0.2">
      <c r="P713" s="1"/>
      <c r="Q713" s="1"/>
      <c r="S713" s="1"/>
      <c r="U713" s="1"/>
      <c r="V713" s="1"/>
      <c r="W713" s="1"/>
      <c r="X713" s="1"/>
      <c r="Y713" s="1"/>
      <c r="Z713" s="1"/>
      <c r="AA713" s="1"/>
      <c r="AB713" s="1"/>
      <c r="AC713" s="1"/>
      <c r="AD713" s="1"/>
      <c r="AE713" s="1"/>
      <c r="AF713" s="1"/>
      <c r="AG713" s="1"/>
      <c r="AH713" s="1"/>
      <c r="AI713" s="1"/>
      <c r="AJ713" s="1"/>
      <c r="AK713" s="1"/>
      <c r="AL713" s="1"/>
      <c r="AM713" s="1"/>
    </row>
    <row r="714" spans="16:39" x14ac:dyDescent="0.2">
      <c r="P714" s="1"/>
      <c r="Q714" s="1"/>
      <c r="S714" s="1"/>
      <c r="U714" s="1"/>
      <c r="V714" s="1"/>
      <c r="W714" s="1"/>
      <c r="X714" s="1"/>
      <c r="Y714" s="1"/>
      <c r="Z714" s="1"/>
      <c r="AA714" s="1"/>
      <c r="AB714" s="1"/>
      <c r="AC714" s="1"/>
      <c r="AD714" s="1"/>
      <c r="AE714" s="1"/>
      <c r="AF714" s="1"/>
      <c r="AG714" s="1"/>
      <c r="AH714" s="1"/>
      <c r="AI714" s="1"/>
      <c r="AJ714" s="1"/>
      <c r="AK714" s="1"/>
      <c r="AL714" s="1"/>
      <c r="AM714" s="1"/>
    </row>
    <row r="715" spans="16:39" x14ac:dyDescent="0.2">
      <c r="P715" s="1"/>
      <c r="Q715" s="1"/>
      <c r="S715" s="1"/>
      <c r="U715" s="1"/>
      <c r="V715" s="1"/>
      <c r="W715" s="1"/>
      <c r="X715" s="1"/>
      <c r="Y715" s="1"/>
      <c r="Z715" s="1"/>
      <c r="AA715" s="1"/>
      <c r="AB715" s="1"/>
      <c r="AC715" s="1"/>
      <c r="AD715" s="1"/>
      <c r="AE715" s="1"/>
      <c r="AF715" s="1"/>
      <c r="AG715" s="1"/>
      <c r="AH715" s="1"/>
      <c r="AI715" s="1"/>
      <c r="AJ715" s="1"/>
      <c r="AK715" s="1"/>
      <c r="AL715" s="1"/>
      <c r="AM715" s="1"/>
    </row>
    <row r="716" spans="16:39" x14ac:dyDescent="0.2">
      <c r="P716" s="1"/>
      <c r="Q716" s="1"/>
      <c r="S716" s="1"/>
      <c r="U716" s="1"/>
      <c r="V716" s="1"/>
      <c r="W716" s="1"/>
      <c r="X716" s="1"/>
      <c r="Y716" s="1"/>
      <c r="Z716" s="1"/>
      <c r="AA716" s="1"/>
      <c r="AB716" s="1"/>
      <c r="AC716" s="1"/>
      <c r="AD716" s="1"/>
      <c r="AE716" s="1"/>
      <c r="AF716" s="1"/>
      <c r="AG716" s="1"/>
      <c r="AH716" s="1"/>
      <c r="AI716" s="1"/>
      <c r="AJ716" s="1"/>
      <c r="AK716" s="1"/>
      <c r="AL716" s="1"/>
      <c r="AM716" s="1"/>
    </row>
    <row r="717" spans="16:39" x14ac:dyDescent="0.2">
      <c r="P717" s="1"/>
      <c r="Q717" s="1"/>
      <c r="S717" s="1"/>
      <c r="U717" s="1"/>
      <c r="V717" s="1"/>
      <c r="W717" s="1"/>
      <c r="X717" s="1"/>
      <c r="Y717" s="1"/>
      <c r="Z717" s="1"/>
      <c r="AA717" s="1"/>
      <c r="AB717" s="1"/>
      <c r="AC717" s="1"/>
      <c r="AD717" s="1"/>
      <c r="AE717" s="1"/>
      <c r="AF717" s="1"/>
      <c r="AG717" s="1"/>
      <c r="AH717" s="1"/>
      <c r="AI717" s="1"/>
      <c r="AJ717" s="1"/>
      <c r="AK717" s="1"/>
      <c r="AL717" s="1"/>
      <c r="AM717" s="1"/>
    </row>
    <row r="718" spans="16:39" x14ac:dyDescent="0.2">
      <c r="P718" s="1"/>
      <c r="Q718" s="1"/>
      <c r="S718" s="1"/>
      <c r="U718" s="1"/>
      <c r="V718" s="1"/>
      <c r="W718" s="1"/>
      <c r="X718" s="1"/>
      <c r="Y718" s="1"/>
      <c r="Z718" s="1"/>
      <c r="AA718" s="1"/>
      <c r="AB718" s="1"/>
      <c r="AC718" s="1"/>
      <c r="AD718" s="1"/>
      <c r="AE718" s="1"/>
      <c r="AF718" s="1"/>
      <c r="AG718" s="1"/>
      <c r="AH718" s="1"/>
      <c r="AI718" s="1"/>
      <c r="AJ718" s="1"/>
      <c r="AK718" s="1"/>
      <c r="AL718" s="1"/>
      <c r="AM718" s="1"/>
    </row>
    <row r="719" spans="16:39" x14ac:dyDescent="0.2">
      <c r="P719" s="1"/>
      <c r="Q719" s="1"/>
      <c r="S719" s="1"/>
      <c r="U719" s="1"/>
      <c r="V719" s="1"/>
      <c r="W719" s="1"/>
      <c r="X719" s="1"/>
      <c r="Y719" s="1"/>
      <c r="Z719" s="1"/>
      <c r="AA719" s="1"/>
      <c r="AB719" s="1"/>
      <c r="AC719" s="1"/>
      <c r="AD719" s="1"/>
      <c r="AE719" s="1"/>
      <c r="AF719" s="1"/>
      <c r="AG719" s="1"/>
      <c r="AH719" s="1"/>
      <c r="AI719" s="1"/>
      <c r="AJ719" s="1"/>
      <c r="AK719" s="1"/>
      <c r="AL719" s="1"/>
      <c r="AM719" s="1"/>
    </row>
    <row r="720" spans="16:39" x14ac:dyDescent="0.2">
      <c r="P720" s="1"/>
      <c r="Q720" s="1"/>
      <c r="S720" s="1"/>
      <c r="U720" s="1"/>
      <c r="V720" s="1"/>
      <c r="W720" s="1"/>
      <c r="X720" s="1"/>
      <c r="Y720" s="1"/>
      <c r="Z720" s="1"/>
      <c r="AA720" s="1"/>
      <c r="AB720" s="1"/>
      <c r="AC720" s="1"/>
      <c r="AD720" s="1"/>
      <c r="AE720" s="1"/>
      <c r="AF720" s="1"/>
      <c r="AG720" s="1"/>
      <c r="AH720" s="1"/>
      <c r="AI720" s="1"/>
      <c r="AJ720" s="1"/>
      <c r="AK720" s="1"/>
      <c r="AL720" s="1"/>
      <c r="AM720" s="1"/>
    </row>
    <row r="721" spans="16:39" x14ac:dyDescent="0.2">
      <c r="P721" s="1"/>
      <c r="Q721" s="1"/>
      <c r="S721" s="1"/>
      <c r="U721" s="1"/>
      <c r="V721" s="1"/>
      <c r="W721" s="1"/>
      <c r="X721" s="1"/>
      <c r="Y721" s="1"/>
      <c r="Z721" s="1"/>
      <c r="AA721" s="1"/>
      <c r="AB721" s="1"/>
      <c r="AC721" s="1"/>
      <c r="AD721" s="1"/>
      <c r="AE721" s="1"/>
      <c r="AF721" s="1"/>
      <c r="AG721" s="1"/>
      <c r="AH721" s="1"/>
      <c r="AI721" s="1"/>
      <c r="AJ721" s="1"/>
      <c r="AK721" s="1"/>
      <c r="AL721" s="1"/>
      <c r="AM721" s="1"/>
    </row>
    <row r="722" spans="16:39" x14ac:dyDescent="0.2">
      <c r="P722" s="1"/>
      <c r="Q722" s="1"/>
      <c r="S722" s="1"/>
      <c r="U722" s="1"/>
      <c r="V722" s="1"/>
      <c r="W722" s="1"/>
      <c r="X722" s="1"/>
      <c r="Y722" s="1"/>
      <c r="Z722" s="1"/>
      <c r="AA722" s="1"/>
      <c r="AB722" s="1"/>
      <c r="AC722" s="1"/>
      <c r="AD722" s="1"/>
      <c r="AE722" s="1"/>
      <c r="AF722" s="1"/>
      <c r="AG722" s="1"/>
      <c r="AH722" s="1"/>
      <c r="AI722" s="1"/>
      <c r="AJ722" s="1"/>
      <c r="AK722" s="1"/>
      <c r="AL722" s="1"/>
      <c r="AM722" s="1"/>
    </row>
    <row r="723" spans="16:39" x14ac:dyDescent="0.2">
      <c r="P723" s="1"/>
      <c r="Q723" s="1"/>
      <c r="S723" s="1"/>
      <c r="U723" s="1"/>
      <c r="V723" s="1"/>
      <c r="W723" s="1"/>
      <c r="X723" s="1"/>
      <c r="Y723" s="1"/>
      <c r="Z723" s="1"/>
      <c r="AA723" s="1"/>
      <c r="AB723" s="1"/>
      <c r="AC723" s="1"/>
      <c r="AD723" s="1"/>
      <c r="AE723" s="1"/>
      <c r="AF723" s="1"/>
      <c r="AG723" s="1"/>
      <c r="AH723" s="1"/>
      <c r="AI723" s="1"/>
      <c r="AJ723" s="1"/>
      <c r="AK723" s="1"/>
      <c r="AL723" s="1"/>
      <c r="AM723" s="1"/>
    </row>
    <row r="724" spans="16:39" x14ac:dyDescent="0.2">
      <c r="P724" s="1"/>
      <c r="Q724" s="1"/>
      <c r="S724" s="1"/>
      <c r="U724" s="1"/>
      <c r="V724" s="1"/>
      <c r="W724" s="1"/>
      <c r="X724" s="1"/>
      <c r="Y724" s="1"/>
      <c r="Z724" s="1"/>
      <c r="AA724" s="1"/>
      <c r="AB724" s="1"/>
      <c r="AC724" s="1"/>
      <c r="AD724" s="1"/>
      <c r="AE724" s="1"/>
      <c r="AF724" s="1"/>
      <c r="AG724" s="1"/>
      <c r="AH724" s="1"/>
      <c r="AI724" s="1"/>
      <c r="AJ724" s="1"/>
      <c r="AK724" s="1"/>
      <c r="AL724" s="1"/>
      <c r="AM724" s="1"/>
    </row>
    <row r="725" spans="16:39" x14ac:dyDescent="0.2">
      <c r="P725" s="1"/>
      <c r="Q725" s="1"/>
      <c r="S725" s="1"/>
      <c r="U725" s="1"/>
      <c r="V725" s="1"/>
      <c r="W725" s="1"/>
      <c r="X725" s="1"/>
      <c r="Y725" s="1"/>
      <c r="Z725" s="1"/>
      <c r="AA725" s="1"/>
      <c r="AB725" s="1"/>
      <c r="AC725" s="1"/>
      <c r="AD725" s="1"/>
      <c r="AE725" s="1"/>
      <c r="AF725" s="1"/>
      <c r="AG725" s="1"/>
      <c r="AH725" s="1"/>
      <c r="AI725" s="1"/>
      <c r="AJ725" s="1"/>
      <c r="AK725" s="1"/>
      <c r="AL725" s="1"/>
      <c r="AM725" s="1"/>
    </row>
    <row r="726" spans="16:39" x14ac:dyDescent="0.2">
      <c r="P726" s="1"/>
      <c r="Q726" s="1"/>
      <c r="S726" s="1"/>
      <c r="U726" s="1"/>
      <c r="V726" s="1"/>
      <c r="W726" s="1"/>
      <c r="X726" s="1"/>
      <c r="Y726" s="1"/>
      <c r="Z726" s="1"/>
      <c r="AA726" s="1"/>
      <c r="AB726" s="1"/>
      <c r="AC726" s="1"/>
      <c r="AD726" s="1"/>
      <c r="AE726" s="1"/>
      <c r="AF726" s="1"/>
      <c r="AG726" s="1"/>
      <c r="AH726" s="1"/>
      <c r="AI726" s="1"/>
      <c r="AJ726" s="1"/>
      <c r="AK726" s="1"/>
      <c r="AL726" s="1"/>
      <c r="AM726" s="1"/>
    </row>
    <row r="727" spans="16:39" x14ac:dyDescent="0.2">
      <c r="P727" s="1"/>
      <c r="Q727" s="1"/>
      <c r="S727" s="1"/>
      <c r="U727" s="1"/>
      <c r="V727" s="1"/>
      <c r="W727" s="1"/>
      <c r="X727" s="1"/>
      <c r="Y727" s="1"/>
      <c r="Z727" s="1"/>
      <c r="AA727" s="1"/>
      <c r="AB727" s="1"/>
      <c r="AC727" s="1"/>
      <c r="AD727" s="1"/>
      <c r="AE727" s="1"/>
      <c r="AF727" s="1"/>
      <c r="AG727" s="1"/>
      <c r="AH727" s="1"/>
      <c r="AI727" s="1"/>
      <c r="AJ727" s="1"/>
      <c r="AK727" s="1"/>
      <c r="AL727" s="1"/>
      <c r="AM727" s="1"/>
    </row>
    <row r="728" spans="16:39" x14ac:dyDescent="0.2">
      <c r="P728" s="1"/>
      <c r="Q728" s="1"/>
      <c r="S728" s="1"/>
      <c r="U728" s="1"/>
      <c r="V728" s="1"/>
      <c r="W728" s="1"/>
      <c r="X728" s="1"/>
      <c r="Y728" s="1"/>
      <c r="Z728" s="1"/>
      <c r="AA728" s="1"/>
      <c r="AB728" s="1"/>
      <c r="AC728" s="1"/>
      <c r="AD728" s="1"/>
      <c r="AE728" s="1"/>
      <c r="AF728" s="1"/>
      <c r="AG728" s="1"/>
      <c r="AH728" s="1"/>
      <c r="AI728" s="1"/>
      <c r="AJ728" s="1"/>
      <c r="AK728" s="1"/>
      <c r="AL728" s="1"/>
      <c r="AM728" s="1"/>
    </row>
    <row r="729" spans="16:39" x14ac:dyDescent="0.2">
      <c r="P729" s="1"/>
      <c r="Q729" s="1"/>
      <c r="S729" s="1"/>
      <c r="U729" s="1"/>
      <c r="V729" s="1"/>
      <c r="W729" s="1"/>
      <c r="X729" s="1"/>
      <c r="Y729" s="1"/>
      <c r="Z729" s="1"/>
      <c r="AA729" s="1"/>
      <c r="AB729" s="1"/>
      <c r="AC729" s="1"/>
      <c r="AD729" s="1"/>
      <c r="AE729" s="1"/>
      <c r="AF729" s="1"/>
      <c r="AG729" s="1"/>
      <c r="AH729" s="1"/>
      <c r="AI729" s="1"/>
      <c r="AJ729" s="1"/>
      <c r="AK729" s="1"/>
      <c r="AL729" s="1"/>
      <c r="AM729" s="1"/>
    </row>
    <row r="730" spans="16:39" x14ac:dyDescent="0.2">
      <c r="P730" s="1"/>
      <c r="Q730" s="1"/>
      <c r="S730" s="1"/>
      <c r="U730" s="1"/>
      <c r="V730" s="1"/>
      <c r="W730" s="1"/>
      <c r="X730" s="1"/>
      <c r="Y730" s="1"/>
      <c r="Z730" s="1"/>
      <c r="AA730" s="1"/>
      <c r="AB730" s="1"/>
      <c r="AC730" s="1"/>
      <c r="AD730" s="1"/>
      <c r="AE730" s="1"/>
      <c r="AF730" s="1"/>
      <c r="AG730" s="1"/>
      <c r="AH730" s="1"/>
      <c r="AI730" s="1"/>
      <c r="AJ730" s="1"/>
      <c r="AK730" s="1"/>
      <c r="AL730" s="1"/>
      <c r="AM730" s="1"/>
    </row>
    <row r="731" spans="16:39" x14ac:dyDescent="0.2">
      <c r="P731" s="1"/>
      <c r="Q731" s="1"/>
      <c r="S731" s="1"/>
      <c r="U731" s="1"/>
      <c r="V731" s="1"/>
      <c r="W731" s="1"/>
      <c r="X731" s="1"/>
      <c r="Y731" s="1"/>
      <c r="Z731" s="1"/>
      <c r="AA731" s="1"/>
      <c r="AB731" s="1"/>
      <c r="AC731" s="1"/>
      <c r="AD731" s="1"/>
      <c r="AE731" s="1"/>
      <c r="AF731" s="1"/>
      <c r="AG731" s="1"/>
      <c r="AH731" s="1"/>
      <c r="AI731" s="1"/>
      <c r="AJ731" s="1"/>
      <c r="AK731" s="1"/>
      <c r="AL731" s="1"/>
      <c r="AM731" s="1"/>
    </row>
    <row r="732" spans="16:39" x14ac:dyDescent="0.2">
      <c r="P732" s="1"/>
      <c r="Q732" s="1"/>
      <c r="S732" s="1"/>
      <c r="U732" s="1"/>
      <c r="V732" s="1"/>
      <c r="W732" s="1"/>
      <c r="X732" s="1"/>
      <c r="Y732" s="1"/>
      <c r="Z732" s="1"/>
      <c r="AA732" s="1"/>
      <c r="AB732" s="1"/>
      <c r="AC732" s="1"/>
      <c r="AD732" s="1"/>
      <c r="AE732" s="1"/>
      <c r="AF732" s="1"/>
      <c r="AG732" s="1"/>
      <c r="AH732" s="1"/>
      <c r="AI732" s="1"/>
      <c r="AJ732" s="1"/>
      <c r="AK732" s="1"/>
      <c r="AL732" s="1"/>
      <c r="AM732" s="1"/>
    </row>
    <row r="733" spans="16:39" x14ac:dyDescent="0.2">
      <c r="P733" s="1"/>
      <c r="Q733" s="1"/>
      <c r="S733" s="1"/>
      <c r="U733" s="1"/>
      <c r="V733" s="1"/>
      <c r="W733" s="1"/>
      <c r="X733" s="1"/>
      <c r="Y733" s="1"/>
      <c r="Z733" s="1"/>
      <c r="AA733" s="1"/>
      <c r="AB733" s="1"/>
      <c r="AC733" s="1"/>
      <c r="AD733" s="1"/>
      <c r="AE733" s="1"/>
      <c r="AF733" s="1"/>
      <c r="AG733" s="1"/>
      <c r="AH733" s="1"/>
      <c r="AI733" s="1"/>
      <c r="AJ733" s="1"/>
      <c r="AK733" s="1"/>
      <c r="AL733" s="1"/>
      <c r="AM733" s="1"/>
    </row>
    <row r="734" spans="16:39" x14ac:dyDescent="0.2">
      <c r="P734" s="1"/>
      <c r="Q734" s="1"/>
      <c r="S734" s="1"/>
      <c r="U734" s="1"/>
      <c r="V734" s="1"/>
      <c r="W734" s="1"/>
      <c r="X734" s="1"/>
      <c r="Y734" s="1"/>
      <c r="Z734" s="1"/>
      <c r="AA734" s="1"/>
      <c r="AB734" s="1"/>
      <c r="AC734" s="1"/>
      <c r="AD734" s="1"/>
      <c r="AE734" s="1"/>
      <c r="AF734" s="1"/>
      <c r="AG734" s="1"/>
      <c r="AH734" s="1"/>
      <c r="AI734" s="1"/>
      <c r="AJ734" s="1"/>
      <c r="AK734" s="1"/>
      <c r="AL734" s="1"/>
      <c r="AM734" s="1"/>
    </row>
    <row r="735" spans="16:39" x14ac:dyDescent="0.2">
      <c r="P735" s="1"/>
      <c r="Q735" s="1"/>
      <c r="S735" s="1"/>
      <c r="U735" s="1"/>
      <c r="V735" s="1"/>
      <c r="W735" s="1"/>
      <c r="X735" s="1"/>
      <c r="Y735" s="1"/>
      <c r="Z735" s="1"/>
      <c r="AA735" s="1"/>
      <c r="AB735" s="1"/>
      <c r="AC735" s="1"/>
      <c r="AD735" s="1"/>
      <c r="AE735" s="1"/>
      <c r="AF735" s="1"/>
      <c r="AG735" s="1"/>
      <c r="AH735" s="1"/>
      <c r="AI735" s="1"/>
      <c r="AJ735" s="1"/>
      <c r="AK735" s="1"/>
      <c r="AL735" s="1"/>
      <c r="AM735" s="1"/>
    </row>
    <row r="736" spans="16:39" x14ac:dyDescent="0.2">
      <c r="P736" s="1"/>
      <c r="Q736" s="1"/>
      <c r="S736" s="1"/>
      <c r="U736" s="1"/>
      <c r="V736" s="1"/>
      <c r="W736" s="1"/>
      <c r="X736" s="1"/>
      <c r="Y736" s="1"/>
      <c r="Z736" s="1"/>
      <c r="AA736" s="1"/>
      <c r="AB736" s="1"/>
      <c r="AC736" s="1"/>
      <c r="AD736" s="1"/>
      <c r="AE736" s="1"/>
      <c r="AF736" s="1"/>
      <c r="AG736" s="1"/>
      <c r="AH736" s="1"/>
      <c r="AI736" s="1"/>
      <c r="AJ736" s="1"/>
      <c r="AK736" s="1"/>
      <c r="AL736" s="1"/>
      <c r="AM736" s="1"/>
    </row>
    <row r="737" spans="16:39" x14ac:dyDescent="0.2">
      <c r="P737" s="1"/>
      <c r="Q737" s="1"/>
      <c r="S737" s="1"/>
      <c r="U737" s="1"/>
      <c r="V737" s="1"/>
      <c r="W737" s="1"/>
      <c r="X737" s="1"/>
      <c r="Y737" s="1"/>
      <c r="Z737" s="1"/>
      <c r="AA737" s="1"/>
      <c r="AB737" s="1"/>
      <c r="AC737" s="1"/>
      <c r="AD737" s="1"/>
      <c r="AE737" s="1"/>
      <c r="AF737" s="1"/>
      <c r="AG737" s="1"/>
      <c r="AH737" s="1"/>
      <c r="AI737" s="1"/>
      <c r="AJ737" s="1"/>
      <c r="AK737" s="1"/>
      <c r="AL737" s="1"/>
      <c r="AM737" s="1"/>
    </row>
    <row r="738" spans="16:39" x14ac:dyDescent="0.2">
      <c r="P738" s="1"/>
      <c r="Q738" s="1"/>
      <c r="S738" s="1"/>
      <c r="U738" s="1"/>
      <c r="V738" s="1"/>
      <c r="W738" s="1"/>
      <c r="X738" s="1"/>
      <c r="Y738" s="1"/>
      <c r="Z738" s="1"/>
      <c r="AA738" s="1"/>
      <c r="AB738" s="1"/>
      <c r="AC738" s="1"/>
      <c r="AD738" s="1"/>
      <c r="AE738" s="1"/>
      <c r="AF738" s="1"/>
      <c r="AG738" s="1"/>
      <c r="AH738" s="1"/>
      <c r="AI738" s="1"/>
      <c r="AJ738" s="1"/>
      <c r="AK738" s="1"/>
      <c r="AL738" s="1"/>
      <c r="AM738" s="1"/>
    </row>
    <row r="739" spans="16:39" x14ac:dyDescent="0.2">
      <c r="P739" s="1"/>
      <c r="Q739" s="1"/>
      <c r="S739" s="1"/>
      <c r="U739" s="1"/>
      <c r="V739" s="1"/>
      <c r="W739" s="1"/>
      <c r="X739" s="1"/>
      <c r="Y739" s="1"/>
      <c r="Z739" s="1"/>
      <c r="AA739" s="1"/>
      <c r="AB739" s="1"/>
      <c r="AC739" s="1"/>
      <c r="AD739" s="1"/>
      <c r="AE739" s="1"/>
      <c r="AF739" s="1"/>
      <c r="AG739" s="1"/>
      <c r="AH739" s="1"/>
      <c r="AI739" s="1"/>
      <c r="AJ739" s="1"/>
      <c r="AK739" s="1"/>
      <c r="AL739" s="1"/>
      <c r="AM739" s="1"/>
    </row>
    <row r="740" spans="16:39" x14ac:dyDescent="0.2">
      <c r="P740" s="1"/>
      <c r="Q740" s="1"/>
      <c r="S740" s="1"/>
      <c r="U740" s="1"/>
      <c r="V740" s="1"/>
      <c r="W740" s="1"/>
      <c r="X740" s="1"/>
      <c r="Y740" s="1"/>
      <c r="Z740" s="1"/>
      <c r="AA740" s="1"/>
      <c r="AB740" s="1"/>
      <c r="AC740" s="1"/>
      <c r="AD740" s="1"/>
      <c r="AE740" s="1"/>
      <c r="AF740" s="1"/>
      <c r="AG740" s="1"/>
      <c r="AH740" s="1"/>
      <c r="AI740" s="1"/>
      <c r="AJ740" s="1"/>
      <c r="AK740" s="1"/>
      <c r="AL740" s="1"/>
      <c r="AM740" s="1"/>
    </row>
    <row r="741" spans="16:39" x14ac:dyDescent="0.2">
      <c r="P741" s="1"/>
      <c r="Q741" s="1"/>
      <c r="S741" s="1"/>
      <c r="U741" s="1"/>
      <c r="V741" s="1"/>
      <c r="W741" s="1"/>
      <c r="X741" s="1"/>
      <c r="Y741" s="1"/>
      <c r="Z741" s="1"/>
      <c r="AA741" s="1"/>
      <c r="AB741" s="1"/>
      <c r="AC741" s="1"/>
      <c r="AD741" s="1"/>
      <c r="AE741" s="1"/>
      <c r="AF741" s="1"/>
      <c r="AG741" s="1"/>
      <c r="AH741" s="1"/>
      <c r="AI741" s="1"/>
      <c r="AJ741" s="1"/>
      <c r="AK741" s="1"/>
      <c r="AL741" s="1"/>
      <c r="AM741" s="1"/>
    </row>
    <row r="742" spans="16:39" x14ac:dyDescent="0.2">
      <c r="P742" s="1"/>
      <c r="Q742" s="1"/>
      <c r="S742" s="1"/>
      <c r="U742" s="1"/>
      <c r="V742" s="1"/>
      <c r="W742" s="1"/>
      <c r="X742" s="1"/>
      <c r="Y742" s="1"/>
      <c r="Z742" s="1"/>
      <c r="AA742" s="1"/>
      <c r="AB742" s="1"/>
      <c r="AC742" s="1"/>
      <c r="AD742" s="1"/>
      <c r="AE742" s="1"/>
      <c r="AF742" s="1"/>
      <c r="AG742" s="1"/>
      <c r="AH742" s="1"/>
      <c r="AI742" s="1"/>
      <c r="AJ742" s="1"/>
      <c r="AK742" s="1"/>
      <c r="AL742" s="1"/>
      <c r="AM742" s="1"/>
    </row>
    <row r="743" spans="16:39" x14ac:dyDescent="0.2">
      <c r="P743" s="1"/>
      <c r="Q743" s="1"/>
      <c r="S743" s="1"/>
      <c r="U743" s="1"/>
      <c r="V743" s="1"/>
      <c r="W743" s="1"/>
      <c r="X743" s="1"/>
      <c r="Y743" s="1"/>
      <c r="Z743" s="1"/>
      <c r="AA743" s="1"/>
      <c r="AB743" s="1"/>
      <c r="AC743" s="1"/>
      <c r="AD743" s="1"/>
      <c r="AE743" s="1"/>
      <c r="AF743" s="1"/>
      <c r="AG743" s="1"/>
      <c r="AH743" s="1"/>
      <c r="AI743" s="1"/>
      <c r="AJ743" s="1"/>
      <c r="AK743" s="1"/>
      <c r="AL743" s="1"/>
      <c r="AM743" s="1"/>
    </row>
    <row r="744" spans="16:39" x14ac:dyDescent="0.2">
      <c r="P744" s="1"/>
      <c r="Q744" s="1"/>
      <c r="S744" s="1"/>
      <c r="U744" s="1"/>
      <c r="V744" s="1"/>
      <c r="W744" s="1"/>
      <c r="X744" s="1"/>
      <c r="Y744" s="1"/>
      <c r="Z744" s="1"/>
      <c r="AA744" s="1"/>
      <c r="AB744" s="1"/>
      <c r="AC744" s="1"/>
      <c r="AD744" s="1"/>
      <c r="AE744" s="1"/>
      <c r="AF744" s="1"/>
      <c r="AG744" s="1"/>
      <c r="AH744" s="1"/>
      <c r="AI744" s="1"/>
      <c r="AJ744" s="1"/>
      <c r="AK744" s="1"/>
      <c r="AL744" s="1"/>
      <c r="AM744" s="1"/>
    </row>
    <row r="745" spans="16:39" x14ac:dyDescent="0.2">
      <c r="P745" s="1"/>
      <c r="Q745" s="1"/>
      <c r="S745" s="1"/>
      <c r="U745" s="1"/>
      <c r="V745" s="1"/>
      <c r="W745" s="1"/>
      <c r="X745" s="1"/>
      <c r="Y745" s="1"/>
      <c r="Z745" s="1"/>
      <c r="AA745" s="1"/>
      <c r="AB745" s="1"/>
      <c r="AC745" s="1"/>
      <c r="AD745" s="1"/>
      <c r="AE745" s="1"/>
      <c r="AF745" s="1"/>
      <c r="AG745" s="1"/>
      <c r="AH745" s="1"/>
      <c r="AI745" s="1"/>
      <c r="AJ745" s="1"/>
      <c r="AK745" s="1"/>
      <c r="AL745" s="1"/>
      <c r="AM745" s="1"/>
    </row>
    <row r="746" spans="16:39" x14ac:dyDescent="0.2">
      <c r="P746" s="1"/>
      <c r="Q746" s="1"/>
      <c r="S746" s="1"/>
      <c r="U746" s="1"/>
      <c r="V746" s="1"/>
      <c r="W746" s="1"/>
      <c r="X746" s="1"/>
      <c r="Y746" s="1"/>
      <c r="Z746" s="1"/>
      <c r="AA746" s="1"/>
      <c r="AB746" s="1"/>
      <c r="AC746" s="1"/>
      <c r="AD746" s="1"/>
      <c r="AE746" s="1"/>
      <c r="AF746" s="1"/>
      <c r="AG746" s="1"/>
      <c r="AH746" s="1"/>
      <c r="AI746" s="1"/>
      <c r="AJ746" s="1"/>
      <c r="AK746" s="1"/>
      <c r="AL746" s="1"/>
      <c r="AM746" s="1"/>
    </row>
    <row r="747" spans="16:39" x14ac:dyDescent="0.2">
      <c r="P747" s="1"/>
      <c r="Q747" s="1"/>
      <c r="S747" s="1"/>
      <c r="U747" s="1"/>
      <c r="V747" s="1"/>
      <c r="W747" s="1"/>
      <c r="X747" s="1"/>
      <c r="Y747" s="1"/>
      <c r="Z747" s="1"/>
      <c r="AA747" s="1"/>
      <c r="AB747" s="1"/>
      <c r="AC747" s="1"/>
      <c r="AD747" s="1"/>
      <c r="AE747" s="1"/>
      <c r="AF747" s="1"/>
      <c r="AG747" s="1"/>
      <c r="AH747" s="1"/>
      <c r="AI747" s="1"/>
      <c r="AJ747" s="1"/>
      <c r="AK747" s="1"/>
      <c r="AL747" s="1"/>
      <c r="AM747" s="1"/>
    </row>
    <row r="748" spans="16:39" x14ac:dyDescent="0.2">
      <c r="P748" s="1"/>
      <c r="Q748" s="1"/>
      <c r="S748" s="1"/>
      <c r="U748" s="1"/>
      <c r="V748" s="1"/>
      <c r="W748" s="1"/>
      <c r="X748" s="1"/>
      <c r="Y748" s="1"/>
      <c r="Z748" s="1"/>
      <c r="AA748" s="1"/>
      <c r="AB748" s="1"/>
      <c r="AC748" s="1"/>
      <c r="AD748" s="1"/>
      <c r="AE748" s="1"/>
      <c r="AF748" s="1"/>
      <c r="AG748" s="1"/>
      <c r="AH748" s="1"/>
      <c r="AI748" s="1"/>
      <c r="AJ748" s="1"/>
      <c r="AK748" s="1"/>
      <c r="AL748" s="1"/>
      <c r="AM748" s="1"/>
    </row>
    <row r="749" spans="16:39" x14ac:dyDescent="0.2">
      <c r="P749" s="1"/>
      <c r="Q749" s="1"/>
      <c r="S749" s="1"/>
      <c r="U749" s="1"/>
      <c r="V749" s="1"/>
      <c r="W749" s="1"/>
      <c r="X749" s="1"/>
      <c r="Y749" s="1"/>
      <c r="Z749" s="1"/>
      <c r="AA749" s="1"/>
      <c r="AB749" s="1"/>
      <c r="AC749" s="1"/>
      <c r="AD749" s="1"/>
      <c r="AE749" s="1"/>
      <c r="AF749" s="1"/>
      <c r="AG749" s="1"/>
      <c r="AH749" s="1"/>
      <c r="AI749" s="1"/>
      <c r="AJ749" s="1"/>
      <c r="AK749" s="1"/>
      <c r="AL749" s="1"/>
      <c r="AM749" s="1"/>
    </row>
    <row r="750" spans="16:39" x14ac:dyDescent="0.2">
      <c r="P750" s="1"/>
      <c r="Q750" s="1"/>
      <c r="S750" s="1"/>
      <c r="U750" s="1"/>
      <c r="V750" s="1"/>
      <c r="W750" s="1"/>
      <c r="X750" s="1"/>
      <c r="Y750" s="1"/>
      <c r="Z750" s="1"/>
      <c r="AA750" s="1"/>
      <c r="AB750" s="1"/>
      <c r="AC750" s="1"/>
      <c r="AD750" s="1"/>
      <c r="AE750" s="1"/>
      <c r="AF750" s="1"/>
      <c r="AG750" s="1"/>
      <c r="AH750" s="1"/>
      <c r="AI750" s="1"/>
      <c r="AJ750" s="1"/>
      <c r="AK750" s="1"/>
      <c r="AL750" s="1"/>
      <c r="AM750" s="1"/>
    </row>
    <row r="751" spans="16:39" x14ac:dyDescent="0.2">
      <c r="P751" s="1"/>
      <c r="Q751" s="1"/>
      <c r="S751" s="1"/>
      <c r="U751" s="1"/>
      <c r="V751" s="1"/>
      <c r="W751" s="1"/>
      <c r="X751" s="1"/>
      <c r="Y751" s="1"/>
      <c r="Z751" s="1"/>
      <c r="AA751" s="1"/>
      <c r="AB751" s="1"/>
      <c r="AC751" s="1"/>
      <c r="AD751" s="1"/>
      <c r="AE751" s="1"/>
      <c r="AF751" s="1"/>
      <c r="AG751" s="1"/>
      <c r="AH751" s="1"/>
      <c r="AI751" s="1"/>
      <c r="AJ751" s="1"/>
      <c r="AK751" s="1"/>
      <c r="AL751" s="1"/>
      <c r="AM751" s="1"/>
    </row>
    <row r="752" spans="16:39" x14ac:dyDescent="0.2">
      <c r="P752" s="1"/>
      <c r="Q752" s="1"/>
      <c r="S752" s="1"/>
      <c r="U752" s="1"/>
      <c r="V752" s="1"/>
      <c r="W752" s="1"/>
      <c r="X752" s="1"/>
      <c r="Y752" s="1"/>
      <c r="Z752" s="1"/>
      <c r="AA752" s="1"/>
      <c r="AB752" s="1"/>
      <c r="AC752" s="1"/>
      <c r="AD752" s="1"/>
      <c r="AE752" s="1"/>
      <c r="AF752" s="1"/>
      <c r="AG752" s="1"/>
      <c r="AH752" s="1"/>
      <c r="AI752" s="1"/>
      <c r="AJ752" s="1"/>
      <c r="AK752" s="1"/>
      <c r="AL752" s="1"/>
      <c r="AM752" s="1"/>
    </row>
    <row r="753" spans="16:39" x14ac:dyDescent="0.2">
      <c r="P753" s="1"/>
      <c r="Q753" s="1"/>
      <c r="S753" s="1"/>
      <c r="U753" s="1"/>
      <c r="V753" s="1"/>
      <c r="W753" s="1"/>
      <c r="X753" s="1"/>
      <c r="Y753" s="1"/>
      <c r="Z753" s="1"/>
      <c r="AA753" s="1"/>
      <c r="AB753" s="1"/>
      <c r="AC753" s="1"/>
      <c r="AD753" s="1"/>
      <c r="AE753" s="1"/>
      <c r="AF753" s="1"/>
      <c r="AG753" s="1"/>
      <c r="AH753" s="1"/>
      <c r="AI753" s="1"/>
      <c r="AJ753" s="1"/>
      <c r="AK753" s="1"/>
      <c r="AL753" s="1"/>
      <c r="AM753" s="1"/>
    </row>
    <row r="754" spans="16:39" x14ac:dyDescent="0.2">
      <c r="P754" s="1"/>
      <c r="Q754" s="1"/>
      <c r="S754" s="1"/>
      <c r="U754" s="1"/>
      <c r="V754" s="1"/>
      <c r="W754" s="1"/>
      <c r="X754" s="1"/>
      <c r="Y754" s="1"/>
      <c r="Z754" s="1"/>
      <c r="AA754" s="1"/>
      <c r="AB754" s="1"/>
      <c r="AC754" s="1"/>
      <c r="AD754" s="1"/>
      <c r="AE754" s="1"/>
      <c r="AF754" s="1"/>
      <c r="AG754" s="1"/>
      <c r="AH754" s="1"/>
      <c r="AI754" s="1"/>
      <c r="AJ754" s="1"/>
      <c r="AK754" s="1"/>
      <c r="AL754" s="1"/>
      <c r="AM754" s="1"/>
    </row>
    <row r="755" spans="16:39" x14ac:dyDescent="0.2">
      <c r="P755" s="1"/>
      <c r="Q755" s="1"/>
      <c r="S755" s="1"/>
      <c r="U755" s="1"/>
      <c r="V755" s="1"/>
      <c r="W755" s="1"/>
      <c r="X755" s="1"/>
      <c r="Y755" s="1"/>
      <c r="Z755" s="1"/>
      <c r="AA755" s="1"/>
      <c r="AB755" s="1"/>
      <c r="AC755" s="1"/>
      <c r="AD755" s="1"/>
      <c r="AE755" s="1"/>
      <c r="AF755" s="1"/>
      <c r="AG755" s="1"/>
      <c r="AH755" s="1"/>
      <c r="AI755" s="1"/>
      <c r="AJ755" s="1"/>
      <c r="AK755" s="1"/>
      <c r="AL755" s="1"/>
      <c r="AM755" s="1"/>
    </row>
    <row r="756" spans="16:39" x14ac:dyDescent="0.2">
      <c r="P756" s="1"/>
      <c r="Q756" s="1"/>
      <c r="S756" s="1"/>
      <c r="U756" s="1"/>
      <c r="V756" s="1"/>
      <c r="W756" s="1"/>
      <c r="X756" s="1"/>
      <c r="Y756" s="1"/>
      <c r="Z756" s="1"/>
      <c r="AA756" s="1"/>
      <c r="AB756" s="1"/>
      <c r="AC756" s="1"/>
      <c r="AD756" s="1"/>
      <c r="AE756" s="1"/>
      <c r="AF756" s="1"/>
      <c r="AG756" s="1"/>
      <c r="AH756" s="1"/>
      <c r="AI756" s="1"/>
      <c r="AJ756" s="1"/>
      <c r="AK756" s="1"/>
      <c r="AL756" s="1"/>
      <c r="AM756" s="1"/>
    </row>
    <row r="757" spans="16:39" x14ac:dyDescent="0.2">
      <c r="P757" s="1"/>
      <c r="Q757" s="1"/>
      <c r="S757" s="1"/>
      <c r="U757" s="1"/>
      <c r="V757" s="1"/>
      <c r="W757" s="1"/>
      <c r="X757" s="1"/>
      <c r="Y757" s="1"/>
      <c r="Z757" s="1"/>
      <c r="AA757" s="1"/>
      <c r="AB757" s="1"/>
      <c r="AC757" s="1"/>
      <c r="AD757" s="1"/>
      <c r="AE757" s="1"/>
      <c r="AF757" s="1"/>
      <c r="AG757" s="1"/>
      <c r="AH757" s="1"/>
      <c r="AI757" s="1"/>
      <c r="AJ757" s="1"/>
      <c r="AK757" s="1"/>
      <c r="AL757" s="1"/>
      <c r="AM757" s="1"/>
    </row>
    <row r="758" spans="16:39" x14ac:dyDescent="0.2">
      <c r="P758" s="1"/>
      <c r="Q758" s="1"/>
      <c r="S758" s="1"/>
      <c r="U758" s="1"/>
      <c r="V758" s="1"/>
      <c r="W758" s="1"/>
      <c r="X758" s="1"/>
      <c r="Y758" s="1"/>
      <c r="Z758" s="1"/>
      <c r="AA758" s="1"/>
      <c r="AB758" s="1"/>
      <c r="AC758" s="1"/>
      <c r="AD758" s="1"/>
      <c r="AE758" s="1"/>
      <c r="AF758" s="1"/>
      <c r="AG758" s="1"/>
      <c r="AH758" s="1"/>
      <c r="AI758" s="1"/>
      <c r="AJ758" s="1"/>
      <c r="AK758" s="1"/>
      <c r="AL758" s="1"/>
      <c r="AM758" s="1"/>
    </row>
    <row r="759" spans="16:39" x14ac:dyDescent="0.2">
      <c r="P759" s="1"/>
      <c r="Q759" s="1"/>
      <c r="S759" s="1"/>
      <c r="U759" s="1"/>
      <c r="V759" s="1"/>
      <c r="W759" s="1"/>
      <c r="X759" s="1"/>
      <c r="Y759" s="1"/>
      <c r="Z759" s="1"/>
      <c r="AA759" s="1"/>
      <c r="AB759" s="1"/>
      <c r="AC759" s="1"/>
      <c r="AD759" s="1"/>
      <c r="AE759" s="1"/>
      <c r="AF759" s="1"/>
      <c r="AG759" s="1"/>
      <c r="AH759" s="1"/>
      <c r="AI759" s="1"/>
      <c r="AJ759" s="1"/>
      <c r="AK759" s="1"/>
      <c r="AL759" s="1"/>
      <c r="AM759" s="1"/>
    </row>
    <row r="760" spans="16:39" x14ac:dyDescent="0.2">
      <c r="P760" s="1"/>
      <c r="Q760" s="1"/>
      <c r="S760" s="1"/>
      <c r="U760" s="1"/>
      <c r="V760" s="1"/>
      <c r="W760" s="1"/>
      <c r="X760" s="1"/>
      <c r="Y760" s="1"/>
      <c r="Z760" s="1"/>
      <c r="AA760" s="1"/>
      <c r="AB760" s="1"/>
      <c r="AC760" s="1"/>
      <c r="AD760" s="1"/>
      <c r="AE760" s="1"/>
      <c r="AF760" s="1"/>
      <c r="AG760" s="1"/>
      <c r="AH760" s="1"/>
      <c r="AI760" s="1"/>
      <c r="AJ760" s="1"/>
      <c r="AK760" s="1"/>
      <c r="AL760" s="1"/>
      <c r="AM760" s="1"/>
    </row>
    <row r="761" spans="16:39" x14ac:dyDescent="0.2">
      <c r="P761" s="1"/>
      <c r="Q761" s="1"/>
      <c r="S761" s="1"/>
      <c r="U761" s="1"/>
      <c r="V761" s="1"/>
      <c r="W761" s="1"/>
      <c r="X761" s="1"/>
      <c r="Y761" s="1"/>
      <c r="Z761" s="1"/>
      <c r="AA761" s="1"/>
      <c r="AB761" s="1"/>
      <c r="AC761" s="1"/>
      <c r="AD761" s="1"/>
      <c r="AE761" s="1"/>
      <c r="AF761" s="1"/>
      <c r="AG761" s="1"/>
      <c r="AH761" s="1"/>
      <c r="AI761" s="1"/>
      <c r="AJ761" s="1"/>
      <c r="AK761" s="1"/>
      <c r="AL761" s="1"/>
      <c r="AM761" s="1"/>
    </row>
    <row r="762" spans="16:39" x14ac:dyDescent="0.2">
      <c r="P762" s="1"/>
      <c r="Q762" s="1"/>
      <c r="S762" s="1"/>
      <c r="U762" s="1"/>
      <c r="V762" s="1"/>
      <c r="W762" s="1"/>
      <c r="X762" s="1"/>
      <c r="Y762" s="1"/>
      <c r="Z762" s="1"/>
      <c r="AA762" s="1"/>
      <c r="AB762" s="1"/>
      <c r="AC762" s="1"/>
      <c r="AD762" s="1"/>
      <c r="AE762" s="1"/>
      <c r="AF762" s="1"/>
      <c r="AG762" s="1"/>
      <c r="AH762" s="1"/>
      <c r="AI762" s="1"/>
      <c r="AJ762" s="1"/>
      <c r="AK762" s="1"/>
      <c r="AL762" s="1"/>
      <c r="AM762" s="1"/>
    </row>
    <row r="763" spans="16:39" x14ac:dyDescent="0.2">
      <c r="P763" s="1"/>
      <c r="Q763" s="1"/>
      <c r="S763" s="1"/>
      <c r="U763" s="1"/>
      <c r="V763" s="1"/>
      <c r="W763" s="1"/>
      <c r="X763" s="1"/>
      <c r="Y763" s="1"/>
      <c r="Z763" s="1"/>
      <c r="AA763" s="1"/>
      <c r="AB763" s="1"/>
      <c r="AC763" s="1"/>
      <c r="AD763" s="1"/>
      <c r="AE763" s="1"/>
      <c r="AF763" s="1"/>
      <c r="AG763" s="1"/>
      <c r="AH763" s="1"/>
      <c r="AI763" s="1"/>
      <c r="AJ763" s="1"/>
      <c r="AK763" s="1"/>
      <c r="AL763" s="1"/>
      <c r="AM763" s="1"/>
    </row>
    <row r="764" spans="16:39" x14ac:dyDescent="0.2">
      <c r="P764" s="1"/>
      <c r="Q764" s="1"/>
      <c r="S764" s="1"/>
      <c r="U764" s="1"/>
      <c r="V764" s="1"/>
      <c r="W764" s="1"/>
      <c r="X764" s="1"/>
      <c r="Y764" s="1"/>
      <c r="Z764" s="1"/>
      <c r="AA764" s="1"/>
      <c r="AB764" s="1"/>
      <c r="AC764" s="1"/>
      <c r="AD764" s="1"/>
      <c r="AE764" s="1"/>
      <c r="AF764" s="1"/>
      <c r="AG764" s="1"/>
      <c r="AH764" s="1"/>
      <c r="AI764" s="1"/>
      <c r="AJ764" s="1"/>
      <c r="AK764" s="1"/>
      <c r="AL764" s="1"/>
      <c r="AM764" s="1"/>
    </row>
    <row r="765" spans="16:39" x14ac:dyDescent="0.2">
      <c r="P765" s="1"/>
      <c r="Q765" s="1"/>
      <c r="S765" s="1"/>
      <c r="U765" s="1"/>
      <c r="V765" s="1"/>
      <c r="W765" s="1"/>
      <c r="X765" s="1"/>
      <c r="Y765" s="1"/>
      <c r="Z765" s="1"/>
      <c r="AA765" s="1"/>
      <c r="AB765" s="1"/>
      <c r="AC765" s="1"/>
      <c r="AD765" s="1"/>
      <c r="AE765" s="1"/>
      <c r="AF765" s="1"/>
      <c r="AG765" s="1"/>
      <c r="AH765" s="1"/>
      <c r="AI765" s="1"/>
      <c r="AJ765" s="1"/>
      <c r="AK765" s="1"/>
      <c r="AL765" s="1"/>
      <c r="AM765" s="1"/>
    </row>
    <row r="766" spans="16:39" x14ac:dyDescent="0.2">
      <c r="P766" s="1"/>
      <c r="Q766" s="1"/>
      <c r="S766" s="1"/>
      <c r="U766" s="1"/>
      <c r="V766" s="1"/>
      <c r="W766" s="1"/>
      <c r="X766" s="1"/>
      <c r="Y766" s="1"/>
      <c r="Z766" s="1"/>
      <c r="AA766" s="1"/>
      <c r="AB766" s="1"/>
      <c r="AC766" s="1"/>
      <c r="AD766" s="1"/>
      <c r="AE766" s="1"/>
      <c r="AF766" s="1"/>
      <c r="AG766" s="1"/>
      <c r="AH766" s="1"/>
      <c r="AI766" s="1"/>
      <c r="AJ766" s="1"/>
      <c r="AK766" s="1"/>
      <c r="AL766" s="1"/>
      <c r="AM766" s="1"/>
    </row>
    <row r="767" spans="16:39" x14ac:dyDescent="0.2">
      <c r="P767" s="1"/>
      <c r="Q767" s="1"/>
      <c r="S767" s="1"/>
      <c r="U767" s="1"/>
      <c r="V767" s="1"/>
      <c r="W767" s="1"/>
      <c r="X767" s="1"/>
      <c r="Y767" s="1"/>
      <c r="Z767" s="1"/>
      <c r="AA767" s="1"/>
      <c r="AB767" s="1"/>
      <c r="AC767" s="1"/>
      <c r="AD767" s="1"/>
      <c r="AE767" s="1"/>
      <c r="AF767" s="1"/>
      <c r="AG767" s="1"/>
      <c r="AH767" s="1"/>
      <c r="AI767" s="1"/>
      <c r="AJ767" s="1"/>
      <c r="AK767" s="1"/>
      <c r="AL767" s="1"/>
      <c r="AM767" s="1"/>
    </row>
    <row r="768" spans="16:39" x14ac:dyDescent="0.2">
      <c r="P768" s="1"/>
      <c r="Q768" s="1"/>
      <c r="S768" s="1"/>
      <c r="U768" s="1"/>
      <c r="V768" s="1"/>
      <c r="W768" s="1"/>
      <c r="X768" s="1"/>
      <c r="Y768" s="1"/>
      <c r="Z768" s="1"/>
      <c r="AA768" s="1"/>
      <c r="AB768" s="1"/>
      <c r="AC768" s="1"/>
      <c r="AD768" s="1"/>
      <c r="AE768" s="1"/>
      <c r="AF768" s="1"/>
      <c r="AG768" s="1"/>
      <c r="AH768" s="1"/>
      <c r="AI768" s="1"/>
      <c r="AJ768" s="1"/>
      <c r="AK768" s="1"/>
      <c r="AL768" s="1"/>
      <c r="AM768" s="1"/>
    </row>
    <row r="769" spans="16:39" x14ac:dyDescent="0.2">
      <c r="P769" s="1"/>
      <c r="Q769" s="1"/>
      <c r="S769" s="1"/>
      <c r="U769" s="1"/>
      <c r="V769" s="1"/>
      <c r="W769" s="1"/>
      <c r="X769" s="1"/>
      <c r="Y769" s="1"/>
      <c r="Z769" s="1"/>
      <c r="AA769" s="1"/>
      <c r="AB769" s="1"/>
      <c r="AC769" s="1"/>
      <c r="AD769" s="1"/>
      <c r="AE769" s="1"/>
      <c r="AF769" s="1"/>
      <c r="AG769" s="1"/>
      <c r="AH769" s="1"/>
      <c r="AI769" s="1"/>
      <c r="AJ769" s="1"/>
      <c r="AK769" s="1"/>
      <c r="AL769" s="1"/>
      <c r="AM769" s="1"/>
    </row>
    <row r="770" spans="16:39" x14ac:dyDescent="0.2">
      <c r="P770" s="1"/>
      <c r="Q770" s="1"/>
      <c r="S770" s="1"/>
      <c r="U770" s="1"/>
      <c r="V770" s="1"/>
      <c r="W770" s="1"/>
      <c r="X770" s="1"/>
      <c r="Y770" s="1"/>
      <c r="Z770" s="1"/>
      <c r="AA770" s="1"/>
      <c r="AB770" s="1"/>
      <c r="AC770" s="1"/>
      <c r="AD770" s="1"/>
      <c r="AE770" s="1"/>
      <c r="AF770" s="1"/>
      <c r="AG770" s="1"/>
      <c r="AH770" s="1"/>
      <c r="AI770" s="1"/>
      <c r="AJ770" s="1"/>
      <c r="AK770" s="1"/>
      <c r="AL770" s="1"/>
      <c r="AM770" s="1"/>
    </row>
    <row r="771" spans="16:39" x14ac:dyDescent="0.2">
      <c r="P771" s="1"/>
      <c r="Q771" s="1"/>
      <c r="S771" s="1"/>
      <c r="U771" s="1"/>
      <c r="V771" s="1"/>
      <c r="W771" s="1"/>
      <c r="X771" s="1"/>
      <c r="Y771" s="1"/>
      <c r="Z771" s="1"/>
      <c r="AA771" s="1"/>
      <c r="AB771" s="1"/>
      <c r="AC771" s="1"/>
      <c r="AD771" s="1"/>
      <c r="AE771" s="1"/>
      <c r="AF771" s="1"/>
      <c r="AG771" s="1"/>
      <c r="AH771" s="1"/>
      <c r="AI771" s="1"/>
      <c r="AJ771" s="1"/>
      <c r="AK771" s="1"/>
      <c r="AL771" s="1"/>
      <c r="AM771" s="1"/>
    </row>
    <row r="772" spans="16:39" x14ac:dyDescent="0.2">
      <c r="P772" s="1"/>
      <c r="Q772" s="1"/>
      <c r="S772" s="1"/>
      <c r="U772" s="1"/>
      <c r="V772" s="1"/>
      <c r="W772" s="1"/>
      <c r="X772" s="1"/>
      <c r="Y772" s="1"/>
      <c r="Z772" s="1"/>
      <c r="AA772" s="1"/>
      <c r="AB772" s="1"/>
      <c r="AC772" s="1"/>
      <c r="AD772" s="1"/>
      <c r="AE772" s="1"/>
      <c r="AF772" s="1"/>
      <c r="AG772" s="1"/>
      <c r="AH772" s="1"/>
      <c r="AI772" s="1"/>
      <c r="AJ772" s="1"/>
      <c r="AK772" s="1"/>
      <c r="AL772" s="1"/>
      <c r="AM772" s="1"/>
    </row>
    <row r="773" spans="16:39" x14ac:dyDescent="0.2">
      <c r="P773" s="1"/>
      <c r="Q773" s="1"/>
      <c r="S773" s="1"/>
      <c r="U773" s="1"/>
      <c r="V773" s="1"/>
      <c r="W773" s="1"/>
      <c r="X773" s="1"/>
      <c r="Y773" s="1"/>
      <c r="Z773" s="1"/>
      <c r="AA773" s="1"/>
      <c r="AB773" s="1"/>
      <c r="AC773" s="1"/>
      <c r="AD773" s="1"/>
      <c r="AE773" s="1"/>
      <c r="AF773" s="1"/>
      <c r="AG773" s="1"/>
      <c r="AH773" s="1"/>
      <c r="AI773" s="1"/>
      <c r="AJ773" s="1"/>
      <c r="AK773" s="1"/>
      <c r="AL773" s="1"/>
      <c r="AM773" s="1"/>
    </row>
    <row r="774" spans="16:39" x14ac:dyDescent="0.2">
      <c r="P774" s="1"/>
      <c r="Q774" s="1"/>
      <c r="S774" s="1"/>
      <c r="U774" s="1"/>
      <c r="V774" s="1"/>
      <c r="W774" s="1"/>
      <c r="X774" s="1"/>
      <c r="Y774" s="1"/>
      <c r="Z774" s="1"/>
      <c r="AA774" s="1"/>
      <c r="AB774" s="1"/>
      <c r="AC774" s="1"/>
      <c r="AD774" s="1"/>
      <c r="AE774" s="1"/>
      <c r="AF774" s="1"/>
      <c r="AG774" s="1"/>
      <c r="AH774" s="1"/>
      <c r="AI774" s="1"/>
      <c r="AJ774" s="1"/>
      <c r="AK774" s="1"/>
      <c r="AL774" s="1"/>
      <c r="AM774" s="1"/>
    </row>
    <row r="775" spans="16:39" x14ac:dyDescent="0.2">
      <c r="P775" s="1"/>
      <c r="Q775" s="1"/>
      <c r="S775" s="1"/>
      <c r="U775" s="1"/>
      <c r="V775" s="1"/>
      <c r="W775" s="1"/>
      <c r="X775" s="1"/>
      <c r="Y775" s="1"/>
      <c r="Z775" s="1"/>
      <c r="AA775" s="1"/>
      <c r="AB775" s="1"/>
      <c r="AC775" s="1"/>
      <c r="AD775" s="1"/>
      <c r="AE775" s="1"/>
      <c r="AF775" s="1"/>
      <c r="AG775" s="1"/>
      <c r="AH775" s="1"/>
      <c r="AI775" s="1"/>
      <c r="AJ775" s="1"/>
      <c r="AK775" s="1"/>
      <c r="AL775" s="1"/>
      <c r="AM775" s="1"/>
    </row>
    <row r="776" spans="16:39" x14ac:dyDescent="0.2">
      <c r="P776" s="1"/>
      <c r="Q776" s="1"/>
      <c r="S776" s="1"/>
      <c r="U776" s="1"/>
      <c r="V776" s="1"/>
      <c r="W776" s="1"/>
      <c r="X776" s="1"/>
      <c r="Y776" s="1"/>
      <c r="Z776" s="1"/>
      <c r="AA776" s="1"/>
      <c r="AB776" s="1"/>
      <c r="AC776" s="1"/>
      <c r="AD776" s="1"/>
      <c r="AE776" s="1"/>
      <c r="AF776" s="1"/>
      <c r="AG776" s="1"/>
      <c r="AH776" s="1"/>
      <c r="AI776" s="1"/>
      <c r="AJ776" s="1"/>
      <c r="AK776" s="1"/>
      <c r="AL776" s="1"/>
      <c r="AM776" s="1"/>
    </row>
    <row r="777" spans="16:39" x14ac:dyDescent="0.2">
      <c r="P777" s="1"/>
      <c r="Q777" s="1"/>
      <c r="S777" s="1"/>
      <c r="U777" s="1"/>
      <c r="V777" s="1"/>
      <c r="W777" s="1"/>
      <c r="X777" s="1"/>
      <c r="Y777" s="1"/>
      <c r="Z777" s="1"/>
      <c r="AA777" s="1"/>
      <c r="AB777" s="1"/>
      <c r="AC777" s="1"/>
      <c r="AD777" s="1"/>
      <c r="AE777" s="1"/>
      <c r="AF777" s="1"/>
      <c r="AG777" s="1"/>
      <c r="AH777" s="1"/>
      <c r="AI777" s="1"/>
      <c r="AJ777" s="1"/>
      <c r="AK777" s="1"/>
      <c r="AL777" s="1"/>
      <c r="AM777" s="1"/>
    </row>
    <row r="778" spans="16:39" x14ac:dyDescent="0.2">
      <c r="P778" s="1"/>
      <c r="Q778" s="1"/>
      <c r="S778" s="1"/>
      <c r="U778" s="1"/>
      <c r="V778" s="1"/>
      <c r="W778" s="1"/>
      <c r="X778" s="1"/>
      <c r="Y778" s="1"/>
      <c r="Z778" s="1"/>
      <c r="AA778" s="1"/>
      <c r="AB778" s="1"/>
      <c r="AC778" s="1"/>
      <c r="AD778" s="1"/>
      <c r="AE778" s="1"/>
      <c r="AF778" s="1"/>
      <c r="AG778" s="1"/>
      <c r="AH778" s="1"/>
      <c r="AI778" s="1"/>
      <c r="AJ778" s="1"/>
      <c r="AK778" s="1"/>
      <c r="AL778" s="1"/>
      <c r="AM778" s="1"/>
    </row>
    <row r="779" spans="16:39" x14ac:dyDescent="0.2">
      <c r="P779" s="1"/>
      <c r="Q779" s="1"/>
      <c r="S779" s="1"/>
      <c r="U779" s="1"/>
      <c r="V779" s="1"/>
      <c r="W779" s="1"/>
      <c r="X779" s="1"/>
      <c r="Y779" s="1"/>
      <c r="Z779" s="1"/>
      <c r="AA779" s="1"/>
      <c r="AB779" s="1"/>
      <c r="AC779" s="1"/>
      <c r="AD779" s="1"/>
      <c r="AE779" s="1"/>
      <c r="AF779" s="1"/>
      <c r="AG779" s="1"/>
      <c r="AH779" s="1"/>
      <c r="AI779" s="1"/>
      <c r="AJ779" s="1"/>
      <c r="AK779" s="1"/>
      <c r="AL779" s="1"/>
      <c r="AM779" s="1"/>
    </row>
    <row r="780" spans="16:39" x14ac:dyDescent="0.2">
      <c r="P780" s="1"/>
      <c r="Q780" s="1"/>
      <c r="S780" s="1"/>
      <c r="U780" s="1"/>
      <c r="V780" s="1"/>
      <c r="W780" s="1"/>
      <c r="X780" s="1"/>
      <c r="Y780" s="1"/>
      <c r="Z780" s="1"/>
      <c r="AA780" s="1"/>
      <c r="AB780" s="1"/>
      <c r="AC780" s="1"/>
      <c r="AD780" s="1"/>
      <c r="AE780" s="1"/>
      <c r="AF780" s="1"/>
      <c r="AG780" s="1"/>
      <c r="AH780" s="1"/>
      <c r="AI780" s="1"/>
      <c r="AJ780" s="1"/>
      <c r="AK780" s="1"/>
      <c r="AL780" s="1"/>
      <c r="AM780" s="1"/>
    </row>
    <row r="781" spans="16:39" x14ac:dyDescent="0.2">
      <c r="P781" s="1"/>
      <c r="Q781" s="1"/>
      <c r="S781" s="1"/>
      <c r="U781" s="1"/>
      <c r="V781" s="1"/>
      <c r="W781" s="1"/>
      <c r="X781" s="1"/>
      <c r="Y781" s="1"/>
      <c r="Z781" s="1"/>
      <c r="AA781" s="1"/>
      <c r="AB781" s="1"/>
      <c r="AC781" s="1"/>
      <c r="AD781" s="1"/>
      <c r="AE781" s="1"/>
      <c r="AF781" s="1"/>
      <c r="AG781" s="1"/>
      <c r="AH781" s="1"/>
      <c r="AI781" s="1"/>
      <c r="AJ781" s="1"/>
      <c r="AK781" s="1"/>
      <c r="AL781" s="1"/>
      <c r="AM781" s="1"/>
    </row>
    <row r="782" spans="16:39" x14ac:dyDescent="0.2">
      <c r="P782" s="1"/>
      <c r="Q782" s="1"/>
      <c r="S782" s="1"/>
      <c r="U782" s="1"/>
      <c r="V782" s="1"/>
      <c r="W782" s="1"/>
      <c r="X782" s="1"/>
      <c r="Y782" s="1"/>
      <c r="Z782" s="1"/>
      <c r="AA782" s="1"/>
      <c r="AB782" s="1"/>
      <c r="AC782" s="1"/>
      <c r="AD782" s="1"/>
      <c r="AE782" s="1"/>
      <c r="AF782" s="1"/>
      <c r="AG782" s="1"/>
      <c r="AH782" s="1"/>
      <c r="AI782" s="1"/>
      <c r="AJ782" s="1"/>
      <c r="AK782" s="1"/>
      <c r="AL782" s="1"/>
      <c r="AM782" s="1"/>
    </row>
    <row r="783" spans="16:39" x14ac:dyDescent="0.2">
      <c r="P783" s="1"/>
      <c r="Q783" s="1"/>
      <c r="S783" s="1"/>
      <c r="U783" s="1"/>
      <c r="V783" s="1"/>
      <c r="W783" s="1"/>
      <c r="X783" s="1"/>
      <c r="Y783" s="1"/>
      <c r="Z783" s="1"/>
      <c r="AA783" s="1"/>
      <c r="AB783" s="1"/>
      <c r="AC783" s="1"/>
      <c r="AD783" s="1"/>
      <c r="AE783" s="1"/>
      <c r="AF783" s="1"/>
      <c r="AG783" s="1"/>
      <c r="AH783" s="1"/>
      <c r="AI783" s="1"/>
      <c r="AJ783" s="1"/>
      <c r="AK783" s="1"/>
      <c r="AL783" s="1"/>
      <c r="AM783" s="1"/>
    </row>
    <row r="784" spans="16:39" x14ac:dyDescent="0.2">
      <c r="P784" s="1"/>
      <c r="Q784" s="1"/>
      <c r="S784" s="1"/>
      <c r="U784" s="1"/>
      <c r="V784" s="1"/>
      <c r="W784" s="1"/>
      <c r="X784" s="1"/>
      <c r="Y784" s="1"/>
      <c r="Z784" s="1"/>
      <c r="AA784" s="1"/>
      <c r="AB784" s="1"/>
      <c r="AC784" s="1"/>
      <c r="AD784" s="1"/>
      <c r="AE784" s="1"/>
      <c r="AF784" s="1"/>
      <c r="AG784" s="1"/>
      <c r="AH784" s="1"/>
      <c r="AI784" s="1"/>
      <c r="AJ784" s="1"/>
      <c r="AK784" s="1"/>
      <c r="AL784" s="1"/>
      <c r="AM784" s="1"/>
    </row>
    <row r="785" spans="16:39" x14ac:dyDescent="0.2">
      <c r="P785" s="1"/>
      <c r="Q785" s="1"/>
      <c r="S785" s="1"/>
      <c r="U785" s="1"/>
      <c r="V785" s="1"/>
      <c r="W785" s="1"/>
      <c r="X785" s="1"/>
      <c r="Y785" s="1"/>
      <c r="Z785" s="1"/>
      <c r="AA785" s="1"/>
      <c r="AB785" s="1"/>
      <c r="AC785" s="1"/>
      <c r="AD785" s="1"/>
      <c r="AE785" s="1"/>
      <c r="AF785" s="1"/>
      <c r="AG785" s="1"/>
      <c r="AH785" s="1"/>
      <c r="AI785" s="1"/>
      <c r="AJ785" s="1"/>
      <c r="AK785" s="1"/>
      <c r="AL785" s="1"/>
      <c r="AM785" s="1"/>
    </row>
    <row r="786" spans="16:39" x14ac:dyDescent="0.2">
      <c r="P786" s="1"/>
      <c r="Q786" s="1"/>
      <c r="S786" s="1"/>
      <c r="U786" s="1"/>
      <c r="V786" s="1"/>
      <c r="W786" s="1"/>
      <c r="X786" s="1"/>
      <c r="Y786" s="1"/>
      <c r="Z786" s="1"/>
      <c r="AA786" s="1"/>
      <c r="AB786" s="1"/>
      <c r="AC786" s="1"/>
      <c r="AD786" s="1"/>
      <c r="AE786" s="1"/>
      <c r="AF786" s="1"/>
      <c r="AG786" s="1"/>
      <c r="AH786" s="1"/>
      <c r="AI786" s="1"/>
      <c r="AJ786" s="1"/>
      <c r="AK786" s="1"/>
      <c r="AL786" s="1"/>
      <c r="AM786" s="1"/>
    </row>
    <row r="787" spans="16:39" x14ac:dyDescent="0.2">
      <c r="P787" s="1"/>
      <c r="Q787" s="1"/>
      <c r="S787" s="1"/>
      <c r="U787" s="1"/>
      <c r="V787" s="1"/>
      <c r="W787" s="1"/>
      <c r="X787" s="1"/>
      <c r="Y787" s="1"/>
      <c r="Z787" s="1"/>
      <c r="AA787" s="1"/>
      <c r="AB787" s="1"/>
      <c r="AC787" s="1"/>
      <c r="AD787" s="1"/>
      <c r="AE787" s="1"/>
      <c r="AF787" s="1"/>
      <c r="AG787" s="1"/>
      <c r="AH787" s="1"/>
      <c r="AI787" s="1"/>
      <c r="AJ787" s="1"/>
      <c r="AK787" s="1"/>
      <c r="AL787" s="1"/>
      <c r="AM787" s="1"/>
    </row>
    <row r="788" spans="16:39" x14ac:dyDescent="0.2">
      <c r="P788" s="1"/>
      <c r="Q788" s="1"/>
      <c r="S788" s="1"/>
      <c r="U788" s="1"/>
      <c r="V788" s="1"/>
      <c r="W788" s="1"/>
      <c r="X788" s="1"/>
      <c r="Y788" s="1"/>
      <c r="Z788" s="1"/>
      <c r="AA788" s="1"/>
      <c r="AB788" s="1"/>
      <c r="AC788" s="1"/>
      <c r="AD788" s="1"/>
      <c r="AE788" s="1"/>
      <c r="AF788" s="1"/>
      <c r="AG788" s="1"/>
      <c r="AH788" s="1"/>
      <c r="AI788" s="1"/>
      <c r="AJ788" s="1"/>
      <c r="AK788" s="1"/>
      <c r="AL788" s="1"/>
      <c r="AM788" s="1"/>
    </row>
    <row r="789" spans="16:39" x14ac:dyDescent="0.2">
      <c r="P789" s="1"/>
      <c r="Q789" s="1"/>
      <c r="S789" s="1"/>
      <c r="U789" s="1"/>
      <c r="V789" s="1"/>
      <c r="W789" s="1"/>
      <c r="X789" s="1"/>
      <c r="Y789" s="1"/>
      <c r="Z789" s="1"/>
      <c r="AA789" s="1"/>
      <c r="AB789" s="1"/>
      <c r="AC789" s="1"/>
      <c r="AD789" s="1"/>
      <c r="AE789" s="1"/>
      <c r="AF789" s="1"/>
      <c r="AG789" s="1"/>
      <c r="AH789" s="1"/>
      <c r="AI789" s="1"/>
      <c r="AJ789" s="1"/>
      <c r="AK789" s="1"/>
      <c r="AL789" s="1"/>
      <c r="AM789" s="1"/>
    </row>
    <row r="790" spans="16:39" x14ac:dyDescent="0.2">
      <c r="P790" s="1"/>
      <c r="Q790" s="1"/>
      <c r="S790" s="1"/>
      <c r="U790" s="1"/>
      <c r="V790" s="1"/>
      <c r="W790" s="1"/>
      <c r="X790" s="1"/>
      <c r="Y790" s="1"/>
      <c r="Z790" s="1"/>
      <c r="AA790" s="1"/>
      <c r="AB790" s="1"/>
      <c r="AC790" s="1"/>
      <c r="AD790" s="1"/>
      <c r="AE790" s="1"/>
      <c r="AF790" s="1"/>
      <c r="AG790" s="1"/>
      <c r="AH790" s="1"/>
      <c r="AI790" s="1"/>
      <c r="AJ790" s="1"/>
      <c r="AK790" s="1"/>
      <c r="AL790" s="1"/>
      <c r="AM790" s="1"/>
    </row>
    <row r="791" spans="16:39" x14ac:dyDescent="0.2">
      <c r="P791" s="1"/>
      <c r="Q791" s="1"/>
      <c r="S791" s="1"/>
      <c r="U791" s="1"/>
      <c r="V791" s="1"/>
      <c r="W791" s="1"/>
      <c r="X791" s="1"/>
      <c r="Y791" s="1"/>
      <c r="Z791" s="1"/>
      <c r="AA791" s="1"/>
      <c r="AB791" s="1"/>
      <c r="AC791" s="1"/>
      <c r="AD791" s="1"/>
      <c r="AE791" s="1"/>
      <c r="AF791" s="1"/>
      <c r="AG791" s="1"/>
      <c r="AH791" s="1"/>
      <c r="AI791" s="1"/>
      <c r="AJ791" s="1"/>
      <c r="AK791" s="1"/>
      <c r="AL791" s="1"/>
      <c r="AM791" s="1"/>
    </row>
    <row r="792" spans="16:39" x14ac:dyDescent="0.2">
      <c r="P792" s="1"/>
      <c r="Q792" s="1"/>
      <c r="S792" s="1"/>
      <c r="U792" s="1"/>
      <c r="V792" s="1"/>
      <c r="W792" s="1"/>
      <c r="X792" s="1"/>
      <c r="Y792" s="1"/>
      <c r="Z792" s="1"/>
      <c r="AA792" s="1"/>
      <c r="AB792" s="1"/>
      <c r="AC792" s="1"/>
      <c r="AD792" s="1"/>
      <c r="AE792" s="1"/>
      <c r="AF792" s="1"/>
      <c r="AG792" s="1"/>
      <c r="AH792" s="1"/>
      <c r="AI792" s="1"/>
      <c r="AJ792" s="1"/>
      <c r="AK792" s="1"/>
      <c r="AL792" s="1"/>
      <c r="AM792" s="1"/>
    </row>
    <row r="793" spans="16:39" x14ac:dyDescent="0.2">
      <c r="P793" s="1"/>
      <c r="Q793" s="1"/>
      <c r="S793" s="1"/>
      <c r="U793" s="1"/>
      <c r="V793" s="1"/>
      <c r="W793" s="1"/>
      <c r="X793" s="1"/>
      <c r="Y793" s="1"/>
      <c r="Z793" s="1"/>
      <c r="AA793" s="1"/>
      <c r="AB793" s="1"/>
      <c r="AC793" s="1"/>
      <c r="AD793" s="1"/>
      <c r="AE793" s="1"/>
      <c r="AF793" s="1"/>
      <c r="AG793" s="1"/>
      <c r="AH793" s="1"/>
      <c r="AI793" s="1"/>
      <c r="AJ793" s="1"/>
      <c r="AK793" s="1"/>
      <c r="AL793" s="1"/>
      <c r="AM793" s="1"/>
    </row>
    <row r="794" spans="16:39" x14ac:dyDescent="0.2">
      <c r="P794" s="1"/>
      <c r="Q794" s="1"/>
      <c r="S794" s="1"/>
      <c r="U794" s="1"/>
      <c r="V794" s="1"/>
      <c r="W794" s="1"/>
      <c r="X794" s="1"/>
      <c r="Y794" s="1"/>
      <c r="Z794" s="1"/>
      <c r="AA794" s="1"/>
      <c r="AB794" s="1"/>
      <c r="AC794" s="1"/>
      <c r="AD794" s="1"/>
      <c r="AE794" s="1"/>
      <c r="AF794" s="1"/>
      <c r="AG794" s="1"/>
      <c r="AH794" s="1"/>
      <c r="AI794" s="1"/>
      <c r="AJ794" s="1"/>
      <c r="AK794" s="1"/>
      <c r="AL794" s="1"/>
      <c r="AM794" s="1"/>
    </row>
    <row r="795" spans="16:39" x14ac:dyDescent="0.2">
      <c r="P795" s="1"/>
      <c r="Q795" s="1"/>
      <c r="S795" s="1"/>
      <c r="U795" s="1"/>
      <c r="V795" s="1"/>
      <c r="W795" s="1"/>
      <c r="X795" s="1"/>
      <c r="Y795" s="1"/>
      <c r="Z795" s="1"/>
      <c r="AA795" s="1"/>
      <c r="AB795" s="1"/>
      <c r="AC795" s="1"/>
      <c r="AD795" s="1"/>
      <c r="AE795" s="1"/>
      <c r="AF795" s="1"/>
      <c r="AG795" s="1"/>
      <c r="AH795" s="1"/>
      <c r="AI795" s="1"/>
      <c r="AJ795" s="1"/>
      <c r="AK795" s="1"/>
      <c r="AL795" s="1"/>
      <c r="AM795" s="1"/>
    </row>
    <row r="796" spans="16:39" x14ac:dyDescent="0.2">
      <c r="P796" s="1"/>
      <c r="Q796" s="1"/>
      <c r="S796" s="1"/>
      <c r="U796" s="1"/>
      <c r="V796" s="1"/>
      <c r="W796" s="1"/>
      <c r="X796" s="1"/>
      <c r="Y796" s="1"/>
      <c r="Z796" s="1"/>
      <c r="AA796" s="1"/>
      <c r="AB796" s="1"/>
      <c r="AC796" s="1"/>
      <c r="AD796" s="1"/>
      <c r="AE796" s="1"/>
      <c r="AF796" s="1"/>
      <c r="AG796" s="1"/>
      <c r="AH796" s="1"/>
      <c r="AI796" s="1"/>
      <c r="AJ796" s="1"/>
      <c r="AK796" s="1"/>
      <c r="AL796" s="1"/>
      <c r="AM796" s="1"/>
    </row>
    <row r="797" spans="16:39" x14ac:dyDescent="0.2">
      <c r="P797" s="1"/>
      <c r="Q797" s="1"/>
      <c r="S797" s="1"/>
      <c r="U797" s="1"/>
      <c r="V797" s="1"/>
      <c r="W797" s="1"/>
      <c r="X797" s="1"/>
      <c r="Y797" s="1"/>
      <c r="Z797" s="1"/>
      <c r="AA797" s="1"/>
      <c r="AB797" s="1"/>
      <c r="AC797" s="1"/>
      <c r="AD797" s="1"/>
      <c r="AE797" s="1"/>
      <c r="AF797" s="1"/>
      <c r="AG797" s="1"/>
      <c r="AH797" s="1"/>
      <c r="AI797" s="1"/>
      <c r="AJ797" s="1"/>
      <c r="AK797" s="1"/>
      <c r="AL797" s="1"/>
      <c r="AM797" s="1"/>
    </row>
    <row r="798" spans="16:39" x14ac:dyDescent="0.2">
      <c r="P798" s="1"/>
      <c r="Q798" s="1"/>
      <c r="S798" s="1"/>
      <c r="U798" s="1"/>
      <c r="V798" s="1"/>
      <c r="W798" s="1"/>
      <c r="X798" s="1"/>
      <c r="Y798" s="1"/>
      <c r="Z798" s="1"/>
      <c r="AA798" s="1"/>
      <c r="AB798" s="1"/>
      <c r="AC798" s="1"/>
      <c r="AD798" s="1"/>
      <c r="AE798" s="1"/>
      <c r="AF798" s="1"/>
      <c r="AG798" s="1"/>
      <c r="AH798" s="1"/>
      <c r="AI798" s="1"/>
      <c r="AJ798" s="1"/>
      <c r="AK798" s="1"/>
      <c r="AL798" s="1"/>
      <c r="AM798" s="1"/>
    </row>
    <row r="799" spans="16:39" x14ac:dyDescent="0.2">
      <c r="P799" s="1"/>
      <c r="Q799" s="1"/>
      <c r="S799" s="1"/>
      <c r="U799" s="1"/>
      <c r="V799" s="1"/>
      <c r="W799" s="1"/>
      <c r="X799" s="1"/>
      <c r="Y799" s="1"/>
      <c r="Z799" s="1"/>
      <c r="AA799" s="1"/>
      <c r="AB799" s="1"/>
      <c r="AC799" s="1"/>
      <c r="AD799" s="1"/>
      <c r="AE799" s="1"/>
      <c r="AF799" s="1"/>
      <c r="AG799" s="1"/>
      <c r="AH799" s="1"/>
      <c r="AI799" s="1"/>
      <c r="AJ799" s="1"/>
      <c r="AK799" s="1"/>
      <c r="AL799" s="1"/>
      <c r="AM799" s="1"/>
    </row>
    <row r="800" spans="16:39" x14ac:dyDescent="0.2">
      <c r="P800" s="1"/>
      <c r="Q800" s="1"/>
      <c r="S800" s="1"/>
      <c r="U800" s="1"/>
      <c r="V800" s="1"/>
      <c r="W800" s="1"/>
      <c r="X800" s="1"/>
      <c r="Y800" s="1"/>
      <c r="Z800" s="1"/>
      <c r="AA800" s="1"/>
      <c r="AB800" s="1"/>
      <c r="AC800" s="1"/>
      <c r="AD800" s="1"/>
      <c r="AE800" s="1"/>
      <c r="AF800" s="1"/>
      <c r="AG800" s="1"/>
      <c r="AH800" s="1"/>
      <c r="AI800" s="1"/>
      <c r="AJ800" s="1"/>
      <c r="AK800" s="1"/>
      <c r="AL800" s="1"/>
      <c r="AM800" s="1"/>
    </row>
    <row r="801" spans="16:39" x14ac:dyDescent="0.2">
      <c r="P801" s="1"/>
      <c r="Q801" s="1"/>
      <c r="S801" s="1"/>
      <c r="U801" s="1"/>
      <c r="V801" s="1"/>
      <c r="W801" s="1"/>
      <c r="X801" s="1"/>
      <c r="Y801" s="1"/>
      <c r="Z801" s="1"/>
      <c r="AA801" s="1"/>
      <c r="AB801" s="1"/>
      <c r="AC801" s="1"/>
      <c r="AD801" s="1"/>
      <c r="AE801" s="1"/>
      <c r="AF801" s="1"/>
      <c r="AG801" s="1"/>
      <c r="AH801" s="1"/>
      <c r="AI801" s="1"/>
      <c r="AJ801" s="1"/>
      <c r="AK801" s="1"/>
      <c r="AL801" s="1"/>
      <c r="AM801" s="1"/>
    </row>
    <row r="802" spans="16:39" x14ac:dyDescent="0.2">
      <c r="P802" s="1"/>
      <c r="Q802" s="1"/>
      <c r="S802" s="1"/>
      <c r="U802" s="1"/>
      <c r="V802" s="1"/>
      <c r="W802" s="1"/>
      <c r="X802" s="1"/>
      <c r="Y802" s="1"/>
      <c r="Z802" s="1"/>
      <c r="AA802" s="1"/>
      <c r="AB802" s="1"/>
      <c r="AC802" s="1"/>
      <c r="AD802" s="1"/>
      <c r="AE802" s="1"/>
      <c r="AF802" s="1"/>
      <c r="AG802" s="1"/>
      <c r="AH802" s="1"/>
      <c r="AI802" s="1"/>
      <c r="AJ802" s="1"/>
      <c r="AK802" s="1"/>
      <c r="AL802" s="1"/>
      <c r="AM802" s="1"/>
    </row>
    <row r="803" spans="16:39" x14ac:dyDescent="0.2">
      <c r="P803" s="1"/>
      <c r="Q803" s="1"/>
      <c r="S803" s="1"/>
      <c r="U803" s="1"/>
      <c r="V803" s="1"/>
      <c r="W803" s="1"/>
      <c r="X803" s="1"/>
      <c r="Y803" s="1"/>
      <c r="Z803" s="1"/>
      <c r="AA803" s="1"/>
      <c r="AB803" s="1"/>
      <c r="AC803" s="1"/>
      <c r="AD803" s="1"/>
      <c r="AE803" s="1"/>
      <c r="AF803" s="1"/>
      <c r="AG803" s="1"/>
      <c r="AH803" s="1"/>
      <c r="AI803" s="1"/>
      <c r="AJ803" s="1"/>
      <c r="AK803" s="1"/>
      <c r="AL803" s="1"/>
      <c r="AM803" s="1"/>
    </row>
    <row r="804" spans="16:39" x14ac:dyDescent="0.2">
      <c r="P804" s="1"/>
      <c r="Q804" s="1"/>
      <c r="S804" s="1"/>
      <c r="U804" s="1"/>
      <c r="V804" s="1"/>
      <c r="W804" s="1"/>
      <c r="X804" s="1"/>
      <c r="Y804" s="1"/>
      <c r="Z804" s="1"/>
      <c r="AA804" s="1"/>
      <c r="AB804" s="1"/>
      <c r="AC804" s="1"/>
      <c r="AD804" s="1"/>
      <c r="AE804" s="1"/>
      <c r="AF804" s="1"/>
      <c r="AG804" s="1"/>
      <c r="AH804" s="1"/>
      <c r="AI804" s="1"/>
      <c r="AJ804" s="1"/>
      <c r="AK804" s="1"/>
      <c r="AL804" s="1"/>
      <c r="AM804" s="1"/>
    </row>
    <row r="805" spans="16:39" x14ac:dyDescent="0.2">
      <c r="P805" s="1"/>
      <c r="Q805" s="1"/>
      <c r="S805" s="1"/>
      <c r="U805" s="1"/>
      <c r="V805" s="1"/>
      <c r="W805" s="1"/>
      <c r="X805" s="1"/>
      <c r="Y805" s="1"/>
      <c r="Z805" s="1"/>
      <c r="AA805" s="1"/>
      <c r="AB805" s="1"/>
      <c r="AC805" s="1"/>
      <c r="AD805" s="1"/>
      <c r="AE805" s="1"/>
      <c r="AF805" s="1"/>
      <c r="AG805" s="1"/>
      <c r="AH805" s="1"/>
      <c r="AI805" s="1"/>
      <c r="AJ805" s="1"/>
      <c r="AK805" s="1"/>
      <c r="AL805" s="1"/>
      <c r="AM805" s="1"/>
    </row>
    <row r="806" spans="16:39" x14ac:dyDescent="0.2">
      <c r="P806" s="1"/>
      <c r="Q806" s="1"/>
      <c r="S806" s="1"/>
      <c r="U806" s="1"/>
      <c r="V806" s="1"/>
      <c r="W806" s="1"/>
      <c r="X806" s="1"/>
      <c r="Y806" s="1"/>
      <c r="Z806" s="1"/>
      <c r="AA806" s="1"/>
      <c r="AB806" s="1"/>
      <c r="AC806" s="1"/>
      <c r="AD806" s="1"/>
      <c r="AE806" s="1"/>
      <c r="AF806" s="1"/>
      <c r="AG806" s="1"/>
      <c r="AH806" s="1"/>
      <c r="AI806" s="1"/>
      <c r="AJ806" s="1"/>
      <c r="AK806" s="1"/>
      <c r="AL806" s="1"/>
      <c r="AM806" s="1"/>
    </row>
    <row r="807" spans="16:39" x14ac:dyDescent="0.2">
      <c r="P807" s="1"/>
      <c r="Q807" s="1"/>
      <c r="S807" s="1"/>
      <c r="U807" s="1"/>
      <c r="V807" s="1"/>
      <c r="W807" s="1"/>
      <c r="X807" s="1"/>
      <c r="Y807" s="1"/>
      <c r="Z807" s="1"/>
      <c r="AA807" s="1"/>
      <c r="AB807" s="1"/>
      <c r="AC807" s="1"/>
      <c r="AD807" s="1"/>
      <c r="AE807" s="1"/>
      <c r="AF807" s="1"/>
      <c r="AG807" s="1"/>
      <c r="AH807" s="1"/>
      <c r="AI807" s="1"/>
      <c r="AJ807" s="1"/>
      <c r="AK807" s="1"/>
      <c r="AL807" s="1"/>
      <c r="AM807" s="1"/>
    </row>
    <row r="808" spans="16:39" x14ac:dyDescent="0.2">
      <c r="P808" s="1"/>
      <c r="Q808" s="1"/>
      <c r="S808" s="1"/>
      <c r="U808" s="1"/>
      <c r="V808" s="1"/>
      <c r="W808" s="1"/>
      <c r="X808" s="1"/>
      <c r="Y808" s="1"/>
      <c r="Z808" s="1"/>
      <c r="AA808" s="1"/>
      <c r="AB808" s="1"/>
      <c r="AC808" s="1"/>
      <c r="AD808" s="1"/>
      <c r="AE808" s="1"/>
      <c r="AF808" s="1"/>
      <c r="AG808" s="1"/>
      <c r="AH808" s="1"/>
      <c r="AI808" s="1"/>
      <c r="AJ808" s="1"/>
      <c r="AK808" s="1"/>
      <c r="AL808" s="1"/>
      <c r="AM808" s="1"/>
    </row>
    <row r="809" spans="16:39" x14ac:dyDescent="0.2">
      <c r="P809" s="1"/>
      <c r="Q809" s="1"/>
      <c r="S809" s="1"/>
      <c r="U809" s="1"/>
      <c r="V809" s="1"/>
      <c r="W809" s="1"/>
      <c r="X809" s="1"/>
      <c r="Y809" s="1"/>
      <c r="Z809" s="1"/>
      <c r="AA809" s="1"/>
      <c r="AB809" s="1"/>
      <c r="AC809" s="1"/>
      <c r="AD809" s="1"/>
      <c r="AE809" s="1"/>
      <c r="AF809" s="1"/>
      <c r="AG809" s="1"/>
      <c r="AH809" s="1"/>
      <c r="AI809" s="1"/>
      <c r="AJ809" s="1"/>
      <c r="AK809" s="1"/>
      <c r="AL809" s="1"/>
      <c r="AM809" s="1"/>
    </row>
    <row r="810" spans="16:39" x14ac:dyDescent="0.2">
      <c r="P810" s="1"/>
      <c r="Q810" s="1"/>
      <c r="S810" s="1"/>
      <c r="U810" s="1"/>
      <c r="V810" s="1"/>
      <c r="W810" s="1"/>
      <c r="X810" s="1"/>
      <c r="Y810" s="1"/>
      <c r="Z810" s="1"/>
      <c r="AA810" s="1"/>
      <c r="AB810" s="1"/>
      <c r="AC810" s="1"/>
      <c r="AD810" s="1"/>
      <c r="AE810" s="1"/>
      <c r="AF810" s="1"/>
      <c r="AG810" s="1"/>
      <c r="AH810" s="1"/>
      <c r="AI810" s="1"/>
      <c r="AJ810" s="1"/>
      <c r="AK810" s="1"/>
      <c r="AL810" s="1"/>
      <c r="AM810" s="1"/>
    </row>
    <row r="811" spans="16:39" x14ac:dyDescent="0.2">
      <c r="P811" s="1"/>
      <c r="Q811" s="1"/>
      <c r="S811" s="1"/>
      <c r="U811" s="1"/>
      <c r="V811" s="1"/>
      <c r="W811" s="1"/>
      <c r="X811" s="1"/>
      <c r="Y811" s="1"/>
      <c r="Z811" s="1"/>
      <c r="AA811" s="1"/>
      <c r="AB811" s="1"/>
      <c r="AC811" s="1"/>
      <c r="AD811" s="1"/>
      <c r="AE811" s="1"/>
      <c r="AF811" s="1"/>
      <c r="AG811" s="1"/>
      <c r="AH811" s="1"/>
      <c r="AI811" s="1"/>
      <c r="AJ811" s="1"/>
      <c r="AK811" s="1"/>
      <c r="AL811" s="1"/>
      <c r="AM811" s="1"/>
    </row>
    <row r="812" spans="16:39" x14ac:dyDescent="0.2">
      <c r="P812" s="1"/>
      <c r="Q812" s="1"/>
      <c r="S812" s="1"/>
      <c r="U812" s="1"/>
      <c r="V812" s="1"/>
      <c r="W812" s="1"/>
      <c r="X812" s="1"/>
      <c r="Y812" s="1"/>
      <c r="Z812" s="1"/>
      <c r="AA812" s="1"/>
      <c r="AB812" s="1"/>
      <c r="AC812" s="1"/>
      <c r="AD812" s="1"/>
      <c r="AE812" s="1"/>
      <c r="AF812" s="1"/>
      <c r="AG812" s="1"/>
      <c r="AH812" s="1"/>
      <c r="AI812" s="1"/>
      <c r="AJ812" s="1"/>
      <c r="AK812" s="1"/>
      <c r="AL812" s="1"/>
      <c r="AM812" s="1"/>
    </row>
    <row r="813" spans="16:39" x14ac:dyDescent="0.2">
      <c r="P813" s="1"/>
      <c r="Q813" s="1"/>
      <c r="S813" s="1"/>
      <c r="U813" s="1"/>
      <c r="V813" s="1"/>
      <c r="W813" s="1"/>
      <c r="X813" s="1"/>
      <c r="Y813" s="1"/>
      <c r="Z813" s="1"/>
      <c r="AA813" s="1"/>
      <c r="AB813" s="1"/>
      <c r="AC813" s="1"/>
      <c r="AD813" s="1"/>
      <c r="AE813" s="1"/>
      <c r="AF813" s="1"/>
      <c r="AG813" s="1"/>
      <c r="AH813" s="1"/>
      <c r="AI813" s="1"/>
      <c r="AJ813" s="1"/>
      <c r="AK813" s="1"/>
      <c r="AL813" s="1"/>
      <c r="AM813" s="1"/>
    </row>
    <row r="814" spans="16:39" x14ac:dyDescent="0.2">
      <c r="P814" s="1"/>
      <c r="Q814" s="1"/>
      <c r="S814" s="1"/>
      <c r="U814" s="1"/>
      <c r="V814" s="1"/>
      <c r="W814" s="1"/>
      <c r="X814" s="1"/>
      <c r="Y814" s="1"/>
      <c r="Z814" s="1"/>
      <c r="AA814" s="1"/>
      <c r="AB814" s="1"/>
      <c r="AC814" s="1"/>
      <c r="AD814" s="1"/>
      <c r="AE814" s="1"/>
      <c r="AF814" s="1"/>
      <c r="AG814" s="1"/>
      <c r="AH814" s="1"/>
      <c r="AI814" s="1"/>
      <c r="AJ814" s="1"/>
      <c r="AK814" s="1"/>
      <c r="AL814" s="1"/>
      <c r="AM814" s="1"/>
    </row>
    <row r="815" spans="16:39" x14ac:dyDescent="0.2">
      <c r="P815" s="1"/>
      <c r="Q815" s="1"/>
      <c r="S815" s="1"/>
      <c r="U815" s="1"/>
      <c r="V815" s="1"/>
      <c r="W815" s="1"/>
      <c r="X815" s="1"/>
      <c r="Y815" s="1"/>
      <c r="Z815" s="1"/>
      <c r="AA815" s="1"/>
      <c r="AB815" s="1"/>
      <c r="AC815" s="1"/>
      <c r="AD815" s="1"/>
      <c r="AE815" s="1"/>
      <c r="AF815" s="1"/>
      <c r="AG815" s="1"/>
      <c r="AH815" s="1"/>
      <c r="AI815" s="1"/>
      <c r="AJ815" s="1"/>
      <c r="AK815" s="1"/>
      <c r="AL815" s="1"/>
      <c r="AM815" s="1"/>
    </row>
    <row r="816" spans="16:39" x14ac:dyDescent="0.2">
      <c r="P816" s="1"/>
      <c r="Q816" s="1"/>
      <c r="S816" s="1"/>
      <c r="U816" s="1"/>
      <c r="V816" s="1"/>
      <c r="W816" s="1"/>
      <c r="X816" s="1"/>
      <c r="Y816" s="1"/>
      <c r="Z816" s="1"/>
      <c r="AA816" s="1"/>
      <c r="AB816" s="1"/>
      <c r="AC816" s="1"/>
      <c r="AD816" s="1"/>
      <c r="AE816" s="1"/>
      <c r="AF816" s="1"/>
      <c r="AG816" s="1"/>
      <c r="AH816" s="1"/>
      <c r="AI816" s="1"/>
      <c r="AJ816" s="1"/>
      <c r="AK816" s="1"/>
      <c r="AL816" s="1"/>
      <c r="AM816" s="1"/>
    </row>
    <row r="817" spans="16:39" x14ac:dyDescent="0.2">
      <c r="P817" s="1"/>
      <c r="Q817" s="1"/>
      <c r="S817" s="1"/>
      <c r="U817" s="1"/>
      <c r="V817" s="1"/>
      <c r="W817" s="1"/>
      <c r="X817" s="1"/>
      <c r="Y817" s="1"/>
      <c r="Z817" s="1"/>
      <c r="AA817" s="1"/>
      <c r="AB817" s="1"/>
      <c r="AC817" s="1"/>
      <c r="AD817" s="1"/>
      <c r="AE817" s="1"/>
      <c r="AF817" s="1"/>
      <c r="AG817" s="1"/>
      <c r="AH817" s="1"/>
      <c r="AI817" s="1"/>
      <c r="AJ817" s="1"/>
      <c r="AK817" s="1"/>
      <c r="AL817" s="1"/>
      <c r="AM817" s="1"/>
    </row>
    <row r="818" spans="16:39" x14ac:dyDescent="0.2">
      <c r="P818" s="1"/>
      <c r="Q818" s="1"/>
      <c r="S818" s="1"/>
      <c r="U818" s="1"/>
      <c r="V818" s="1"/>
      <c r="W818" s="1"/>
      <c r="X818" s="1"/>
      <c r="Y818" s="1"/>
      <c r="Z818" s="1"/>
      <c r="AA818" s="1"/>
      <c r="AB818" s="1"/>
      <c r="AC818" s="1"/>
      <c r="AD818" s="1"/>
      <c r="AE818" s="1"/>
      <c r="AF818" s="1"/>
      <c r="AG818" s="1"/>
      <c r="AH818" s="1"/>
      <c r="AI818" s="1"/>
      <c r="AJ818" s="1"/>
      <c r="AK818" s="1"/>
      <c r="AL818" s="1"/>
      <c r="AM818" s="1"/>
    </row>
    <row r="819" spans="16:39" x14ac:dyDescent="0.2">
      <c r="P819" s="1"/>
      <c r="Q819" s="1"/>
      <c r="S819" s="1"/>
      <c r="U819" s="1"/>
      <c r="V819" s="1"/>
      <c r="W819" s="1"/>
      <c r="X819" s="1"/>
      <c r="Y819" s="1"/>
      <c r="Z819" s="1"/>
      <c r="AA819" s="1"/>
      <c r="AB819" s="1"/>
      <c r="AC819" s="1"/>
      <c r="AD819" s="1"/>
      <c r="AE819" s="1"/>
      <c r="AF819" s="1"/>
      <c r="AG819" s="1"/>
      <c r="AH819" s="1"/>
      <c r="AI819" s="1"/>
      <c r="AJ819" s="1"/>
      <c r="AK819" s="1"/>
      <c r="AL819" s="1"/>
      <c r="AM819" s="1"/>
    </row>
    <row r="820" spans="16:39" x14ac:dyDescent="0.2">
      <c r="P820" s="1"/>
      <c r="Q820" s="1"/>
      <c r="S820" s="1"/>
      <c r="U820" s="1"/>
      <c r="V820" s="1"/>
      <c r="W820" s="1"/>
      <c r="X820" s="1"/>
      <c r="Y820" s="1"/>
      <c r="Z820" s="1"/>
      <c r="AA820" s="1"/>
      <c r="AB820" s="1"/>
      <c r="AC820" s="1"/>
      <c r="AD820" s="1"/>
      <c r="AE820" s="1"/>
      <c r="AF820" s="1"/>
      <c r="AG820" s="1"/>
      <c r="AH820" s="1"/>
      <c r="AI820" s="1"/>
      <c r="AJ820" s="1"/>
      <c r="AK820" s="1"/>
      <c r="AL820" s="1"/>
      <c r="AM820" s="1"/>
    </row>
    <row r="821" spans="16:39" x14ac:dyDescent="0.2">
      <c r="P821" s="1"/>
      <c r="Q821" s="1"/>
      <c r="S821" s="1"/>
      <c r="U821" s="1"/>
      <c r="V821" s="1"/>
      <c r="W821" s="1"/>
      <c r="X821" s="1"/>
      <c r="Y821" s="1"/>
      <c r="Z821" s="1"/>
      <c r="AA821" s="1"/>
      <c r="AB821" s="1"/>
      <c r="AC821" s="1"/>
      <c r="AD821" s="1"/>
      <c r="AE821" s="1"/>
      <c r="AF821" s="1"/>
      <c r="AG821" s="1"/>
      <c r="AH821" s="1"/>
      <c r="AI821" s="1"/>
      <c r="AJ821" s="1"/>
      <c r="AK821" s="1"/>
      <c r="AL821" s="1"/>
      <c r="AM821" s="1"/>
    </row>
    <row r="822" spans="16:39" x14ac:dyDescent="0.2">
      <c r="P822" s="1"/>
      <c r="Q822" s="1"/>
      <c r="S822" s="1"/>
      <c r="U822" s="1"/>
      <c r="V822" s="1"/>
      <c r="W822" s="1"/>
      <c r="X822" s="1"/>
      <c r="Y822" s="1"/>
      <c r="Z822" s="1"/>
      <c r="AA822" s="1"/>
      <c r="AB822" s="1"/>
      <c r="AC822" s="1"/>
      <c r="AD822" s="1"/>
      <c r="AE822" s="1"/>
      <c r="AF822" s="1"/>
      <c r="AG822" s="1"/>
      <c r="AH822" s="1"/>
      <c r="AI822" s="1"/>
      <c r="AJ822" s="1"/>
      <c r="AK822" s="1"/>
      <c r="AL822" s="1"/>
      <c r="AM822" s="1"/>
    </row>
    <row r="823" spans="16:39" x14ac:dyDescent="0.2">
      <c r="P823" s="1"/>
      <c r="Q823" s="1"/>
      <c r="S823" s="1"/>
      <c r="U823" s="1"/>
      <c r="V823" s="1"/>
      <c r="W823" s="1"/>
      <c r="X823" s="1"/>
      <c r="Y823" s="1"/>
      <c r="Z823" s="1"/>
      <c r="AA823" s="1"/>
      <c r="AB823" s="1"/>
      <c r="AC823" s="1"/>
      <c r="AD823" s="1"/>
      <c r="AE823" s="1"/>
      <c r="AF823" s="1"/>
      <c r="AG823" s="1"/>
      <c r="AH823" s="1"/>
      <c r="AI823" s="1"/>
      <c r="AJ823" s="1"/>
      <c r="AK823" s="1"/>
      <c r="AL823" s="1"/>
      <c r="AM823" s="1"/>
    </row>
    <row r="824" spans="16:39" x14ac:dyDescent="0.2">
      <c r="P824" s="1"/>
      <c r="Q824" s="1"/>
      <c r="S824" s="1"/>
      <c r="U824" s="1"/>
      <c r="V824" s="1"/>
      <c r="W824" s="1"/>
      <c r="X824" s="1"/>
      <c r="Y824" s="1"/>
      <c r="Z824" s="1"/>
      <c r="AA824" s="1"/>
      <c r="AB824" s="1"/>
      <c r="AC824" s="1"/>
      <c r="AD824" s="1"/>
      <c r="AE824" s="1"/>
      <c r="AF824" s="1"/>
      <c r="AG824" s="1"/>
      <c r="AH824" s="1"/>
      <c r="AI824" s="1"/>
      <c r="AJ824" s="1"/>
      <c r="AK824" s="1"/>
      <c r="AL824" s="1"/>
      <c r="AM824" s="1"/>
    </row>
    <row r="825" spans="16:39" x14ac:dyDescent="0.2">
      <c r="P825" s="1"/>
      <c r="Q825" s="1"/>
      <c r="S825" s="1"/>
      <c r="U825" s="1"/>
      <c r="V825" s="1"/>
      <c r="W825" s="1"/>
      <c r="X825" s="1"/>
      <c r="Y825" s="1"/>
      <c r="Z825" s="1"/>
      <c r="AA825" s="1"/>
      <c r="AB825" s="1"/>
      <c r="AC825" s="1"/>
      <c r="AD825" s="1"/>
      <c r="AE825" s="1"/>
      <c r="AF825" s="1"/>
      <c r="AG825" s="1"/>
      <c r="AH825" s="1"/>
      <c r="AI825" s="1"/>
      <c r="AJ825" s="1"/>
      <c r="AK825" s="1"/>
      <c r="AL825" s="1"/>
      <c r="AM825" s="1"/>
    </row>
    <row r="826" spans="16:39" x14ac:dyDescent="0.2">
      <c r="P826" s="1"/>
      <c r="Q826" s="1"/>
      <c r="S826" s="1"/>
      <c r="U826" s="1"/>
      <c r="V826" s="1"/>
      <c r="W826" s="1"/>
      <c r="X826" s="1"/>
      <c r="Y826" s="1"/>
      <c r="Z826" s="1"/>
      <c r="AA826" s="1"/>
      <c r="AB826" s="1"/>
      <c r="AC826" s="1"/>
      <c r="AD826" s="1"/>
      <c r="AE826" s="1"/>
      <c r="AF826" s="1"/>
      <c r="AG826" s="1"/>
      <c r="AH826" s="1"/>
      <c r="AI826" s="1"/>
      <c r="AJ826" s="1"/>
      <c r="AK826" s="1"/>
      <c r="AL826" s="1"/>
      <c r="AM826" s="1"/>
    </row>
    <row r="827" spans="16:39" x14ac:dyDescent="0.2">
      <c r="P827" s="1"/>
      <c r="Q827" s="1"/>
      <c r="S827" s="1"/>
      <c r="U827" s="1"/>
      <c r="V827" s="1"/>
      <c r="W827" s="1"/>
      <c r="X827" s="1"/>
      <c r="Y827" s="1"/>
      <c r="Z827" s="1"/>
      <c r="AA827" s="1"/>
      <c r="AB827" s="1"/>
      <c r="AC827" s="1"/>
      <c r="AD827" s="1"/>
      <c r="AE827" s="1"/>
      <c r="AF827" s="1"/>
      <c r="AG827" s="1"/>
      <c r="AH827" s="1"/>
      <c r="AI827" s="1"/>
      <c r="AJ827" s="1"/>
      <c r="AK827" s="1"/>
      <c r="AL827" s="1"/>
      <c r="AM827" s="1"/>
    </row>
    <row r="828" spans="16:39" x14ac:dyDescent="0.2">
      <c r="P828" s="1"/>
      <c r="Q828" s="1"/>
      <c r="S828" s="1"/>
      <c r="U828" s="1"/>
      <c r="V828" s="1"/>
      <c r="W828" s="1"/>
      <c r="X828" s="1"/>
      <c r="Y828" s="1"/>
      <c r="Z828" s="1"/>
      <c r="AA828" s="1"/>
      <c r="AB828" s="1"/>
      <c r="AC828" s="1"/>
      <c r="AD828" s="1"/>
      <c r="AE828" s="1"/>
      <c r="AF828" s="1"/>
      <c r="AG828" s="1"/>
      <c r="AH828" s="1"/>
      <c r="AI828" s="1"/>
      <c r="AJ828" s="1"/>
      <c r="AK828" s="1"/>
      <c r="AL828" s="1"/>
      <c r="AM828" s="1"/>
    </row>
    <row r="829" spans="16:39" x14ac:dyDescent="0.2">
      <c r="P829" s="1"/>
      <c r="Q829" s="1"/>
      <c r="S829" s="1"/>
      <c r="U829" s="1"/>
      <c r="V829" s="1"/>
      <c r="W829" s="1"/>
      <c r="X829" s="1"/>
      <c r="Y829" s="1"/>
      <c r="Z829" s="1"/>
      <c r="AA829" s="1"/>
      <c r="AB829" s="1"/>
      <c r="AC829" s="1"/>
      <c r="AD829" s="1"/>
      <c r="AE829" s="1"/>
      <c r="AF829" s="1"/>
      <c r="AG829" s="1"/>
      <c r="AH829" s="1"/>
      <c r="AI829" s="1"/>
      <c r="AJ829" s="1"/>
      <c r="AK829" s="1"/>
      <c r="AL829" s="1"/>
      <c r="AM829" s="1"/>
    </row>
    <row r="830" spans="16:39" x14ac:dyDescent="0.2">
      <c r="P830" s="1"/>
      <c r="Q830" s="1"/>
      <c r="S830" s="1"/>
      <c r="U830" s="1"/>
      <c r="V830" s="1"/>
      <c r="W830" s="1"/>
      <c r="X830" s="1"/>
      <c r="Y830" s="1"/>
      <c r="Z830" s="1"/>
      <c r="AA830" s="1"/>
      <c r="AB830" s="1"/>
      <c r="AC830" s="1"/>
      <c r="AD830" s="1"/>
      <c r="AE830" s="1"/>
      <c r="AF830" s="1"/>
      <c r="AG830" s="1"/>
      <c r="AH830" s="1"/>
      <c r="AI830" s="1"/>
      <c r="AJ830" s="1"/>
      <c r="AK830" s="1"/>
      <c r="AL830" s="1"/>
      <c r="AM830" s="1"/>
    </row>
    <row r="831" spans="16:39" x14ac:dyDescent="0.2">
      <c r="P831" s="1"/>
      <c r="Q831" s="1"/>
      <c r="S831" s="1"/>
      <c r="U831" s="1"/>
      <c r="V831" s="1"/>
      <c r="W831" s="1"/>
      <c r="X831" s="1"/>
      <c r="Y831" s="1"/>
      <c r="Z831" s="1"/>
      <c r="AA831" s="1"/>
      <c r="AB831" s="1"/>
      <c r="AC831" s="1"/>
      <c r="AD831" s="1"/>
      <c r="AE831" s="1"/>
      <c r="AF831" s="1"/>
      <c r="AG831" s="1"/>
      <c r="AH831" s="1"/>
      <c r="AI831" s="1"/>
      <c r="AJ831" s="1"/>
      <c r="AK831" s="1"/>
      <c r="AL831" s="1"/>
      <c r="AM831" s="1"/>
    </row>
    <row r="832" spans="16:39" x14ac:dyDescent="0.2">
      <c r="P832" s="1"/>
      <c r="Q832" s="1"/>
      <c r="S832" s="1"/>
      <c r="U832" s="1"/>
      <c r="V832" s="1"/>
      <c r="W832" s="1"/>
      <c r="X832" s="1"/>
      <c r="Y832" s="1"/>
      <c r="Z832" s="1"/>
      <c r="AA832" s="1"/>
      <c r="AB832" s="1"/>
      <c r="AC832" s="1"/>
      <c r="AD832" s="1"/>
      <c r="AE832" s="1"/>
      <c r="AF832" s="1"/>
      <c r="AG832" s="1"/>
      <c r="AH832" s="1"/>
      <c r="AI832" s="1"/>
      <c r="AJ832" s="1"/>
      <c r="AK832" s="1"/>
      <c r="AL832" s="1"/>
      <c r="AM832" s="1"/>
    </row>
    <row r="833" spans="16:39" x14ac:dyDescent="0.2">
      <c r="P833" s="1"/>
      <c r="Q833" s="1"/>
      <c r="S833" s="1"/>
      <c r="U833" s="1"/>
      <c r="V833" s="1"/>
      <c r="W833" s="1"/>
      <c r="X833" s="1"/>
      <c r="Y833" s="1"/>
      <c r="Z833" s="1"/>
      <c r="AA833" s="1"/>
      <c r="AB833" s="1"/>
      <c r="AC833" s="1"/>
      <c r="AD833" s="1"/>
      <c r="AE833" s="1"/>
      <c r="AF833" s="1"/>
      <c r="AG833" s="1"/>
      <c r="AH833" s="1"/>
      <c r="AI833" s="1"/>
      <c r="AJ833" s="1"/>
      <c r="AK833" s="1"/>
      <c r="AL833" s="1"/>
      <c r="AM833" s="1"/>
    </row>
    <row r="834" spans="16:39" x14ac:dyDescent="0.2">
      <c r="P834" s="1"/>
      <c r="Q834" s="1"/>
      <c r="S834" s="1"/>
      <c r="U834" s="1"/>
      <c r="V834" s="1"/>
      <c r="W834" s="1"/>
      <c r="X834" s="1"/>
      <c r="Y834" s="1"/>
      <c r="Z834" s="1"/>
      <c r="AA834" s="1"/>
      <c r="AB834" s="1"/>
      <c r="AC834" s="1"/>
      <c r="AD834" s="1"/>
      <c r="AE834" s="1"/>
      <c r="AF834" s="1"/>
      <c r="AG834" s="1"/>
      <c r="AH834" s="1"/>
      <c r="AI834" s="1"/>
      <c r="AJ834" s="1"/>
      <c r="AK834" s="1"/>
      <c r="AL834" s="1"/>
      <c r="AM834" s="1"/>
    </row>
    <row r="835" spans="16:39" x14ac:dyDescent="0.2">
      <c r="P835" s="1"/>
      <c r="Q835" s="1"/>
      <c r="S835" s="1"/>
      <c r="U835" s="1"/>
      <c r="V835" s="1"/>
      <c r="W835" s="1"/>
      <c r="X835" s="1"/>
      <c r="Y835" s="1"/>
      <c r="Z835" s="1"/>
      <c r="AA835" s="1"/>
      <c r="AB835" s="1"/>
      <c r="AC835" s="1"/>
      <c r="AD835" s="1"/>
      <c r="AE835" s="1"/>
      <c r="AF835" s="1"/>
      <c r="AG835" s="1"/>
      <c r="AH835" s="1"/>
      <c r="AI835" s="1"/>
      <c r="AJ835" s="1"/>
      <c r="AK835" s="1"/>
      <c r="AL835" s="1"/>
      <c r="AM835" s="1"/>
    </row>
    <row r="836" spans="16:39" x14ac:dyDescent="0.2">
      <c r="P836" s="1"/>
      <c r="Q836" s="1"/>
      <c r="S836" s="1"/>
      <c r="U836" s="1"/>
      <c r="V836" s="1"/>
      <c r="W836" s="1"/>
      <c r="X836" s="1"/>
      <c r="Y836" s="1"/>
      <c r="Z836" s="1"/>
      <c r="AA836" s="1"/>
      <c r="AB836" s="1"/>
      <c r="AC836" s="1"/>
      <c r="AD836" s="1"/>
      <c r="AE836" s="1"/>
      <c r="AF836" s="1"/>
      <c r="AG836" s="1"/>
      <c r="AH836" s="1"/>
      <c r="AI836" s="1"/>
      <c r="AJ836" s="1"/>
      <c r="AK836" s="1"/>
      <c r="AL836" s="1"/>
      <c r="AM836" s="1"/>
    </row>
    <row r="837" spans="16:39" x14ac:dyDescent="0.2">
      <c r="P837" s="1"/>
      <c r="Q837" s="1"/>
      <c r="S837" s="1"/>
      <c r="U837" s="1"/>
      <c r="V837" s="1"/>
      <c r="W837" s="1"/>
      <c r="X837" s="1"/>
      <c r="Y837" s="1"/>
      <c r="Z837" s="1"/>
      <c r="AA837" s="1"/>
      <c r="AB837" s="1"/>
      <c r="AC837" s="1"/>
      <c r="AD837" s="1"/>
      <c r="AE837" s="1"/>
      <c r="AF837" s="1"/>
      <c r="AG837" s="1"/>
      <c r="AH837" s="1"/>
      <c r="AI837" s="1"/>
      <c r="AJ837" s="1"/>
      <c r="AK837" s="1"/>
      <c r="AL837" s="1"/>
      <c r="AM837" s="1"/>
    </row>
    <row r="838" spans="16:39" x14ac:dyDescent="0.2">
      <c r="P838" s="1"/>
      <c r="Q838" s="1"/>
      <c r="S838" s="1"/>
      <c r="U838" s="1"/>
      <c r="V838" s="1"/>
      <c r="W838" s="1"/>
      <c r="X838" s="1"/>
      <c r="Y838" s="1"/>
      <c r="Z838" s="1"/>
      <c r="AA838" s="1"/>
      <c r="AB838" s="1"/>
      <c r="AC838" s="1"/>
      <c r="AD838" s="1"/>
      <c r="AE838" s="1"/>
      <c r="AF838" s="1"/>
      <c r="AG838" s="1"/>
      <c r="AH838" s="1"/>
      <c r="AI838" s="1"/>
      <c r="AJ838" s="1"/>
      <c r="AK838" s="1"/>
      <c r="AL838" s="1"/>
      <c r="AM838" s="1"/>
    </row>
    <row r="839" spans="16:39" x14ac:dyDescent="0.2">
      <c r="P839" s="1"/>
      <c r="Q839" s="1"/>
      <c r="S839" s="1"/>
      <c r="U839" s="1"/>
      <c r="V839" s="1"/>
      <c r="W839" s="1"/>
      <c r="X839" s="1"/>
      <c r="Y839" s="1"/>
      <c r="Z839" s="1"/>
      <c r="AA839" s="1"/>
      <c r="AB839" s="1"/>
      <c r="AC839" s="1"/>
      <c r="AD839" s="1"/>
      <c r="AE839" s="1"/>
      <c r="AF839" s="1"/>
      <c r="AG839" s="1"/>
      <c r="AH839" s="1"/>
      <c r="AI839" s="1"/>
      <c r="AJ839" s="1"/>
      <c r="AK839" s="1"/>
      <c r="AL839" s="1"/>
      <c r="AM839" s="1"/>
    </row>
    <row r="840" spans="16:39" x14ac:dyDescent="0.2">
      <c r="P840" s="1"/>
      <c r="Q840" s="1"/>
      <c r="S840" s="1"/>
      <c r="U840" s="1"/>
      <c r="V840" s="1"/>
      <c r="W840" s="1"/>
      <c r="X840" s="1"/>
      <c r="Y840" s="1"/>
      <c r="Z840" s="1"/>
      <c r="AA840" s="1"/>
      <c r="AB840" s="1"/>
      <c r="AC840" s="1"/>
      <c r="AD840" s="1"/>
      <c r="AE840" s="1"/>
      <c r="AF840" s="1"/>
      <c r="AG840" s="1"/>
      <c r="AH840" s="1"/>
      <c r="AI840" s="1"/>
      <c r="AJ840" s="1"/>
      <c r="AK840" s="1"/>
      <c r="AL840" s="1"/>
      <c r="AM840" s="1"/>
    </row>
    <row r="841" spans="16:39" x14ac:dyDescent="0.2">
      <c r="P841" s="1"/>
      <c r="Q841" s="1"/>
      <c r="S841" s="1"/>
      <c r="U841" s="1"/>
      <c r="V841" s="1"/>
      <c r="W841" s="1"/>
      <c r="X841" s="1"/>
      <c r="Y841" s="1"/>
      <c r="Z841" s="1"/>
      <c r="AA841" s="1"/>
      <c r="AB841" s="1"/>
      <c r="AC841" s="1"/>
      <c r="AD841" s="1"/>
      <c r="AE841" s="1"/>
      <c r="AF841" s="1"/>
      <c r="AG841" s="1"/>
      <c r="AH841" s="1"/>
      <c r="AI841" s="1"/>
      <c r="AJ841" s="1"/>
      <c r="AK841" s="1"/>
      <c r="AL841" s="1"/>
      <c r="AM841" s="1"/>
    </row>
    <row r="842" spans="16:39" x14ac:dyDescent="0.2">
      <c r="P842" s="1"/>
      <c r="Q842" s="1"/>
      <c r="S842" s="1"/>
      <c r="U842" s="1"/>
      <c r="V842" s="1"/>
      <c r="W842" s="1"/>
      <c r="X842" s="1"/>
      <c r="Y842" s="1"/>
      <c r="Z842" s="1"/>
      <c r="AA842" s="1"/>
      <c r="AB842" s="1"/>
      <c r="AC842" s="1"/>
      <c r="AD842" s="1"/>
      <c r="AE842" s="1"/>
      <c r="AF842" s="1"/>
      <c r="AG842" s="1"/>
      <c r="AH842" s="1"/>
      <c r="AI842" s="1"/>
      <c r="AJ842" s="1"/>
      <c r="AK842" s="1"/>
      <c r="AL842" s="1"/>
      <c r="AM842" s="1"/>
    </row>
    <row r="843" spans="16:39" x14ac:dyDescent="0.2">
      <c r="P843" s="1"/>
      <c r="Q843" s="1"/>
      <c r="S843" s="1"/>
      <c r="U843" s="1"/>
      <c r="V843" s="1"/>
      <c r="W843" s="1"/>
      <c r="X843" s="1"/>
      <c r="Y843" s="1"/>
      <c r="Z843" s="1"/>
      <c r="AA843" s="1"/>
      <c r="AB843" s="1"/>
      <c r="AC843" s="1"/>
      <c r="AD843" s="1"/>
      <c r="AE843" s="1"/>
      <c r="AF843" s="1"/>
      <c r="AG843" s="1"/>
      <c r="AH843" s="1"/>
      <c r="AI843" s="1"/>
      <c r="AJ843" s="1"/>
      <c r="AK843" s="1"/>
      <c r="AL843" s="1"/>
      <c r="AM843" s="1"/>
    </row>
    <row r="844" spans="16:39" x14ac:dyDescent="0.2">
      <c r="P844" s="1"/>
      <c r="Q844" s="1"/>
      <c r="S844" s="1"/>
      <c r="U844" s="1"/>
      <c r="V844" s="1"/>
      <c r="W844" s="1"/>
      <c r="X844" s="1"/>
      <c r="Y844" s="1"/>
      <c r="Z844" s="1"/>
      <c r="AA844" s="1"/>
      <c r="AB844" s="1"/>
      <c r="AC844" s="1"/>
      <c r="AD844" s="1"/>
      <c r="AE844" s="1"/>
      <c r="AF844" s="1"/>
      <c r="AG844" s="1"/>
      <c r="AH844" s="1"/>
      <c r="AI844" s="1"/>
      <c r="AJ844" s="1"/>
      <c r="AK844" s="1"/>
      <c r="AL844" s="1"/>
      <c r="AM844" s="1"/>
    </row>
    <row r="845" spans="16:39" x14ac:dyDescent="0.2">
      <c r="P845" s="1"/>
      <c r="Q845" s="1"/>
      <c r="S845" s="1"/>
      <c r="U845" s="1"/>
      <c r="V845" s="1"/>
      <c r="W845" s="1"/>
      <c r="X845" s="1"/>
      <c r="Y845" s="1"/>
      <c r="Z845" s="1"/>
      <c r="AA845" s="1"/>
      <c r="AB845" s="1"/>
      <c r="AC845" s="1"/>
      <c r="AD845" s="1"/>
      <c r="AE845" s="1"/>
      <c r="AF845" s="1"/>
      <c r="AG845" s="1"/>
      <c r="AH845" s="1"/>
      <c r="AI845" s="1"/>
      <c r="AJ845" s="1"/>
      <c r="AK845" s="1"/>
      <c r="AL845" s="1"/>
      <c r="AM845" s="1"/>
    </row>
    <row r="846" spans="16:39" x14ac:dyDescent="0.2">
      <c r="P846" s="1"/>
      <c r="Q846" s="1"/>
      <c r="S846" s="1"/>
      <c r="U846" s="1"/>
      <c r="V846" s="1"/>
      <c r="W846" s="1"/>
      <c r="X846" s="1"/>
      <c r="Y846" s="1"/>
      <c r="Z846" s="1"/>
      <c r="AA846" s="1"/>
      <c r="AB846" s="1"/>
      <c r="AC846" s="1"/>
      <c r="AD846" s="1"/>
      <c r="AE846" s="1"/>
      <c r="AF846" s="1"/>
      <c r="AG846" s="1"/>
      <c r="AH846" s="1"/>
      <c r="AI846" s="1"/>
      <c r="AJ846" s="1"/>
      <c r="AK846" s="1"/>
      <c r="AL846" s="1"/>
      <c r="AM846" s="1"/>
    </row>
    <row r="847" spans="16:39" x14ac:dyDescent="0.2">
      <c r="P847" s="1"/>
      <c r="Q847" s="1"/>
      <c r="S847" s="1"/>
      <c r="U847" s="1"/>
      <c r="V847" s="1"/>
      <c r="W847" s="1"/>
      <c r="X847" s="1"/>
      <c r="Y847" s="1"/>
      <c r="Z847" s="1"/>
      <c r="AA847" s="1"/>
      <c r="AB847" s="1"/>
      <c r="AC847" s="1"/>
      <c r="AD847" s="1"/>
      <c r="AE847" s="1"/>
      <c r="AF847" s="1"/>
      <c r="AG847" s="1"/>
      <c r="AH847" s="1"/>
      <c r="AI847" s="1"/>
      <c r="AJ847" s="1"/>
      <c r="AK847" s="1"/>
      <c r="AL847" s="1"/>
      <c r="AM847" s="1"/>
    </row>
    <row r="848" spans="16:39" x14ac:dyDescent="0.2">
      <c r="P848" s="1"/>
      <c r="Q848" s="1"/>
      <c r="S848" s="1"/>
      <c r="U848" s="1"/>
      <c r="V848" s="1"/>
      <c r="W848" s="1"/>
      <c r="X848" s="1"/>
      <c r="Y848" s="1"/>
      <c r="Z848" s="1"/>
      <c r="AA848" s="1"/>
      <c r="AB848" s="1"/>
      <c r="AC848" s="1"/>
      <c r="AD848" s="1"/>
      <c r="AE848" s="1"/>
      <c r="AF848" s="1"/>
      <c r="AG848" s="1"/>
      <c r="AH848" s="1"/>
      <c r="AI848" s="1"/>
      <c r="AJ848" s="1"/>
      <c r="AK848" s="1"/>
      <c r="AL848" s="1"/>
      <c r="AM848" s="1"/>
    </row>
    <row r="849" spans="16:39" x14ac:dyDescent="0.2">
      <c r="P849" s="1"/>
      <c r="Q849" s="1"/>
      <c r="S849" s="1"/>
      <c r="U849" s="1"/>
      <c r="V849" s="1"/>
      <c r="W849" s="1"/>
      <c r="X849" s="1"/>
      <c r="Y849" s="1"/>
      <c r="Z849" s="1"/>
      <c r="AA849" s="1"/>
      <c r="AB849" s="1"/>
      <c r="AC849" s="1"/>
      <c r="AD849" s="1"/>
      <c r="AE849" s="1"/>
      <c r="AF849" s="1"/>
      <c r="AG849" s="1"/>
      <c r="AH849" s="1"/>
      <c r="AI849" s="1"/>
      <c r="AJ849" s="1"/>
      <c r="AK849" s="1"/>
      <c r="AL849" s="1"/>
      <c r="AM849" s="1"/>
    </row>
    <row r="850" spans="16:39" x14ac:dyDescent="0.2">
      <c r="P850" s="1"/>
      <c r="Q850" s="1"/>
      <c r="S850" s="1"/>
      <c r="U850" s="1"/>
      <c r="V850" s="1"/>
      <c r="W850" s="1"/>
      <c r="X850" s="1"/>
      <c r="Y850" s="1"/>
      <c r="Z850" s="1"/>
      <c r="AA850" s="1"/>
      <c r="AB850" s="1"/>
      <c r="AC850" s="1"/>
      <c r="AD850" s="1"/>
      <c r="AE850" s="1"/>
      <c r="AF850" s="1"/>
      <c r="AG850" s="1"/>
      <c r="AH850" s="1"/>
      <c r="AI850" s="1"/>
      <c r="AJ850" s="1"/>
      <c r="AK850" s="1"/>
      <c r="AL850" s="1"/>
      <c r="AM850" s="1"/>
    </row>
    <row r="851" spans="16:39" x14ac:dyDescent="0.2">
      <c r="P851" s="1"/>
      <c r="Q851" s="1"/>
      <c r="S851" s="1"/>
      <c r="U851" s="1"/>
      <c r="V851" s="1"/>
      <c r="W851" s="1"/>
      <c r="X851" s="1"/>
      <c r="Y851" s="1"/>
      <c r="Z851" s="1"/>
      <c r="AA851" s="1"/>
      <c r="AB851" s="1"/>
      <c r="AC851" s="1"/>
      <c r="AD851" s="1"/>
      <c r="AE851" s="1"/>
      <c r="AF851" s="1"/>
      <c r="AG851" s="1"/>
      <c r="AH851" s="1"/>
      <c r="AI851" s="1"/>
      <c r="AJ851" s="1"/>
      <c r="AK851" s="1"/>
      <c r="AL851" s="1"/>
      <c r="AM851" s="1"/>
    </row>
    <row r="852" spans="16:39" x14ac:dyDescent="0.2">
      <c r="P852" s="1"/>
      <c r="Q852" s="1"/>
      <c r="S852" s="1"/>
      <c r="U852" s="1"/>
      <c r="V852" s="1"/>
      <c r="W852" s="1"/>
      <c r="X852" s="1"/>
      <c r="Y852" s="1"/>
      <c r="Z852" s="1"/>
      <c r="AA852" s="1"/>
      <c r="AB852" s="1"/>
      <c r="AC852" s="1"/>
      <c r="AD852" s="1"/>
      <c r="AE852" s="1"/>
      <c r="AF852" s="1"/>
      <c r="AG852" s="1"/>
      <c r="AH852" s="1"/>
      <c r="AI852" s="1"/>
      <c r="AJ852" s="1"/>
      <c r="AK852" s="1"/>
      <c r="AL852" s="1"/>
      <c r="AM852" s="1"/>
    </row>
    <row r="853" spans="16:39" x14ac:dyDescent="0.2">
      <c r="P853" s="1"/>
      <c r="Q853" s="1"/>
      <c r="S853" s="1"/>
      <c r="U853" s="1"/>
      <c r="V853" s="1"/>
      <c r="W853" s="1"/>
      <c r="X853" s="1"/>
      <c r="Y853" s="1"/>
      <c r="Z853" s="1"/>
      <c r="AA853" s="1"/>
      <c r="AB853" s="1"/>
      <c r="AC853" s="1"/>
      <c r="AD853" s="1"/>
      <c r="AE853" s="1"/>
      <c r="AF853" s="1"/>
      <c r="AG853" s="1"/>
      <c r="AH853" s="1"/>
      <c r="AI853" s="1"/>
      <c r="AJ853" s="1"/>
      <c r="AK853" s="1"/>
      <c r="AL853" s="1"/>
      <c r="AM853" s="1"/>
    </row>
    <row r="854" spans="16:39" x14ac:dyDescent="0.2">
      <c r="P854" s="1"/>
      <c r="Q854" s="1"/>
      <c r="S854" s="1"/>
      <c r="U854" s="1"/>
      <c r="V854" s="1"/>
      <c r="W854" s="1"/>
      <c r="X854" s="1"/>
      <c r="Y854" s="1"/>
      <c r="Z854" s="1"/>
      <c r="AA854" s="1"/>
      <c r="AB854" s="1"/>
      <c r="AC854" s="1"/>
      <c r="AD854" s="1"/>
      <c r="AE854" s="1"/>
      <c r="AF854" s="1"/>
      <c r="AG854" s="1"/>
      <c r="AH854" s="1"/>
      <c r="AI854" s="1"/>
      <c r="AJ854" s="1"/>
      <c r="AK854" s="1"/>
      <c r="AL854" s="1"/>
      <c r="AM854" s="1"/>
    </row>
    <row r="855" spans="16:39" x14ac:dyDescent="0.2">
      <c r="P855" s="1"/>
      <c r="Q855" s="1"/>
      <c r="S855" s="1"/>
      <c r="U855" s="1"/>
      <c r="V855" s="1"/>
      <c r="W855" s="1"/>
      <c r="X855" s="1"/>
      <c r="Y855" s="1"/>
      <c r="Z855" s="1"/>
      <c r="AA855" s="1"/>
      <c r="AB855" s="1"/>
      <c r="AC855" s="1"/>
      <c r="AD855" s="1"/>
      <c r="AE855" s="1"/>
      <c r="AF855" s="1"/>
      <c r="AG855" s="1"/>
      <c r="AH855" s="1"/>
      <c r="AI855" s="1"/>
      <c r="AJ855" s="1"/>
      <c r="AK855" s="1"/>
      <c r="AL855" s="1"/>
      <c r="AM855" s="1"/>
    </row>
    <row r="856" spans="16:39" x14ac:dyDescent="0.2">
      <c r="P856" s="1"/>
      <c r="Q856" s="1"/>
      <c r="S856" s="1"/>
      <c r="U856" s="1"/>
      <c r="V856" s="1"/>
      <c r="W856" s="1"/>
      <c r="X856" s="1"/>
      <c r="Y856" s="1"/>
      <c r="Z856" s="1"/>
      <c r="AA856" s="1"/>
      <c r="AB856" s="1"/>
      <c r="AC856" s="1"/>
      <c r="AD856" s="1"/>
      <c r="AE856" s="1"/>
      <c r="AF856" s="1"/>
      <c r="AG856" s="1"/>
      <c r="AH856" s="1"/>
      <c r="AI856" s="1"/>
      <c r="AJ856" s="1"/>
      <c r="AK856" s="1"/>
      <c r="AL856" s="1"/>
      <c r="AM856" s="1"/>
    </row>
    <row r="857" spans="16:39" x14ac:dyDescent="0.2">
      <c r="P857" s="1"/>
      <c r="Q857" s="1"/>
      <c r="S857" s="1"/>
      <c r="U857" s="1"/>
      <c r="V857" s="1"/>
      <c r="W857" s="1"/>
      <c r="X857" s="1"/>
      <c r="Y857" s="1"/>
      <c r="Z857" s="1"/>
      <c r="AA857" s="1"/>
      <c r="AB857" s="1"/>
      <c r="AC857" s="1"/>
      <c r="AD857" s="1"/>
      <c r="AE857" s="1"/>
      <c r="AF857" s="1"/>
      <c r="AG857" s="1"/>
      <c r="AH857" s="1"/>
      <c r="AI857" s="1"/>
      <c r="AJ857" s="1"/>
      <c r="AK857" s="1"/>
      <c r="AL857" s="1"/>
      <c r="AM857" s="1"/>
    </row>
    <row r="858" spans="16:39" x14ac:dyDescent="0.2">
      <c r="P858" s="1"/>
      <c r="Q858" s="1"/>
      <c r="S858" s="1"/>
      <c r="U858" s="1"/>
      <c r="V858" s="1"/>
      <c r="W858" s="1"/>
      <c r="X858" s="1"/>
      <c r="Y858" s="1"/>
      <c r="Z858" s="1"/>
      <c r="AA858" s="1"/>
      <c r="AB858" s="1"/>
      <c r="AC858" s="1"/>
      <c r="AD858" s="1"/>
      <c r="AE858" s="1"/>
      <c r="AF858" s="1"/>
      <c r="AG858" s="1"/>
      <c r="AH858" s="1"/>
      <c r="AI858" s="1"/>
      <c r="AJ858" s="1"/>
      <c r="AK858" s="1"/>
      <c r="AL858" s="1"/>
      <c r="AM858" s="1"/>
    </row>
    <row r="859" spans="16:39" x14ac:dyDescent="0.2">
      <c r="P859" s="1"/>
      <c r="Q859" s="1"/>
      <c r="S859" s="1"/>
      <c r="U859" s="1"/>
      <c r="V859" s="1"/>
      <c r="W859" s="1"/>
      <c r="X859" s="1"/>
      <c r="Y859" s="1"/>
      <c r="Z859" s="1"/>
      <c r="AA859" s="1"/>
      <c r="AB859" s="1"/>
      <c r="AC859" s="1"/>
      <c r="AD859" s="1"/>
      <c r="AE859" s="1"/>
      <c r="AF859" s="1"/>
      <c r="AG859" s="1"/>
      <c r="AH859" s="1"/>
      <c r="AI859" s="1"/>
      <c r="AJ859" s="1"/>
      <c r="AK859" s="1"/>
      <c r="AL859" s="1"/>
      <c r="AM859" s="1"/>
    </row>
    <row r="860" spans="16:39" x14ac:dyDescent="0.2">
      <c r="P860" s="1"/>
      <c r="Q860" s="1"/>
      <c r="S860" s="1"/>
      <c r="U860" s="1"/>
      <c r="V860" s="1"/>
      <c r="W860" s="1"/>
      <c r="X860" s="1"/>
      <c r="Y860" s="1"/>
      <c r="Z860" s="1"/>
      <c r="AA860" s="1"/>
      <c r="AB860" s="1"/>
      <c r="AC860" s="1"/>
      <c r="AD860" s="1"/>
      <c r="AE860" s="1"/>
      <c r="AF860" s="1"/>
      <c r="AG860" s="1"/>
      <c r="AH860" s="1"/>
      <c r="AI860" s="1"/>
      <c r="AJ860" s="1"/>
      <c r="AK860" s="1"/>
      <c r="AL860" s="1"/>
      <c r="AM860" s="1"/>
    </row>
    <row r="861" spans="16:39" x14ac:dyDescent="0.2">
      <c r="P861" s="1"/>
      <c r="Q861" s="1"/>
      <c r="S861" s="1"/>
      <c r="U861" s="1"/>
      <c r="V861" s="1"/>
      <c r="W861" s="1"/>
      <c r="X861" s="1"/>
      <c r="Y861" s="1"/>
      <c r="Z861" s="1"/>
      <c r="AA861" s="1"/>
      <c r="AB861" s="1"/>
      <c r="AC861" s="1"/>
      <c r="AD861" s="1"/>
      <c r="AE861" s="1"/>
      <c r="AF861" s="1"/>
      <c r="AG861" s="1"/>
      <c r="AH861" s="1"/>
      <c r="AI861" s="1"/>
      <c r="AJ861" s="1"/>
      <c r="AK861" s="1"/>
      <c r="AL861" s="1"/>
      <c r="AM861" s="1"/>
    </row>
    <row r="862" spans="16:39" x14ac:dyDescent="0.2">
      <c r="P862" s="1"/>
      <c r="Q862" s="1"/>
      <c r="S862" s="1"/>
      <c r="U862" s="1"/>
      <c r="V862" s="1"/>
      <c r="W862" s="1"/>
      <c r="X862" s="1"/>
      <c r="Y862" s="1"/>
      <c r="Z862" s="1"/>
      <c r="AA862" s="1"/>
      <c r="AB862" s="1"/>
      <c r="AC862" s="1"/>
      <c r="AD862" s="1"/>
      <c r="AE862" s="1"/>
      <c r="AF862" s="1"/>
      <c r="AG862" s="1"/>
      <c r="AH862" s="1"/>
      <c r="AI862" s="1"/>
      <c r="AJ862" s="1"/>
      <c r="AK862" s="1"/>
      <c r="AL862" s="1"/>
      <c r="AM862" s="1"/>
    </row>
    <row r="863" spans="16:39" x14ac:dyDescent="0.2">
      <c r="P863" s="1"/>
      <c r="Q863" s="1"/>
      <c r="S863" s="1"/>
      <c r="U863" s="1"/>
      <c r="V863" s="1"/>
      <c r="W863" s="1"/>
      <c r="X863" s="1"/>
      <c r="Y863" s="1"/>
      <c r="Z863" s="1"/>
      <c r="AA863" s="1"/>
      <c r="AB863" s="1"/>
      <c r="AC863" s="1"/>
      <c r="AD863" s="1"/>
      <c r="AE863" s="1"/>
      <c r="AF863" s="1"/>
      <c r="AG863" s="1"/>
      <c r="AH863" s="1"/>
      <c r="AI863" s="1"/>
      <c r="AJ863" s="1"/>
      <c r="AK863" s="1"/>
      <c r="AL863" s="1"/>
      <c r="AM863" s="1"/>
    </row>
    <row r="864" spans="16:39" x14ac:dyDescent="0.2">
      <c r="P864" s="1"/>
      <c r="Q864" s="1"/>
      <c r="S864" s="1"/>
      <c r="U864" s="1"/>
      <c r="V864" s="1"/>
      <c r="W864" s="1"/>
      <c r="X864" s="1"/>
      <c r="Y864" s="1"/>
      <c r="Z864" s="1"/>
      <c r="AA864" s="1"/>
      <c r="AB864" s="1"/>
      <c r="AC864" s="1"/>
      <c r="AD864" s="1"/>
      <c r="AE864" s="1"/>
      <c r="AF864" s="1"/>
      <c r="AG864" s="1"/>
      <c r="AH864" s="1"/>
      <c r="AI864" s="1"/>
      <c r="AJ864" s="1"/>
      <c r="AK864" s="1"/>
      <c r="AL864" s="1"/>
      <c r="AM864" s="1"/>
    </row>
    <row r="865" spans="16:39" x14ac:dyDescent="0.2">
      <c r="P865" s="1"/>
      <c r="Q865" s="1"/>
      <c r="S865" s="1"/>
      <c r="U865" s="1"/>
      <c r="V865" s="1"/>
      <c r="W865" s="1"/>
      <c r="X865" s="1"/>
      <c r="Y865" s="1"/>
      <c r="Z865" s="1"/>
      <c r="AA865" s="1"/>
      <c r="AB865" s="1"/>
      <c r="AC865" s="1"/>
      <c r="AD865" s="1"/>
      <c r="AE865" s="1"/>
      <c r="AF865" s="1"/>
      <c r="AG865" s="1"/>
      <c r="AH865" s="1"/>
      <c r="AI865" s="1"/>
      <c r="AJ865" s="1"/>
      <c r="AK865" s="1"/>
      <c r="AL865" s="1"/>
      <c r="AM865" s="1"/>
    </row>
    <row r="866" spans="16:39" x14ac:dyDescent="0.2">
      <c r="P866" s="1"/>
      <c r="Q866" s="1"/>
      <c r="S866" s="1"/>
      <c r="U866" s="1"/>
      <c r="V866" s="1"/>
      <c r="W866" s="1"/>
      <c r="X866" s="1"/>
      <c r="Y866" s="1"/>
      <c r="Z866" s="1"/>
      <c r="AA866" s="1"/>
      <c r="AB866" s="1"/>
      <c r="AC866" s="1"/>
      <c r="AD866" s="1"/>
      <c r="AE866" s="1"/>
      <c r="AF866" s="1"/>
      <c r="AG866" s="1"/>
      <c r="AH866" s="1"/>
      <c r="AI866" s="1"/>
      <c r="AJ866" s="1"/>
      <c r="AK866" s="1"/>
      <c r="AL866" s="1"/>
      <c r="AM866" s="1"/>
    </row>
    <row r="867" spans="16:39" x14ac:dyDescent="0.2">
      <c r="P867" s="1"/>
      <c r="Q867" s="1"/>
      <c r="S867" s="1"/>
      <c r="U867" s="1"/>
      <c r="V867" s="1"/>
      <c r="W867" s="1"/>
      <c r="X867" s="1"/>
      <c r="Y867" s="1"/>
      <c r="Z867" s="1"/>
      <c r="AA867" s="1"/>
      <c r="AB867" s="1"/>
      <c r="AC867" s="1"/>
      <c r="AD867" s="1"/>
      <c r="AE867" s="1"/>
      <c r="AF867" s="1"/>
      <c r="AG867" s="1"/>
      <c r="AH867" s="1"/>
      <c r="AI867" s="1"/>
      <c r="AJ867" s="1"/>
      <c r="AK867" s="1"/>
      <c r="AL867" s="1"/>
      <c r="AM867" s="1"/>
    </row>
    <row r="868" spans="16:39" x14ac:dyDescent="0.2">
      <c r="P868" s="1"/>
      <c r="Q868" s="1"/>
      <c r="S868" s="1"/>
      <c r="U868" s="1"/>
      <c r="V868" s="1"/>
      <c r="W868" s="1"/>
      <c r="X868" s="1"/>
      <c r="Y868" s="1"/>
      <c r="Z868" s="1"/>
      <c r="AA868" s="1"/>
      <c r="AB868" s="1"/>
      <c r="AC868" s="1"/>
      <c r="AD868" s="1"/>
      <c r="AE868" s="1"/>
      <c r="AF868" s="1"/>
      <c r="AG868" s="1"/>
      <c r="AH868" s="1"/>
      <c r="AI868" s="1"/>
      <c r="AJ868" s="1"/>
      <c r="AK868" s="1"/>
      <c r="AL868" s="1"/>
      <c r="AM868" s="1"/>
    </row>
    <row r="869" spans="16:39" x14ac:dyDescent="0.2">
      <c r="P869" s="1"/>
      <c r="Q869" s="1"/>
      <c r="S869" s="1"/>
      <c r="U869" s="1"/>
      <c r="V869" s="1"/>
      <c r="W869" s="1"/>
      <c r="X869" s="1"/>
      <c r="Y869" s="1"/>
      <c r="Z869" s="1"/>
      <c r="AA869" s="1"/>
      <c r="AB869" s="1"/>
      <c r="AC869" s="1"/>
      <c r="AD869" s="1"/>
      <c r="AE869" s="1"/>
      <c r="AF869" s="1"/>
      <c r="AG869" s="1"/>
      <c r="AH869" s="1"/>
      <c r="AI869" s="1"/>
      <c r="AJ869" s="1"/>
      <c r="AK869" s="1"/>
      <c r="AL869" s="1"/>
      <c r="AM869" s="1"/>
    </row>
  </sheetData>
  <mergeCells count="18">
    <mergeCell ref="O13:T13"/>
    <mergeCell ref="D543:T543"/>
    <mergeCell ref="D551:T551"/>
    <mergeCell ref="O10:T10"/>
    <mergeCell ref="C561:T561"/>
    <mergeCell ref="N15:T16"/>
    <mergeCell ref="O11:P11"/>
    <mergeCell ref="D549:T549"/>
    <mergeCell ref="D545:T545"/>
    <mergeCell ref="D547:T547"/>
    <mergeCell ref="D565:E565"/>
    <mergeCell ref="C19:T19"/>
    <mergeCell ref="O18:P18"/>
    <mergeCell ref="C559:T559"/>
    <mergeCell ref="AE14:AG14"/>
    <mergeCell ref="W10:X10"/>
    <mergeCell ref="Z10:AG10"/>
    <mergeCell ref="W13:X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8" manualBreakCount="8">
    <brk id="12" max="16383" man="1"/>
    <brk id="88" max="16383" man="1"/>
    <brk id="156" max="16383" man="1"/>
    <brk id="224" max="16383" man="1"/>
    <brk id="293" max="16383" man="1"/>
    <brk id="362" max="16383" man="1"/>
    <brk id="431" max="16383" man="1"/>
    <brk id="50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5" sqref="B5"/>
    </sheetView>
  </sheetViews>
  <sheetFormatPr defaultRowHeight="12.75" x14ac:dyDescent="0.2"/>
  <cols>
    <col min="1" max="1" width="26.5703125" customWidth="1"/>
    <col min="2" max="2" width="50.5703125" customWidth="1"/>
  </cols>
  <sheetData>
    <row r="1" spans="1:2" x14ac:dyDescent="0.2">
      <c r="A1" t="s">
        <v>77</v>
      </c>
    </row>
    <row r="3" spans="1:2" x14ac:dyDescent="0.2">
      <c r="A3" s="116" t="s">
        <v>78</v>
      </c>
      <c r="B3" s="117" t="s">
        <v>98</v>
      </c>
    </row>
    <row r="5" spans="1:2" x14ac:dyDescent="0.2">
      <c r="A5" s="118" t="s">
        <v>79</v>
      </c>
      <c r="B5" s="117" t="s">
        <v>1487</v>
      </c>
    </row>
    <row r="8" spans="1:2" x14ac:dyDescent="0.2">
      <c r="A8" s="119" t="s">
        <v>32</v>
      </c>
      <c r="B8" s="119" t="s">
        <v>80</v>
      </c>
    </row>
    <row r="9" spans="1:2" x14ac:dyDescent="0.2">
      <c r="A9" s="120"/>
      <c r="B9" s="117"/>
    </row>
    <row r="10" spans="1:2" x14ac:dyDescent="0.2">
      <c r="A10" s="120"/>
      <c r="B10" s="117"/>
    </row>
    <row r="11" spans="1:2" x14ac:dyDescent="0.2">
      <c r="A11" s="120"/>
      <c r="B11" s="117"/>
    </row>
    <row r="12" spans="1:2" x14ac:dyDescent="0.2">
      <c r="A12" s="120"/>
    </row>
    <row r="13" spans="1:2" x14ac:dyDescent="0.2">
      <c r="A13" s="120"/>
      <c r="B13" s="120"/>
    </row>
    <row r="14" spans="1:2" x14ac:dyDescent="0.2">
      <c r="A14" s="120"/>
      <c r="B14" s="120"/>
    </row>
    <row r="15" spans="1:2" x14ac:dyDescent="0.2">
      <c r="A15" s="120"/>
      <c r="B15" s="120"/>
    </row>
    <row r="16" spans="1:2" x14ac:dyDescent="0.2">
      <c r="A16" s="120"/>
      <c r="B16" s="120"/>
    </row>
    <row r="17" spans="1:2" x14ac:dyDescent="0.2">
      <c r="A17" s="120"/>
      <c r="B17" s="120"/>
    </row>
    <row r="18" spans="1:2" x14ac:dyDescent="0.2">
      <c r="A18" s="120"/>
      <c r="B18" s="120"/>
    </row>
    <row r="19" spans="1:2" x14ac:dyDescent="0.2">
      <c r="A19" s="120"/>
      <c r="B19" s="120"/>
    </row>
    <row r="20" spans="1:2" x14ac:dyDescent="0.2">
      <c r="A20" s="120"/>
      <c r="B20" s="120"/>
    </row>
    <row r="21" spans="1:2" x14ac:dyDescent="0.2">
      <c r="A21" s="120"/>
      <c r="B21" s="120"/>
    </row>
    <row r="22" spans="1:2" x14ac:dyDescent="0.2">
      <c r="A22" s="120"/>
      <c r="B22" s="120"/>
    </row>
    <row r="23" spans="1:2" x14ac:dyDescent="0.2">
      <c r="A23" s="120"/>
      <c r="B23" s="120"/>
    </row>
    <row r="24" spans="1:2" x14ac:dyDescent="0.2">
      <c r="A24" s="120"/>
      <c r="B24" s="120"/>
    </row>
    <row r="25" spans="1:2" x14ac:dyDescent="0.2">
      <c r="A25" s="120"/>
      <c r="B25" s="120"/>
    </row>
    <row r="26" spans="1:2" x14ac:dyDescent="0.2">
      <c r="A26" s="120"/>
      <c r="B26" s="120"/>
    </row>
    <row r="27" spans="1:2" x14ac:dyDescent="0.2">
      <c r="A27" s="120"/>
      <c r="B27" s="120"/>
    </row>
    <row r="28" spans="1:2" x14ac:dyDescent="0.2">
      <c r="A28" s="120"/>
      <c r="B28" s="120"/>
    </row>
    <row r="29" spans="1:2" x14ac:dyDescent="0.2">
      <c r="A29" s="120"/>
      <c r="B29" s="120"/>
    </row>
    <row r="30" spans="1:2" x14ac:dyDescent="0.2">
      <c r="A30" s="120"/>
      <c r="B30" s="120"/>
    </row>
    <row r="31" spans="1:2" x14ac:dyDescent="0.2">
      <c r="A31" s="120"/>
      <c r="B31" s="120"/>
    </row>
    <row r="32" spans="1:2" x14ac:dyDescent="0.2">
      <c r="A32" s="120"/>
      <c r="B32" s="120"/>
    </row>
    <row r="33" spans="1:2" x14ac:dyDescent="0.2">
      <c r="A33" s="120"/>
      <c r="B33" s="120"/>
    </row>
    <row r="34" spans="1:2" x14ac:dyDescent="0.2">
      <c r="A34" s="120"/>
      <c r="B34" s="120"/>
    </row>
    <row r="35" spans="1:2" x14ac:dyDescent="0.2">
      <c r="A35" s="120"/>
      <c r="B35" s="120"/>
    </row>
    <row r="36" spans="1:2" x14ac:dyDescent="0.2">
      <c r="A36" s="120"/>
      <c r="B36" s="120"/>
    </row>
    <row r="37" spans="1:2" x14ac:dyDescent="0.2">
      <c r="A37" s="120"/>
      <c r="B37" s="120"/>
    </row>
    <row r="38" spans="1:2" x14ac:dyDescent="0.2">
      <c r="A38" s="120"/>
      <c r="B38" s="120"/>
    </row>
    <row r="39" spans="1:2" x14ac:dyDescent="0.2">
      <c r="A39" s="120"/>
      <c r="B39" s="120"/>
    </row>
    <row r="40" spans="1:2" x14ac:dyDescent="0.2">
      <c r="A40" s="120"/>
      <c r="B40" s="120"/>
    </row>
    <row r="41" spans="1:2" x14ac:dyDescent="0.2">
      <c r="A41" s="120"/>
      <c r="B41" s="120"/>
    </row>
    <row r="42" spans="1:2" x14ac:dyDescent="0.2">
      <c r="A42" s="120"/>
      <c r="B42" s="120"/>
    </row>
    <row r="43" spans="1:2" x14ac:dyDescent="0.2">
      <c r="A43" s="120"/>
      <c r="B43" s="120"/>
    </row>
    <row r="44" spans="1:2" x14ac:dyDescent="0.2">
      <c r="A44" s="120"/>
      <c r="B44" s="120"/>
    </row>
    <row r="45" spans="1:2" x14ac:dyDescent="0.2">
      <c r="A45" s="120"/>
      <c r="B45" s="120"/>
    </row>
    <row r="46" spans="1:2" x14ac:dyDescent="0.2">
      <c r="A46" s="120"/>
      <c r="B46" s="120"/>
    </row>
    <row r="47" spans="1:2" x14ac:dyDescent="0.2">
      <c r="A47" s="120"/>
      <c r="B47" s="120"/>
    </row>
    <row r="48" spans="1:2" x14ac:dyDescent="0.2">
      <c r="A48" s="120"/>
      <c r="B48" s="120"/>
    </row>
    <row r="49" spans="1:2" x14ac:dyDescent="0.2">
      <c r="A49" s="120"/>
      <c r="B49" s="120"/>
    </row>
    <row r="50" spans="1:2" x14ac:dyDescent="0.2">
      <c r="A50" s="120"/>
      <c r="B50" s="120"/>
    </row>
    <row r="51" spans="1:2" x14ac:dyDescent="0.2">
      <c r="A51" s="120"/>
      <c r="B51" s="120"/>
    </row>
    <row r="52" spans="1:2" x14ac:dyDescent="0.2">
      <c r="A52" s="120"/>
      <c r="B52" s="120"/>
    </row>
    <row r="53" spans="1:2" x14ac:dyDescent="0.2">
      <c r="A53" s="120"/>
      <c r="B53" s="120"/>
    </row>
    <row r="54" spans="1:2" x14ac:dyDescent="0.2">
      <c r="A54" s="120"/>
      <c r="B54" s="120"/>
    </row>
    <row r="55" spans="1:2" x14ac:dyDescent="0.2">
      <c r="A55" s="120"/>
      <c r="B55" s="120"/>
    </row>
    <row r="56" spans="1:2" x14ac:dyDescent="0.2">
      <c r="A56" s="120"/>
      <c r="B56" s="120"/>
    </row>
    <row r="57" spans="1:2" x14ac:dyDescent="0.2">
      <c r="A57" s="120"/>
      <c r="B57" s="120"/>
    </row>
    <row r="58" spans="1:2" x14ac:dyDescent="0.2">
      <c r="A58" s="120"/>
      <c r="B58" s="120"/>
    </row>
    <row r="59" spans="1:2" x14ac:dyDescent="0.2">
      <c r="A59" s="120"/>
      <c r="B59" s="120"/>
    </row>
    <row r="60" spans="1:2" x14ac:dyDescent="0.2">
      <c r="A60" s="120"/>
      <c r="B60" s="120"/>
    </row>
    <row r="61" spans="1:2" x14ac:dyDescent="0.2">
      <c r="A61" s="120"/>
      <c r="B61" s="120"/>
    </row>
    <row r="62" spans="1:2" x14ac:dyDescent="0.2">
      <c r="A62" s="120"/>
      <c r="B62" s="120"/>
    </row>
    <row r="63" spans="1:2" x14ac:dyDescent="0.2">
      <c r="A63" s="120"/>
      <c r="B63" s="120"/>
    </row>
    <row r="64" spans="1:2" x14ac:dyDescent="0.2">
      <c r="A64" s="120"/>
      <c r="B64" s="120"/>
    </row>
    <row r="65" spans="1:2" x14ac:dyDescent="0.2">
      <c r="A65" s="120"/>
      <c r="B65" s="120"/>
    </row>
    <row r="66" spans="1:2" x14ac:dyDescent="0.2">
      <c r="A66" s="120"/>
      <c r="B66" s="120"/>
    </row>
    <row r="67" spans="1:2" x14ac:dyDescent="0.2">
      <c r="A67" s="120"/>
      <c r="B67" s="120"/>
    </row>
    <row r="68" spans="1:2" x14ac:dyDescent="0.2">
      <c r="A68" s="120"/>
      <c r="B68" s="120"/>
    </row>
    <row r="69" spans="1:2" x14ac:dyDescent="0.2">
      <c r="A69" s="120"/>
      <c r="B69" s="120"/>
    </row>
    <row r="70" spans="1:2" x14ac:dyDescent="0.2">
      <c r="A70" s="120"/>
      <c r="B70" s="120"/>
    </row>
    <row r="71" spans="1:2" x14ac:dyDescent="0.2">
      <c r="A71" s="120"/>
      <c r="B71" s="120"/>
    </row>
    <row r="72" spans="1:2" x14ac:dyDescent="0.2">
      <c r="A72" s="120"/>
      <c r="B72" s="120"/>
    </row>
    <row r="73" spans="1:2" x14ac:dyDescent="0.2">
      <c r="A73" s="120"/>
      <c r="B73" s="120"/>
    </row>
    <row r="74" spans="1:2" x14ac:dyDescent="0.2">
      <c r="A74" s="120"/>
      <c r="B74" s="120"/>
    </row>
    <row r="75" spans="1:2" x14ac:dyDescent="0.2">
      <c r="A75" s="120"/>
      <c r="B75" s="120"/>
    </row>
    <row r="76" spans="1:2" x14ac:dyDescent="0.2">
      <c r="A76" s="120"/>
      <c r="B76" s="120"/>
    </row>
  </sheetData>
  <phoneticPr fontId="0" type="noConversion"/>
  <hyperlinks>
    <hyperlink ref="B3" r:id="rId1" xr:uid="{00000000-0004-0000-0300-000000000000}"/>
    <hyperlink ref="B5" r:id="rId2" xr:uid="{5CC5A970-5E81-4AC5-B19D-7B00ECE5F42C}"/>
  </hyperlinks>
  <pageMargins left="0.75" right="0.75" top="1" bottom="1" header="0.5" footer="0.5"/>
  <pageSetup orientation="portrait"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O679"/>
  <sheetViews>
    <sheetView zoomScaleNormal="100" workbookViewId="0">
      <pane ySplit="1" topLeftCell="A634" activePane="bottomLeft" state="frozen"/>
      <selection pane="bottomLeft" activeCell="B669" sqref="B669"/>
    </sheetView>
  </sheetViews>
  <sheetFormatPr defaultRowHeight="12.75" x14ac:dyDescent="0.2"/>
  <cols>
    <col min="1" max="1" width="13.28515625" style="79" customWidth="1"/>
    <col min="2" max="2" width="75.7109375" customWidth="1"/>
    <col min="3" max="4" width="9.140625" style="206" customWidth="1"/>
    <col min="5" max="5" width="9.140625" style="206"/>
    <col min="11" max="11" width="11.140625" bestFit="1" customWidth="1"/>
  </cols>
  <sheetData>
    <row r="1" spans="1:5" s="66" customFormat="1" ht="25.5" customHeight="1" x14ac:dyDescent="0.2">
      <c r="A1" s="196" t="s">
        <v>148</v>
      </c>
      <c r="B1" s="197" t="s">
        <v>47</v>
      </c>
      <c r="C1" s="197"/>
      <c r="D1" s="207"/>
      <c r="E1" s="207"/>
    </row>
    <row r="2" spans="1:5" ht="6.95" customHeight="1" x14ac:dyDescent="0.2"/>
    <row r="3" spans="1:5" x14ac:dyDescent="0.2">
      <c r="A3" s="141" t="s">
        <v>0</v>
      </c>
      <c r="D3" s="2"/>
    </row>
    <row r="4" spans="1:5" ht="6.95" customHeight="1" x14ac:dyDescent="0.2">
      <c r="D4" s="137"/>
    </row>
    <row r="5" spans="1:5" x14ac:dyDescent="0.2">
      <c r="A5" s="79">
        <v>41365</v>
      </c>
      <c r="B5" s="138" t="s">
        <v>89</v>
      </c>
      <c r="C5" s="207"/>
      <c r="D5" s="137"/>
    </row>
    <row r="6" spans="1:5" x14ac:dyDescent="0.2">
      <c r="A6" s="79">
        <v>41365</v>
      </c>
      <c r="B6" s="138" t="s">
        <v>107</v>
      </c>
      <c r="C6" s="207"/>
      <c r="D6" s="2"/>
    </row>
    <row r="7" spans="1:5" x14ac:dyDescent="0.2">
      <c r="A7" s="79">
        <v>41365</v>
      </c>
      <c r="B7" s="138" t="s">
        <v>108</v>
      </c>
      <c r="C7" s="207"/>
      <c r="D7" s="137"/>
    </row>
    <row r="8" spans="1:5" x14ac:dyDescent="0.2">
      <c r="A8" s="79">
        <v>41365</v>
      </c>
      <c r="B8" s="138" t="s">
        <v>109</v>
      </c>
      <c r="C8" s="207"/>
      <c r="D8" s="2"/>
    </row>
    <row r="9" spans="1:5" x14ac:dyDescent="0.2">
      <c r="A9" s="144">
        <v>41422</v>
      </c>
      <c r="B9" s="143" t="s">
        <v>89</v>
      </c>
      <c r="C9" s="207"/>
      <c r="D9" s="2"/>
    </row>
    <row r="10" spans="1:5" x14ac:dyDescent="0.2">
      <c r="A10" s="144">
        <v>41422</v>
      </c>
      <c r="B10" s="143" t="s">
        <v>107</v>
      </c>
      <c r="C10" s="207"/>
      <c r="D10" s="2"/>
    </row>
    <row r="11" spans="1:5" x14ac:dyDescent="0.2">
      <c r="A11" s="144">
        <v>41422</v>
      </c>
      <c r="B11" s="143" t="s">
        <v>107</v>
      </c>
      <c r="C11" s="207"/>
      <c r="D11" s="2"/>
    </row>
    <row r="12" spans="1:5" x14ac:dyDescent="0.2">
      <c r="A12" s="144">
        <v>41422</v>
      </c>
      <c r="B12" s="143" t="s">
        <v>108</v>
      </c>
      <c r="C12" s="207"/>
      <c r="D12" s="2"/>
    </row>
    <row r="13" spans="1:5" x14ac:dyDescent="0.2">
      <c r="A13" s="145">
        <v>41422</v>
      </c>
      <c r="B13" s="143" t="s">
        <v>109</v>
      </c>
      <c r="D13" s="2"/>
    </row>
    <row r="14" spans="1:5" x14ac:dyDescent="0.2">
      <c r="A14" s="145">
        <v>41422</v>
      </c>
      <c r="B14" s="143" t="s">
        <v>109</v>
      </c>
      <c r="C14" s="207"/>
    </row>
    <row r="15" spans="1:5" s="146" customFormat="1" x14ac:dyDescent="0.2">
      <c r="A15" s="79">
        <v>41863</v>
      </c>
      <c r="B15" s="146" t="s">
        <v>119</v>
      </c>
    </row>
    <row r="16" spans="1:5" s="146" customFormat="1" x14ac:dyDescent="0.2">
      <c r="A16" s="147" t="s">
        <v>118</v>
      </c>
      <c r="B16" s="146" t="s">
        <v>120</v>
      </c>
    </row>
    <row r="17" spans="1:7" s="146" customFormat="1" x14ac:dyDescent="0.2">
      <c r="A17" s="147" t="s">
        <v>118</v>
      </c>
      <c r="B17" s="146" t="s">
        <v>140</v>
      </c>
    </row>
    <row r="18" spans="1:7" s="146" customFormat="1" x14ac:dyDescent="0.2">
      <c r="A18" s="147" t="s">
        <v>118</v>
      </c>
      <c r="B18" s="146" t="s">
        <v>141</v>
      </c>
    </row>
    <row r="19" spans="1:7" s="146" customFormat="1" x14ac:dyDescent="0.2">
      <c r="A19" s="147" t="s">
        <v>118</v>
      </c>
      <c r="B19" s="146" t="s">
        <v>143</v>
      </c>
    </row>
    <row r="20" spans="1:7" s="146" customFormat="1" x14ac:dyDescent="0.2">
      <c r="A20" s="147" t="s">
        <v>118</v>
      </c>
      <c r="B20" s="146" t="s">
        <v>142</v>
      </c>
    </row>
    <row r="21" spans="1:7" s="146" customFormat="1" x14ac:dyDescent="0.2">
      <c r="A21" s="147" t="s">
        <v>118</v>
      </c>
      <c r="B21" s="146" t="s">
        <v>144</v>
      </c>
    </row>
    <row r="22" spans="1:7" s="146" customFormat="1" x14ac:dyDescent="0.2">
      <c r="A22" s="147" t="s">
        <v>118</v>
      </c>
      <c r="B22" s="146" t="s">
        <v>123</v>
      </c>
    </row>
    <row r="23" spans="1:7" s="146" customFormat="1" x14ac:dyDescent="0.2">
      <c r="A23" s="147" t="s">
        <v>118</v>
      </c>
      <c r="B23" s="146" t="s">
        <v>124</v>
      </c>
    </row>
    <row r="24" spans="1:7" s="146" customFormat="1" x14ac:dyDescent="0.2">
      <c r="A24" s="147" t="s">
        <v>118</v>
      </c>
      <c r="B24" s="146" t="s">
        <v>125</v>
      </c>
    </row>
    <row r="25" spans="1:7" s="146" customFormat="1" x14ac:dyDescent="0.2">
      <c r="A25" s="147" t="s">
        <v>118</v>
      </c>
      <c r="B25" s="146" t="s">
        <v>126</v>
      </c>
    </row>
    <row r="26" spans="1:7" s="146" customFormat="1" x14ac:dyDescent="0.2">
      <c r="A26" s="147" t="s">
        <v>118</v>
      </c>
      <c r="B26" s="146" t="s">
        <v>139</v>
      </c>
    </row>
    <row r="27" spans="1:7" s="146" customFormat="1" x14ac:dyDescent="0.2">
      <c r="A27" s="147" t="s">
        <v>118</v>
      </c>
      <c r="B27" s="146" t="s">
        <v>121</v>
      </c>
      <c r="C27" s="148"/>
      <c r="G27" s="146" t="s">
        <v>84</v>
      </c>
    </row>
    <row r="28" spans="1:7" s="146" customFormat="1" x14ac:dyDescent="0.2">
      <c r="A28" s="147" t="s">
        <v>118</v>
      </c>
      <c r="B28" s="146" t="s">
        <v>137</v>
      </c>
    </row>
    <row r="29" spans="1:7" s="146" customFormat="1" x14ac:dyDescent="0.2">
      <c r="A29" s="147" t="s">
        <v>118</v>
      </c>
      <c r="B29" s="146" t="s">
        <v>122</v>
      </c>
      <c r="C29" s="148"/>
    </row>
    <row r="30" spans="1:7" s="146" customFormat="1" x14ac:dyDescent="0.2">
      <c r="A30" s="147" t="s">
        <v>118</v>
      </c>
      <c r="B30" s="146" t="s">
        <v>138</v>
      </c>
    </row>
    <row r="31" spans="1:7" s="146" customFormat="1" x14ac:dyDescent="0.2">
      <c r="A31" s="147" t="s">
        <v>118</v>
      </c>
      <c r="B31" s="146" t="s">
        <v>145</v>
      </c>
    </row>
    <row r="32" spans="1:7" s="146" customFormat="1" x14ac:dyDescent="0.2">
      <c r="A32" s="147" t="s">
        <v>118</v>
      </c>
      <c r="B32" s="146" t="s">
        <v>146</v>
      </c>
    </row>
    <row r="33" spans="1:5" s="146" customFormat="1" x14ac:dyDescent="0.2">
      <c r="A33" s="147" t="s">
        <v>118</v>
      </c>
      <c r="B33" s="146" t="s">
        <v>147</v>
      </c>
    </row>
    <row r="34" spans="1:5" s="146" customFormat="1" x14ac:dyDescent="0.2">
      <c r="A34" s="147" t="s">
        <v>118</v>
      </c>
      <c r="B34" s="146" t="s">
        <v>134</v>
      </c>
    </row>
    <row r="35" spans="1:5" s="146" customFormat="1" x14ac:dyDescent="0.2">
      <c r="A35" s="147" t="s">
        <v>118</v>
      </c>
      <c r="B35" s="146" t="s">
        <v>135</v>
      </c>
    </row>
    <row r="36" spans="1:5" s="146" customFormat="1" x14ac:dyDescent="0.2">
      <c r="A36" s="147" t="s">
        <v>118</v>
      </c>
      <c r="B36" s="146" t="s">
        <v>136</v>
      </c>
    </row>
    <row r="37" spans="1:5" s="146" customFormat="1" x14ac:dyDescent="0.2">
      <c r="A37" s="147" t="s">
        <v>118</v>
      </c>
      <c r="B37" s="146" t="s">
        <v>127</v>
      </c>
    </row>
    <row r="38" spans="1:5" s="146" customFormat="1" x14ac:dyDescent="0.2">
      <c r="A38" s="147" t="s">
        <v>118</v>
      </c>
      <c r="B38" s="146" t="s">
        <v>128</v>
      </c>
    </row>
    <row r="39" spans="1:5" s="146" customFormat="1" x14ac:dyDescent="0.2">
      <c r="A39" s="147" t="s">
        <v>118</v>
      </c>
      <c r="B39" s="146" t="s">
        <v>131</v>
      </c>
    </row>
    <row r="40" spans="1:5" s="146" customFormat="1" x14ac:dyDescent="0.2">
      <c r="A40" s="147" t="s">
        <v>118</v>
      </c>
      <c r="B40" s="146" t="s">
        <v>132</v>
      </c>
    </row>
    <row r="41" spans="1:5" s="146" customFormat="1" x14ac:dyDescent="0.2">
      <c r="A41" s="147" t="s">
        <v>118</v>
      </c>
      <c r="B41" s="146" t="s">
        <v>133</v>
      </c>
    </row>
    <row r="42" spans="1:5" s="146" customFormat="1" x14ac:dyDescent="0.2">
      <c r="A42" s="147" t="s">
        <v>118</v>
      </c>
      <c r="B42" s="146" t="s">
        <v>129</v>
      </c>
    </row>
    <row r="43" spans="1:5" s="146" customFormat="1" x14ac:dyDescent="0.2">
      <c r="A43" s="147" t="s">
        <v>118</v>
      </c>
      <c r="B43" s="146" t="s">
        <v>130</v>
      </c>
    </row>
    <row r="44" spans="1:5" s="143" customFormat="1" x14ac:dyDescent="0.2">
      <c r="A44" s="144">
        <v>42138</v>
      </c>
      <c r="B44" s="143" t="s">
        <v>187</v>
      </c>
      <c r="C44" s="206"/>
      <c r="D44" s="206"/>
      <c r="E44" s="206"/>
    </row>
    <row r="45" spans="1:5" s="143" customFormat="1" x14ac:dyDescent="0.2">
      <c r="A45" s="144">
        <v>42138</v>
      </c>
      <c r="B45" s="143" t="s">
        <v>152</v>
      </c>
      <c r="C45" s="206"/>
      <c r="D45" s="206"/>
      <c r="E45" s="206"/>
    </row>
    <row r="46" spans="1:5" s="143" customFormat="1" x14ac:dyDescent="0.2">
      <c r="A46" s="144">
        <v>42138</v>
      </c>
      <c r="B46" s="143" t="s">
        <v>153</v>
      </c>
      <c r="C46" s="206"/>
      <c r="D46" s="206"/>
      <c r="E46" s="206"/>
    </row>
    <row r="47" spans="1:5" s="143" customFormat="1" x14ac:dyDescent="0.2">
      <c r="A47" s="144">
        <v>42138</v>
      </c>
      <c r="B47" s="143" t="s">
        <v>188</v>
      </c>
      <c r="C47" s="206"/>
      <c r="D47" s="206"/>
      <c r="E47" s="206"/>
    </row>
    <row r="48" spans="1:5" s="143" customFormat="1" x14ac:dyDescent="0.2">
      <c r="A48" s="144">
        <v>42138</v>
      </c>
      <c r="B48" s="143" t="s">
        <v>154</v>
      </c>
      <c r="C48" s="206"/>
      <c r="D48" s="206"/>
      <c r="E48" s="206"/>
    </row>
    <row r="49" spans="1:5" s="143" customFormat="1" x14ac:dyDescent="0.2">
      <c r="A49" s="144">
        <v>42138</v>
      </c>
      <c r="B49" s="143" t="s">
        <v>155</v>
      </c>
      <c r="C49" s="206"/>
      <c r="D49" s="206"/>
      <c r="E49" s="206"/>
    </row>
    <row r="50" spans="1:5" s="143" customFormat="1" x14ac:dyDescent="0.2">
      <c r="A50" s="144">
        <v>42138</v>
      </c>
      <c r="B50" s="143" t="s">
        <v>156</v>
      </c>
      <c r="C50" s="206"/>
      <c r="D50" s="206"/>
      <c r="E50" s="206"/>
    </row>
    <row r="51" spans="1:5" s="143" customFormat="1" x14ac:dyDescent="0.2">
      <c r="A51" s="144">
        <v>42138</v>
      </c>
      <c r="B51" s="143" t="s">
        <v>157</v>
      </c>
      <c r="C51" s="206"/>
      <c r="D51" s="206"/>
      <c r="E51" s="206"/>
    </row>
    <row r="52" spans="1:5" s="143" customFormat="1" x14ac:dyDescent="0.2">
      <c r="A52" s="144">
        <v>42138</v>
      </c>
      <c r="B52" s="143" t="s">
        <v>158</v>
      </c>
      <c r="C52" s="206"/>
      <c r="D52" s="206"/>
      <c r="E52" s="206"/>
    </row>
    <row r="53" spans="1:5" s="143" customFormat="1" x14ac:dyDescent="0.2">
      <c r="A53" s="144">
        <v>42138</v>
      </c>
      <c r="B53" s="143" t="s">
        <v>159</v>
      </c>
      <c r="C53" s="206"/>
      <c r="D53" s="206"/>
      <c r="E53" s="206"/>
    </row>
    <row r="54" spans="1:5" s="143" customFormat="1" x14ac:dyDescent="0.2">
      <c r="A54" s="144">
        <v>42138</v>
      </c>
      <c r="B54" s="143" t="s">
        <v>160</v>
      </c>
      <c r="C54" s="206"/>
      <c r="D54" s="206"/>
      <c r="E54" s="206"/>
    </row>
    <row r="55" spans="1:5" s="143" customFormat="1" x14ac:dyDescent="0.2">
      <c r="A55" s="144">
        <v>42138</v>
      </c>
      <c r="B55" s="143" t="s">
        <v>161</v>
      </c>
      <c r="C55" s="206"/>
      <c r="D55" s="206"/>
      <c r="E55" s="206"/>
    </row>
    <row r="56" spans="1:5" s="143" customFormat="1" x14ac:dyDescent="0.2">
      <c r="A56" s="144">
        <v>42138</v>
      </c>
      <c r="B56" s="143" t="s">
        <v>162</v>
      </c>
      <c r="C56" s="206"/>
      <c r="D56" s="206"/>
      <c r="E56" s="206"/>
    </row>
    <row r="57" spans="1:5" s="143" customFormat="1" x14ac:dyDescent="0.2">
      <c r="A57" s="144">
        <v>42138</v>
      </c>
      <c r="B57" s="143" t="s">
        <v>163</v>
      </c>
      <c r="C57" s="206"/>
      <c r="D57" s="206"/>
      <c r="E57" s="206"/>
    </row>
    <row r="58" spans="1:5" s="143" customFormat="1" x14ac:dyDescent="0.2">
      <c r="A58" s="144">
        <v>42138</v>
      </c>
      <c r="B58" s="143" t="s">
        <v>164</v>
      </c>
      <c r="C58" s="206"/>
      <c r="D58" s="206"/>
      <c r="E58" s="206"/>
    </row>
    <row r="59" spans="1:5" s="143" customFormat="1" x14ac:dyDescent="0.2">
      <c r="A59" s="144">
        <v>42138</v>
      </c>
      <c r="B59" s="143" t="s">
        <v>165</v>
      </c>
      <c r="C59" s="206"/>
      <c r="D59" s="206"/>
      <c r="E59" s="206"/>
    </row>
    <row r="60" spans="1:5" s="143" customFormat="1" x14ac:dyDescent="0.2">
      <c r="A60" s="144">
        <v>42138</v>
      </c>
      <c r="B60" s="143" t="s">
        <v>166</v>
      </c>
      <c r="C60" s="206"/>
      <c r="D60" s="206"/>
      <c r="E60" s="206"/>
    </row>
    <row r="61" spans="1:5" s="143" customFormat="1" x14ac:dyDescent="0.2">
      <c r="A61" s="144">
        <v>42138</v>
      </c>
      <c r="B61" s="143" t="s">
        <v>167</v>
      </c>
      <c r="C61" s="206"/>
      <c r="D61" s="206"/>
      <c r="E61" s="206"/>
    </row>
    <row r="62" spans="1:5" s="143" customFormat="1" x14ac:dyDescent="0.2">
      <c r="A62" s="144">
        <v>42138</v>
      </c>
      <c r="B62" s="143" t="s">
        <v>168</v>
      </c>
      <c r="C62" s="206"/>
      <c r="D62" s="206"/>
      <c r="E62" s="206"/>
    </row>
    <row r="63" spans="1:5" s="143" customFormat="1" x14ac:dyDescent="0.2">
      <c r="A63" s="144">
        <v>42138</v>
      </c>
      <c r="B63" s="143" t="s">
        <v>169</v>
      </c>
      <c r="C63" s="206"/>
      <c r="D63" s="206"/>
      <c r="E63" s="206"/>
    </row>
    <row r="64" spans="1:5" s="143" customFormat="1" x14ac:dyDescent="0.2">
      <c r="A64" s="144">
        <v>42138</v>
      </c>
      <c r="B64" s="143" t="s">
        <v>170</v>
      </c>
      <c r="C64" s="206"/>
      <c r="D64" s="206"/>
      <c r="E64" s="206"/>
    </row>
    <row r="65" spans="1:5" s="143" customFormat="1" x14ac:dyDescent="0.2">
      <c r="A65" s="144">
        <v>42138</v>
      </c>
      <c r="B65" s="143" t="s">
        <v>177</v>
      </c>
      <c r="C65" s="206"/>
      <c r="D65" s="206"/>
      <c r="E65" s="206"/>
    </row>
    <row r="66" spans="1:5" s="143" customFormat="1" x14ac:dyDescent="0.2">
      <c r="A66" s="144">
        <v>42138</v>
      </c>
      <c r="B66" s="143" t="s">
        <v>178</v>
      </c>
      <c r="C66" s="206"/>
      <c r="D66" s="206"/>
      <c r="E66" s="206"/>
    </row>
    <row r="67" spans="1:5" s="143" customFormat="1" x14ac:dyDescent="0.2">
      <c r="A67" s="144">
        <v>42138</v>
      </c>
      <c r="B67" s="143" t="s">
        <v>171</v>
      </c>
      <c r="C67" s="206"/>
      <c r="D67" s="206"/>
      <c r="E67" s="206"/>
    </row>
    <row r="68" spans="1:5" s="143" customFormat="1" x14ac:dyDescent="0.2">
      <c r="A68" s="144">
        <v>42138</v>
      </c>
      <c r="B68" s="143" t="s">
        <v>174</v>
      </c>
      <c r="C68" s="206"/>
      <c r="D68" s="206"/>
      <c r="E68" s="206"/>
    </row>
    <row r="69" spans="1:5" s="143" customFormat="1" x14ac:dyDescent="0.2">
      <c r="A69" s="144">
        <v>42138</v>
      </c>
      <c r="B69" s="143" t="s">
        <v>179</v>
      </c>
      <c r="C69" s="206"/>
      <c r="D69" s="206"/>
      <c r="E69" s="206"/>
    </row>
    <row r="70" spans="1:5" s="143" customFormat="1" x14ac:dyDescent="0.2">
      <c r="A70" s="144">
        <v>42138</v>
      </c>
      <c r="B70" s="143" t="s">
        <v>180</v>
      </c>
      <c r="C70" s="206"/>
      <c r="D70" s="206"/>
      <c r="E70" s="206"/>
    </row>
    <row r="71" spans="1:5" s="143" customFormat="1" x14ac:dyDescent="0.2">
      <c r="A71" s="144">
        <v>42138</v>
      </c>
      <c r="B71" s="143" t="s">
        <v>175</v>
      </c>
      <c r="C71" s="206"/>
      <c r="D71" s="206"/>
      <c r="E71" s="206"/>
    </row>
    <row r="72" spans="1:5" s="143" customFormat="1" x14ac:dyDescent="0.2">
      <c r="A72" s="144">
        <v>42138</v>
      </c>
      <c r="B72" s="143" t="s">
        <v>172</v>
      </c>
      <c r="C72" s="206"/>
      <c r="D72" s="206"/>
      <c r="E72" s="206"/>
    </row>
    <row r="73" spans="1:5" s="143" customFormat="1" x14ac:dyDescent="0.2">
      <c r="A73" s="144">
        <v>42138</v>
      </c>
      <c r="B73" s="143" t="s">
        <v>181</v>
      </c>
      <c r="C73" s="206"/>
      <c r="D73" s="206"/>
      <c r="E73" s="206"/>
    </row>
    <row r="74" spans="1:5" s="143" customFormat="1" x14ac:dyDescent="0.2">
      <c r="A74" s="144">
        <v>42138</v>
      </c>
      <c r="B74" s="143" t="s">
        <v>182</v>
      </c>
      <c r="C74" s="206"/>
      <c r="D74" s="206"/>
      <c r="E74" s="206"/>
    </row>
    <row r="75" spans="1:5" s="143" customFormat="1" x14ac:dyDescent="0.2">
      <c r="A75" s="144">
        <v>42138</v>
      </c>
      <c r="B75" s="143" t="s">
        <v>183</v>
      </c>
      <c r="C75" s="206"/>
      <c r="D75" s="206"/>
      <c r="E75" s="206"/>
    </row>
    <row r="76" spans="1:5" s="143" customFormat="1" x14ac:dyDescent="0.2">
      <c r="A76" s="144">
        <v>42138</v>
      </c>
      <c r="B76" s="143" t="s">
        <v>184</v>
      </c>
      <c r="C76" s="206"/>
      <c r="D76" s="206"/>
      <c r="E76" s="206"/>
    </row>
    <row r="77" spans="1:5" s="143" customFormat="1" x14ac:dyDescent="0.2">
      <c r="A77" s="144">
        <v>42138</v>
      </c>
      <c r="B77" s="143" t="s">
        <v>173</v>
      </c>
      <c r="C77" s="206"/>
      <c r="D77" s="206"/>
      <c r="E77" s="206"/>
    </row>
    <row r="78" spans="1:5" s="143" customFormat="1" x14ac:dyDescent="0.2">
      <c r="A78" s="144">
        <v>42138</v>
      </c>
      <c r="B78" s="143" t="s">
        <v>185</v>
      </c>
      <c r="C78" s="206"/>
      <c r="D78" s="206"/>
      <c r="E78" s="206"/>
    </row>
    <row r="79" spans="1:5" s="143" customFormat="1" x14ac:dyDescent="0.2">
      <c r="A79" s="144">
        <v>42138</v>
      </c>
      <c r="B79" s="143" t="s">
        <v>186</v>
      </c>
      <c r="C79" s="206"/>
      <c r="D79" s="206"/>
      <c r="E79" s="206"/>
    </row>
    <row r="80" spans="1:5" s="143" customFormat="1" x14ac:dyDescent="0.2">
      <c r="A80" s="144">
        <v>42138</v>
      </c>
      <c r="B80" s="143" t="s">
        <v>176</v>
      </c>
      <c r="C80" s="206"/>
      <c r="D80" s="206"/>
      <c r="E80" s="206"/>
    </row>
    <row r="81" spans="1:2" x14ac:dyDescent="0.2">
      <c r="A81" s="79">
        <v>42527</v>
      </c>
      <c r="B81" s="146" t="s">
        <v>212</v>
      </c>
    </row>
    <row r="82" spans="1:2" x14ac:dyDescent="0.2">
      <c r="A82" s="79">
        <v>42527</v>
      </c>
      <c r="B82" s="146" t="s">
        <v>213</v>
      </c>
    </row>
    <row r="83" spans="1:2" x14ac:dyDescent="0.2">
      <c r="A83" s="79">
        <v>42527</v>
      </c>
      <c r="B83" s="146" t="s">
        <v>214</v>
      </c>
    </row>
    <row r="84" spans="1:2" x14ac:dyDescent="0.2">
      <c r="A84" s="79">
        <v>42527</v>
      </c>
      <c r="B84" s="146" t="s">
        <v>215</v>
      </c>
    </row>
    <row r="85" spans="1:2" x14ac:dyDescent="0.2">
      <c r="A85" s="79">
        <v>42527</v>
      </c>
      <c r="B85" s="146" t="s">
        <v>216</v>
      </c>
    </row>
    <row r="86" spans="1:2" x14ac:dyDescent="0.2">
      <c r="A86" s="79">
        <v>42527</v>
      </c>
      <c r="B86" s="146" t="s">
        <v>217</v>
      </c>
    </row>
    <row r="87" spans="1:2" x14ac:dyDescent="0.2">
      <c r="A87" s="79">
        <v>42527</v>
      </c>
      <c r="B87" s="146" t="s">
        <v>218</v>
      </c>
    </row>
    <row r="88" spans="1:2" x14ac:dyDescent="0.2">
      <c r="A88" s="79">
        <v>42527</v>
      </c>
      <c r="B88" s="146" t="s">
        <v>219</v>
      </c>
    </row>
    <row r="89" spans="1:2" x14ac:dyDescent="0.2">
      <c r="A89" s="79">
        <v>42527</v>
      </c>
      <c r="B89" s="146" t="s">
        <v>220</v>
      </c>
    </row>
    <row r="90" spans="1:2" x14ac:dyDescent="0.2">
      <c r="A90" s="79">
        <v>42527</v>
      </c>
      <c r="B90" s="146" t="s">
        <v>221</v>
      </c>
    </row>
    <row r="91" spans="1:2" x14ac:dyDescent="0.2">
      <c r="A91" s="79">
        <v>42527</v>
      </c>
      <c r="B91" s="146" t="s">
        <v>222</v>
      </c>
    </row>
    <row r="92" spans="1:2" x14ac:dyDescent="0.2">
      <c r="A92" s="79">
        <v>42527</v>
      </c>
      <c r="B92" s="146" t="s">
        <v>223</v>
      </c>
    </row>
    <row r="93" spans="1:2" x14ac:dyDescent="0.2">
      <c r="A93" s="79">
        <v>42527</v>
      </c>
      <c r="B93" s="146" t="s">
        <v>224</v>
      </c>
    </row>
    <row r="94" spans="1:2" x14ac:dyDescent="0.2">
      <c r="A94" s="79">
        <v>42527</v>
      </c>
      <c r="B94" s="146" t="s">
        <v>225</v>
      </c>
    </row>
    <row r="95" spans="1:2" x14ac:dyDescent="0.2">
      <c r="A95" s="79">
        <v>42527</v>
      </c>
      <c r="B95" s="146" t="s">
        <v>226</v>
      </c>
    </row>
    <row r="96" spans="1:2" x14ac:dyDescent="0.2">
      <c r="A96" s="79">
        <v>42527</v>
      </c>
      <c r="B96" s="146" t="s">
        <v>227</v>
      </c>
    </row>
    <row r="97" spans="1:2" x14ac:dyDescent="0.2">
      <c r="A97" s="79">
        <v>42527</v>
      </c>
      <c r="B97" s="146" t="s">
        <v>228</v>
      </c>
    </row>
    <row r="98" spans="1:2" x14ac:dyDescent="0.2">
      <c r="A98" s="79">
        <v>42527</v>
      </c>
      <c r="B98" s="146" t="s">
        <v>229</v>
      </c>
    </row>
    <row r="99" spans="1:2" x14ac:dyDescent="0.2">
      <c r="A99" s="79">
        <v>42527</v>
      </c>
      <c r="B99" s="146" t="s">
        <v>230</v>
      </c>
    </row>
    <row r="100" spans="1:2" x14ac:dyDescent="0.2">
      <c r="A100" s="79">
        <v>42527</v>
      </c>
      <c r="B100" s="146" t="s">
        <v>231</v>
      </c>
    </row>
    <row r="101" spans="1:2" x14ac:dyDescent="0.2">
      <c r="A101" s="79">
        <v>42527</v>
      </c>
      <c r="B101" s="146" t="s">
        <v>232</v>
      </c>
    </row>
    <row r="102" spans="1:2" x14ac:dyDescent="0.2">
      <c r="A102" s="79">
        <v>42527</v>
      </c>
      <c r="B102" s="146" t="s">
        <v>233</v>
      </c>
    </row>
    <row r="103" spans="1:2" x14ac:dyDescent="0.2">
      <c r="A103" s="79">
        <v>42527</v>
      </c>
      <c r="B103" s="146" t="s">
        <v>234</v>
      </c>
    </row>
    <row r="104" spans="1:2" x14ac:dyDescent="0.2">
      <c r="A104" s="79">
        <v>42527</v>
      </c>
      <c r="B104" s="146" t="s">
        <v>235</v>
      </c>
    </row>
    <row r="105" spans="1:2" x14ac:dyDescent="0.2">
      <c r="A105" s="79">
        <v>42527</v>
      </c>
      <c r="B105" s="146" t="s">
        <v>236</v>
      </c>
    </row>
    <row r="106" spans="1:2" x14ac:dyDescent="0.2">
      <c r="A106" s="79">
        <v>42527</v>
      </c>
      <c r="B106" s="146" t="s">
        <v>237</v>
      </c>
    </row>
    <row r="107" spans="1:2" x14ac:dyDescent="0.2">
      <c r="A107" s="79">
        <v>42527</v>
      </c>
      <c r="B107" s="146" t="s">
        <v>238</v>
      </c>
    </row>
    <row r="108" spans="1:2" x14ac:dyDescent="0.2">
      <c r="A108" s="79">
        <v>42527</v>
      </c>
      <c r="B108" s="146" t="s">
        <v>239</v>
      </c>
    </row>
    <row r="109" spans="1:2" x14ac:dyDescent="0.2">
      <c r="A109" s="79">
        <v>42527</v>
      </c>
      <c r="B109" s="146" t="s">
        <v>240</v>
      </c>
    </row>
    <row r="110" spans="1:2" x14ac:dyDescent="0.2">
      <c r="A110" s="79">
        <v>42527</v>
      </c>
      <c r="B110" s="146" t="s">
        <v>241</v>
      </c>
    </row>
    <row r="111" spans="1:2" x14ac:dyDescent="0.2">
      <c r="A111" s="79">
        <v>42527</v>
      </c>
      <c r="B111" s="146" t="s">
        <v>242</v>
      </c>
    </row>
    <row r="112" spans="1:2" x14ac:dyDescent="0.2">
      <c r="A112" s="79">
        <v>42527</v>
      </c>
      <c r="B112" s="146" t="s">
        <v>243</v>
      </c>
    </row>
    <row r="113" spans="1:2" x14ac:dyDescent="0.2">
      <c r="A113" s="79">
        <v>42527</v>
      </c>
      <c r="B113" s="146" t="s">
        <v>244</v>
      </c>
    </row>
    <row r="114" spans="1:2" x14ac:dyDescent="0.2">
      <c r="A114" s="79">
        <v>42527</v>
      </c>
      <c r="B114" s="146" t="s">
        <v>245</v>
      </c>
    </row>
    <row r="115" spans="1:2" x14ac:dyDescent="0.2">
      <c r="A115" s="79">
        <v>42527</v>
      </c>
      <c r="B115" s="146" t="s">
        <v>246</v>
      </c>
    </row>
    <row r="116" spans="1:2" x14ac:dyDescent="0.2">
      <c r="A116" s="79">
        <v>42527</v>
      </c>
      <c r="B116" s="146" t="s">
        <v>247</v>
      </c>
    </row>
    <row r="117" spans="1:2" x14ac:dyDescent="0.2">
      <c r="A117" s="79">
        <v>42527</v>
      </c>
      <c r="B117" s="146" t="s">
        <v>248</v>
      </c>
    </row>
    <row r="118" spans="1:2" x14ac:dyDescent="0.2">
      <c r="A118" s="79">
        <v>42527</v>
      </c>
      <c r="B118" s="146" t="s">
        <v>249</v>
      </c>
    </row>
    <row r="119" spans="1:2" x14ac:dyDescent="0.2">
      <c r="A119" s="79">
        <v>42527</v>
      </c>
      <c r="B119" s="146" t="s">
        <v>250</v>
      </c>
    </row>
    <row r="120" spans="1:2" x14ac:dyDescent="0.2">
      <c r="A120" s="79">
        <v>42527</v>
      </c>
      <c r="B120" s="146" t="s">
        <v>251</v>
      </c>
    </row>
    <row r="121" spans="1:2" x14ac:dyDescent="0.2">
      <c r="A121" s="79">
        <v>42527</v>
      </c>
      <c r="B121" s="146" t="s">
        <v>252</v>
      </c>
    </row>
    <row r="122" spans="1:2" x14ac:dyDescent="0.2">
      <c r="A122" s="79">
        <v>42527</v>
      </c>
      <c r="B122" s="146" t="s">
        <v>253</v>
      </c>
    </row>
    <row r="123" spans="1:2" x14ac:dyDescent="0.2">
      <c r="A123" s="79">
        <v>42527</v>
      </c>
      <c r="B123" s="146" t="s">
        <v>254</v>
      </c>
    </row>
    <row r="124" spans="1:2" x14ac:dyDescent="0.2">
      <c r="A124" s="79">
        <v>42527</v>
      </c>
      <c r="B124" s="146" t="s">
        <v>255</v>
      </c>
    </row>
    <row r="125" spans="1:2" x14ac:dyDescent="0.2">
      <c r="A125" s="79">
        <v>42527</v>
      </c>
      <c r="B125" s="146" t="s">
        <v>256</v>
      </c>
    </row>
    <row r="126" spans="1:2" x14ac:dyDescent="0.2">
      <c r="A126" s="79">
        <v>42527</v>
      </c>
      <c r="B126" s="146" t="s">
        <v>257</v>
      </c>
    </row>
    <row r="127" spans="1:2" x14ac:dyDescent="0.2">
      <c r="A127" s="79">
        <v>42527</v>
      </c>
      <c r="B127" s="146" t="s">
        <v>258</v>
      </c>
    </row>
    <row r="128" spans="1:2" x14ac:dyDescent="0.2">
      <c r="A128" s="79">
        <v>42527</v>
      </c>
      <c r="B128" s="146" t="s">
        <v>259</v>
      </c>
    </row>
    <row r="129" spans="1:5" x14ac:dyDescent="0.2">
      <c r="A129" s="79">
        <v>42527</v>
      </c>
      <c r="B129" s="146" t="s">
        <v>260</v>
      </c>
    </row>
    <row r="130" spans="1:5" x14ac:dyDescent="0.2">
      <c r="A130" s="79">
        <v>42527</v>
      </c>
      <c r="B130" s="146" t="s">
        <v>261</v>
      </c>
    </row>
    <row r="131" spans="1:5" x14ac:dyDescent="0.2">
      <c r="A131" s="79">
        <v>42527</v>
      </c>
      <c r="B131" s="146" t="s">
        <v>262</v>
      </c>
    </row>
    <row r="132" spans="1:5" x14ac:dyDescent="0.2">
      <c r="A132" s="79">
        <v>42527</v>
      </c>
      <c r="B132" s="146" t="s">
        <v>263</v>
      </c>
    </row>
    <row r="133" spans="1:5" x14ac:dyDescent="0.2">
      <c r="A133" s="79">
        <v>42527</v>
      </c>
      <c r="B133" s="146" t="s">
        <v>264</v>
      </c>
    </row>
    <row r="134" spans="1:5" x14ac:dyDescent="0.2">
      <c r="A134" s="79">
        <v>42527</v>
      </c>
      <c r="B134" s="146" t="s">
        <v>265</v>
      </c>
    </row>
    <row r="135" spans="1:5" x14ac:dyDescent="0.2">
      <c r="A135" s="79">
        <v>42527</v>
      </c>
      <c r="B135" s="146" t="s">
        <v>266</v>
      </c>
    </row>
    <row r="136" spans="1:5" x14ac:dyDescent="0.2">
      <c r="A136" s="79">
        <v>42527</v>
      </c>
      <c r="B136" s="146" t="s">
        <v>267</v>
      </c>
    </row>
    <row r="137" spans="1:5" x14ac:dyDescent="0.2">
      <c r="A137" s="79">
        <v>42527</v>
      </c>
      <c r="B137" s="146" t="s">
        <v>268</v>
      </c>
    </row>
    <row r="138" spans="1:5" x14ac:dyDescent="0.2">
      <c r="A138" s="79">
        <v>42527</v>
      </c>
      <c r="B138" s="146" t="s">
        <v>269</v>
      </c>
    </row>
    <row r="139" spans="1:5" s="143" customFormat="1" x14ac:dyDescent="0.2">
      <c r="A139" s="144">
        <v>42741</v>
      </c>
      <c r="B139" s="143" t="s">
        <v>598</v>
      </c>
      <c r="C139" s="206"/>
      <c r="D139" s="206"/>
      <c r="E139" s="206"/>
    </row>
    <row r="140" spans="1:5" s="146" customFormat="1" x14ac:dyDescent="0.2">
      <c r="A140" s="79">
        <v>42886</v>
      </c>
      <c r="B140" s="146" t="s">
        <v>631</v>
      </c>
    </row>
    <row r="141" spans="1:5" s="146" customFormat="1" x14ac:dyDescent="0.2">
      <c r="A141" s="79">
        <v>42886</v>
      </c>
      <c r="B141" s="146" t="s">
        <v>632</v>
      </c>
    </row>
    <row r="142" spans="1:5" s="146" customFormat="1" x14ac:dyDescent="0.2">
      <c r="A142" s="79">
        <v>42886</v>
      </c>
      <c r="B142" s="146" t="s">
        <v>633</v>
      </c>
    </row>
    <row r="143" spans="1:5" s="146" customFormat="1" x14ac:dyDescent="0.2">
      <c r="A143" s="79">
        <v>42886</v>
      </c>
      <c r="B143" s="146" t="s">
        <v>634</v>
      </c>
    </row>
    <row r="144" spans="1:5" s="146" customFormat="1" x14ac:dyDescent="0.2">
      <c r="A144" s="79">
        <v>42886</v>
      </c>
      <c r="B144" s="146" t="s">
        <v>635</v>
      </c>
    </row>
    <row r="145" spans="1:2" s="146" customFormat="1" x14ac:dyDescent="0.2">
      <c r="A145" s="79">
        <v>42886</v>
      </c>
      <c r="B145" s="146" t="s">
        <v>636</v>
      </c>
    </row>
    <row r="146" spans="1:2" s="146" customFormat="1" x14ac:dyDescent="0.2">
      <c r="A146" s="79">
        <v>42886</v>
      </c>
      <c r="B146" s="146" t="s">
        <v>637</v>
      </c>
    </row>
    <row r="147" spans="1:2" s="146" customFormat="1" x14ac:dyDescent="0.2">
      <c r="A147" s="79">
        <v>42886</v>
      </c>
      <c r="B147" s="146" t="s">
        <v>638</v>
      </c>
    </row>
    <row r="148" spans="1:2" s="146" customFormat="1" x14ac:dyDescent="0.2">
      <c r="A148" s="79">
        <v>42886</v>
      </c>
      <c r="B148" s="146" t="s">
        <v>639</v>
      </c>
    </row>
    <row r="149" spans="1:2" s="146" customFormat="1" x14ac:dyDescent="0.2">
      <c r="A149" s="79">
        <v>42886</v>
      </c>
      <c r="B149" s="146" t="s">
        <v>640</v>
      </c>
    </row>
    <row r="150" spans="1:2" s="146" customFormat="1" x14ac:dyDescent="0.2">
      <c r="A150" s="79">
        <v>42886</v>
      </c>
      <c r="B150" s="146" t="s">
        <v>641</v>
      </c>
    </row>
    <row r="151" spans="1:2" s="146" customFormat="1" x14ac:dyDescent="0.2">
      <c r="A151" s="79">
        <v>42886</v>
      </c>
      <c r="B151" s="146" t="s">
        <v>642</v>
      </c>
    </row>
    <row r="152" spans="1:2" s="146" customFormat="1" x14ac:dyDescent="0.2">
      <c r="A152" s="79">
        <v>42886</v>
      </c>
      <c r="B152" s="146" t="s">
        <v>643</v>
      </c>
    </row>
    <row r="153" spans="1:2" s="146" customFormat="1" x14ac:dyDescent="0.2">
      <c r="A153" s="79">
        <v>42886</v>
      </c>
      <c r="B153" s="146" t="s">
        <v>644</v>
      </c>
    </row>
    <row r="154" spans="1:2" s="146" customFormat="1" x14ac:dyDescent="0.2">
      <c r="A154" s="79">
        <v>42886</v>
      </c>
      <c r="B154" s="146" t="s">
        <v>645</v>
      </c>
    </row>
    <row r="155" spans="1:2" s="146" customFormat="1" x14ac:dyDescent="0.2">
      <c r="A155" s="79">
        <v>42886</v>
      </c>
      <c r="B155" s="146" t="s">
        <v>646</v>
      </c>
    </row>
    <row r="156" spans="1:2" s="146" customFormat="1" x14ac:dyDescent="0.2">
      <c r="A156" s="79">
        <v>42886</v>
      </c>
      <c r="B156" s="146" t="s">
        <v>647</v>
      </c>
    </row>
    <row r="157" spans="1:2" s="146" customFormat="1" x14ac:dyDescent="0.2">
      <c r="A157" s="79">
        <v>42886</v>
      </c>
      <c r="B157" s="146" t="s">
        <v>648</v>
      </c>
    </row>
    <row r="158" spans="1:2" s="146" customFormat="1" x14ac:dyDescent="0.2">
      <c r="A158" s="79">
        <v>42886</v>
      </c>
      <c r="B158" s="146" t="s">
        <v>649</v>
      </c>
    </row>
    <row r="159" spans="1:2" s="146" customFormat="1" x14ac:dyDescent="0.2">
      <c r="A159" s="79">
        <v>42886</v>
      </c>
      <c r="B159" s="146" t="s">
        <v>650</v>
      </c>
    </row>
    <row r="160" spans="1:2" s="146" customFormat="1" x14ac:dyDescent="0.2">
      <c r="A160" s="79">
        <v>42886</v>
      </c>
      <c r="B160" s="146" t="s">
        <v>651</v>
      </c>
    </row>
    <row r="161" spans="1:2" s="146" customFormat="1" x14ac:dyDescent="0.2">
      <c r="A161" s="79">
        <v>42886</v>
      </c>
      <c r="B161" s="146" t="s">
        <v>652</v>
      </c>
    </row>
    <row r="162" spans="1:2" s="146" customFormat="1" x14ac:dyDescent="0.2">
      <c r="A162" s="79">
        <v>42886</v>
      </c>
      <c r="B162" s="146" t="s">
        <v>653</v>
      </c>
    </row>
    <row r="163" spans="1:2" s="146" customFormat="1" x14ac:dyDescent="0.2">
      <c r="A163" s="79">
        <v>42886</v>
      </c>
      <c r="B163" s="146" t="s">
        <v>654</v>
      </c>
    </row>
    <row r="164" spans="1:2" s="146" customFormat="1" x14ac:dyDescent="0.2">
      <c r="A164" s="79">
        <v>42886</v>
      </c>
      <c r="B164" s="146" t="s">
        <v>655</v>
      </c>
    </row>
    <row r="165" spans="1:2" s="146" customFormat="1" x14ac:dyDescent="0.2">
      <c r="A165" s="79">
        <v>42886</v>
      </c>
      <c r="B165" s="146" t="s">
        <v>656</v>
      </c>
    </row>
    <row r="166" spans="1:2" s="146" customFormat="1" x14ac:dyDescent="0.2">
      <c r="A166" s="79">
        <v>42886</v>
      </c>
      <c r="B166" s="146" t="s">
        <v>657</v>
      </c>
    </row>
    <row r="167" spans="1:2" s="146" customFormat="1" x14ac:dyDescent="0.2">
      <c r="A167" s="79">
        <v>42886</v>
      </c>
      <c r="B167" s="146" t="s">
        <v>658</v>
      </c>
    </row>
    <row r="168" spans="1:2" s="146" customFormat="1" x14ac:dyDescent="0.2">
      <c r="A168" s="79">
        <v>42886</v>
      </c>
      <c r="B168" s="146" t="s">
        <v>659</v>
      </c>
    </row>
    <row r="169" spans="1:2" s="146" customFormat="1" x14ac:dyDescent="0.2">
      <c r="A169" s="79">
        <v>42886</v>
      </c>
      <c r="B169" s="146" t="s">
        <v>660</v>
      </c>
    </row>
    <row r="170" spans="1:2" s="146" customFormat="1" x14ac:dyDescent="0.2">
      <c r="A170" s="79">
        <v>42886</v>
      </c>
      <c r="B170" s="146" t="s">
        <v>661</v>
      </c>
    </row>
    <row r="171" spans="1:2" s="146" customFormat="1" x14ac:dyDescent="0.2">
      <c r="A171" s="79">
        <v>42886</v>
      </c>
      <c r="B171" s="146" t="s">
        <v>662</v>
      </c>
    </row>
    <row r="172" spans="1:2" s="146" customFormat="1" x14ac:dyDescent="0.2">
      <c r="A172" s="79">
        <v>42886</v>
      </c>
      <c r="B172" s="146" t="s">
        <v>663</v>
      </c>
    </row>
    <row r="173" spans="1:2" s="146" customFormat="1" x14ac:dyDescent="0.2">
      <c r="A173" s="79">
        <v>42886</v>
      </c>
      <c r="B173" s="146" t="s">
        <v>664</v>
      </c>
    </row>
    <row r="174" spans="1:2" s="146" customFormat="1" x14ac:dyDescent="0.2">
      <c r="A174" s="79">
        <v>42886</v>
      </c>
      <c r="B174" s="146" t="s">
        <v>665</v>
      </c>
    </row>
    <row r="175" spans="1:2" s="146" customFormat="1" x14ac:dyDescent="0.2">
      <c r="A175" s="79">
        <v>42886</v>
      </c>
      <c r="B175" s="146" t="s">
        <v>666</v>
      </c>
    </row>
    <row r="176" spans="1:2" s="146" customFormat="1" x14ac:dyDescent="0.2">
      <c r="A176" s="79">
        <v>42886</v>
      </c>
      <c r="B176" s="146" t="s">
        <v>667</v>
      </c>
    </row>
    <row r="177" spans="1:5" s="146" customFormat="1" x14ac:dyDescent="0.2">
      <c r="A177" s="79">
        <v>42886</v>
      </c>
      <c r="B177" s="146" t="s">
        <v>668</v>
      </c>
    </row>
    <row r="178" spans="1:5" s="146" customFormat="1" x14ac:dyDescent="0.2">
      <c r="A178" s="79">
        <v>42886</v>
      </c>
      <c r="B178" s="146" t="s">
        <v>669</v>
      </c>
    </row>
    <row r="179" spans="1:5" s="146" customFormat="1" x14ac:dyDescent="0.2">
      <c r="A179" s="79">
        <v>42886</v>
      </c>
      <c r="B179" s="146" t="s">
        <v>670</v>
      </c>
    </row>
    <row r="180" spans="1:5" s="146" customFormat="1" x14ac:dyDescent="0.2">
      <c r="A180" s="79">
        <v>42886</v>
      </c>
      <c r="B180" s="146" t="s">
        <v>671</v>
      </c>
    </row>
    <row r="181" spans="1:5" s="146" customFormat="1" x14ac:dyDescent="0.2">
      <c r="A181" s="79">
        <v>42886</v>
      </c>
      <c r="B181" s="146" t="s">
        <v>672</v>
      </c>
    </row>
    <row r="182" spans="1:5" s="143" customFormat="1" x14ac:dyDescent="0.2">
      <c r="A182" s="144">
        <v>43102</v>
      </c>
      <c r="B182" s="143" t="s">
        <v>700</v>
      </c>
      <c r="C182" s="206"/>
      <c r="D182" s="206"/>
      <c r="E182" s="206"/>
    </row>
    <row r="183" spans="1:5" s="158" customFormat="1" x14ac:dyDescent="0.2">
      <c r="A183" s="79">
        <v>43263</v>
      </c>
      <c r="B183" s="146" t="s">
        <v>743</v>
      </c>
      <c r="C183" s="146"/>
      <c r="D183" s="146"/>
      <c r="E183" s="146"/>
    </row>
    <row r="184" spans="1:5" s="158" customFormat="1" x14ac:dyDescent="0.2">
      <c r="A184" s="79">
        <v>43263</v>
      </c>
      <c r="B184" s="146" t="s">
        <v>744</v>
      </c>
      <c r="C184" s="146"/>
      <c r="D184" s="146"/>
      <c r="E184" s="146"/>
    </row>
    <row r="185" spans="1:5" s="158" customFormat="1" x14ac:dyDescent="0.2">
      <c r="A185" s="79">
        <v>43263</v>
      </c>
      <c r="B185" s="146" t="s">
        <v>745</v>
      </c>
      <c r="C185" s="146"/>
      <c r="D185" s="146"/>
      <c r="E185" s="146"/>
    </row>
    <row r="186" spans="1:5" s="158" customFormat="1" x14ac:dyDescent="0.2">
      <c r="A186" s="79">
        <v>43263</v>
      </c>
      <c r="B186" s="146" t="s">
        <v>746</v>
      </c>
      <c r="C186" s="146"/>
      <c r="D186" s="146"/>
      <c r="E186" s="146"/>
    </row>
    <row r="187" spans="1:5" s="158" customFormat="1" x14ac:dyDescent="0.2">
      <c r="A187" s="79">
        <v>43263</v>
      </c>
      <c r="B187" s="146" t="s">
        <v>747</v>
      </c>
      <c r="C187" s="146"/>
      <c r="D187" s="146"/>
      <c r="E187" s="146"/>
    </row>
    <row r="188" spans="1:5" s="158" customFormat="1" x14ac:dyDescent="0.2">
      <c r="A188" s="79">
        <v>43263</v>
      </c>
      <c r="B188" s="146" t="s">
        <v>748</v>
      </c>
      <c r="C188" s="146"/>
      <c r="D188" s="146"/>
      <c r="E188" s="146"/>
    </row>
    <row r="189" spans="1:5" s="158" customFormat="1" x14ac:dyDescent="0.2">
      <c r="A189" s="79">
        <v>43263</v>
      </c>
      <c r="B189" s="146" t="s">
        <v>749</v>
      </c>
      <c r="C189" s="146"/>
      <c r="D189" s="146"/>
      <c r="E189" s="146"/>
    </row>
    <row r="190" spans="1:5" s="158" customFormat="1" x14ac:dyDescent="0.2">
      <c r="A190" s="79">
        <v>43263</v>
      </c>
      <c r="B190" s="146" t="s">
        <v>750</v>
      </c>
      <c r="C190" s="146"/>
      <c r="D190" s="146"/>
      <c r="E190" s="146"/>
    </row>
    <row r="191" spans="1:5" s="158" customFormat="1" x14ac:dyDescent="0.2">
      <c r="A191" s="79">
        <v>43263</v>
      </c>
      <c r="B191" s="146" t="s">
        <v>751</v>
      </c>
      <c r="C191" s="146"/>
      <c r="D191" s="146"/>
      <c r="E191" s="146"/>
    </row>
    <row r="192" spans="1:5" s="158" customFormat="1" x14ac:dyDescent="0.2">
      <c r="A192" s="79">
        <v>43263</v>
      </c>
      <c r="B192" s="146" t="s">
        <v>752</v>
      </c>
      <c r="C192" s="146"/>
      <c r="D192" s="146"/>
      <c r="E192" s="146"/>
    </row>
    <row r="193" spans="1:5" s="158" customFormat="1" x14ac:dyDescent="0.2">
      <c r="A193" s="79">
        <v>43263</v>
      </c>
      <c r="B193" s="146" t="s">
        <v>753</v>
      </c>
      <c r="C193" s="146"/>
      <c r="D193" s="146"/>
      <c r="E193" s="146"/>
    </row>
    <row r="194" spans="1:5" s="158" customFormat="1" x14ac:dyDescent="0.2">
      <c r="A194" s="79">
        <v>43263</v>
      </c>
      <c r="B194" s="146" t="s">
        <v>754</v>
      </c>
      <c r="C194" s="146"/>
      <c r="D194" s="146"/>
      <c r="E194" s="146"/>
    </row>
    <row r="195" spans="1:5" s="158" customFormat="1" x14ac:dyDescent="0.2">
      <c r="A195" s="79">
        <v>43263</v>
      </c>
      <c r="B195" s="146" t="s">
        <v>755</v>
      </c>
      <c r="C195" s="146"/>
      <c r="D195" s="146"/>
      <c r="E195" s="146"/>
    </row>
    <row r="196" spans="1:5" s="158" customFormat="1" x14ac:dyDescent="0.2">
      <c r="A196" s="79">
        <v>43263</v>
      </c>
      <c r="B196" s="146" t="s">
        <v>756</v>
      </c>
      <c r="C196" s="146"/>
      <c r="D196" s="146"/>
      <c r="E196" s="146"/>
    </row>
    <row r="197" spans="1:5" s="158" customFormat="1" x14ac:dyDescent="0.2">
      <c r="A197" s="79">
        <v>43263</v>
      </c>
      <c r="B197" s="146" t="s">
        <v>757</v>
      </c>
      <c r="C197" s="146"/>
      <c r="D197" s="146"/>
      <c r="E197" s="146"/>
    </row>
    <row r="198" spans="1:5" s="158" customFormat="1" x14ac:dyDescent="0.2">
      <c r="A198" s="79">
        <v>43263</v>
      </c>
      <c r="B198" s="146" t="s">
        <v>758</v>
      </c>
      <c r="C198" s="146"/>
      <c r="D198" s="146"/>
      <c r="E198" s="146"/>
    </row>
    <row r="199" spans="1:5" s="158" customFormat="1" x14ac:dyDescent="0.2">
      <c r="A199" s="79">
        <v>43263</v>
      </c>
      <c r="B199" s="146" t="s">
        <v>759</v>
      </c>
      <c r="C199" s="146"/>
      <c r="D199" s="146"/>
      <c r="E199" s="146"/>
    </row>
    <row r="200" spans="1:5" s="158" customFormat="1" x14ac:dyDescent="0.2">
      <c r="A200" s="79">
        <v>43263</v>
      </c>
      <c r="B200" s="146" t="s">
        <v>760</v>
      </c>
      <c r="C200" s="146"/>
      <c r="D200" s="146"/>
      <c r="E200" s="146"/>
    </row>
    <row r="201" spans="1:5" s="158" customFormat="1" x14ac:dyDescent="0.2">
      <c r="A201" s="79">
        <v>43263</v>
      </c>
      <c r="B201" s="146" t="s">
        <v>761</v>
      </c>
      <c r="C201" s="146"/>
      <c r="D201" s="146"/>
      <c r="E201" s="146"/>
    </row>
    <row r="202" spans="1:5" s="158" customFormat="1" x14ac:dyDescent="0.2">
      <c r="A202" s="79">
        <v>43263</v>
      </c>
      <c r="B202" s="146" t="s">
        <v>762</v>
      </c>
      <c r="C202" s="146"/>
      <c r="D202" s="146"/>
      <c r="E202" s="146"/>
    </row>
    <row r="203" spans="1:5" s="158" customFormat="1" x14ac:dyDescent="0.2">
      <c r="A203" s="79">
        <v>43263</v>
      </c>
      <c r="B203" s="146" t="s">
        <v>763</v>
      </c>
      <c r="C203" s="146"/>
      <c r="D203" s="146"/>
      <c r="E203" s="146"/>
    </row>
    <row r="204" spans="1:5" s="158" customFormat="1" x14ac:dyDescent="0.2">
      <c r="A204" s="79">
        <v>43263</v>
      </c>
      <c r="B204" s="146" t="s">
        <v>764</v>
      </c>
      <c r="C204" s="146"/>
      <c r="D204" s="146"/>
      <c r="E204" s="146"/>
    </row>
    <row r="205" spans="1:5" s="158" customFormat="1" x14ac:dyDescent="0.2">
      <c r="A205" s="79">
        <v>43263</v>
      </c>
      <c r="B205" s="146" t="s">
        <v>765</v>
      </c>
      <c r="C205" s="146"/>
      <c r="D205" s="146"/>
      <c r="E205" s="146"/>
    </row>
    <row r="206" spans="1:5" s="158" customFormat="1" x14ac:dyDescent="0.2">
      <c r="A206" s="79">
        <v>43263</v>
      </c>
      <c r="B206" s="146" t="s">
        <v>766</v>
      </c>
      <c r="C206" s="146"/>
      <c r="D206" s="146"/>
      <c r="E206" s="146"/>
    </row>
    <row r="207" spans="1:5" s="158" customFormat="1" x14ac:dyDescent="0.2">
      <c r="A207" s="79">
        <v>43263</v>
      </c>
      <c r="B207" s="146" t="s">
        <v>767</v>
      </c>
      <c r="C207" s="146"/>
      <c r="D207" s="146"/>
      <c r="E207" s="146"/>
    </row>
    <row r="208" spans="1:5" s="158" customFormat="1" x14ac:dyDescent="0.2">
      <c r="A208" s="79">
        <v>43263</v>
      </c>
      <c r="B208" s="146" t="s">
        <v>768</v>
      </c>
      <c r="C208" s="146"/>
      <c r="D208" s="146"/>
      <c r="E208" s="146"/>
    </row>
    <row r="209" spans="1:5" s="158" customFormat="1" x14ac:dyDescent="0.2">
      <c r="A209" s="79">
        <v>43263</v>
      </c>
      <c r="B209" s="146" t="s">
        <v>769</v>
      </c>
      <c r="C209" s="146"/>
      <c r="D209" s="146"/>
      <c r="E209" s="146"/>
    </row>
    <row r="210" spans="1:5" s="158" customFormat="1" x14ac:dyDescent="0.2">
      <c r="A210" s="79">
        <v>43263</v>
      </c>
      <c r="B210" s="146" t="s">
        <v>770</v>
      </c>
      <c r="C210" s="146"/>
      <c r="D210" s="146"/>
      <c r="E210" s="146"/>
    </row>
    <row r="211" spans="1:5" s="158" customFormat="1" x14ac:dyDescent="0.2">
      <c r="A211" s="79">
        <v>43263</v>
      </c>
      <c r="B211" s="146" t="s">
        <v>771</v>
      </c>
      <c r="C211" s="146"/>
      <c r="D211" s="146"/>
      <c r="E211" s="146"/>
    </row>
    <row r="212" spans="1:5" s="158" customFormat="1" x14ac:dyDescent="0.2">
      <c r="A212" s="79">
        <v>43263</v>
      </c>
      <c r="B212" s="146" t="s">
        <v>772</v>
      </c>
      <c r="C212" s="146"/>
      <c r="D212" s="146"/>
      <c r="E212" s="146"/>
    </row>
    <row r="213" spans="1:5" s="158" customFormat="1" x14ac:dyDescent="0.2">
      <c r="A213" s="79">
        <v>43263</v>
      </c>
      <c r="B213" s="146" t="s">
        <v>773</v>
      </c>
      <c r="C213" s="146"/>
      <c r="D213" s="146"/>
      <c r="E213" s="146"/>
    </row>
    <row r="214" spans="1:5" s="158" customFormat="1" x14ac:dyDescent="0.2">
      <c r="A214" s="79">
        <v>43263</v>
      </c>
      <c r="B214" s="146" t="s">
        <v>774</v>
      </c>
      <c r="C214" s="146"/>
      <c r="D214" s="146"/>
      <c r="E214" s="146"/>
    </row>
    <row r="215" spans="1:5" s="158" customFormat="1" x14ac:dyDescent="0.2">
      <c r="A215" s="79">
        <v>43263</v>
      </c>
      <c r="B215" s="146" t="s">
        <v>775</v>
      </c>
      <c r="C215" s="146"/>
      <c r="D215" s="146"/>
      <c r="E215" s="146"/>
    </row>
    <row r="216" spans="1:5" s="158" customFormat="1" x14ac:dyDescent="0.2">
      <c r="A216" s="79">
        <v>43263</v>
      </c>
      <c r="B216" s="146" t="s">
        <v>776</v>
      </c>
      <c r="C216" s="146"/>
      <c r="D216" s="146"/>
      <c r="E216" s="146"/>
    </row>
    <row r="217" spans="1:5" s="158" customFormat="1" x14ac:dyDescent="0.2">
      <c r="A217" s="79">
        <v>43263</v>
      </c>
      <c r="B217" s="146" t="s">
        <v>777</v>
      </c>
      <c r="C217" s="146"/>
      <c r="D217" s="146"/>
      <c r="E217" s="146"/>
    </row>
    <row r="218" spans="1:5" s="158" customFormat="1" x14ac:dyDescent="0.2">
      <c r="A218" s="79">
        <v>43263</v>
      </c>
      <c r="B218" s="146" t="s">
        <v>778</v>
      </c>
      <c r="C218" s="146"/>
      <c r="D218" s="146"/>
      <c r="E218" s="146"/>
    </row>
    <row r="219" spans="1:5" s="158" customFormat="1" x14ac:dyDescent="0.2">
      <c r="A219" s="79">
        <v>43263</v>
      </c>
      <c r="B219" s="146" t="s">
        <v>779</v>
      </c>
      <c r="C219" s="146"/>
      <c r="D219" s="146"/>
      <c r="E219" s="146"/>
    </row>
    <row r="220" spans="1:5" s="158" customFormat="1" x14ac:dyDescent="0.2">
      <c r="A220" s="79">
        <v>43263</v>
      </c>
      <c r="B220" s="146" t="s">
        <v>780</v>
      </c>
      <c r="C220" s="146"/>
      <c r="D220" s="146"/>
      <c r="E220" s="146"/>
    </row>
    <row r="221" spans="1:5" s="158" customFormat="1" x14ac:dyDescent="0.2">
      <c r="A221" s="79">
        <v>43263</v>
      </c>
      <c r="B221" s="146" t="s">
        <v>781</v>
      </c>
      <c r="C221" s="146"/>
      <c r="D221" s="146"/>
      <c r="E221" s="146"/>
    </row>
    <row r="222" spans="1:5" s="158" customFormat="1" x14ac:dyDescent="0.2">
      <c r="A222" s="79">
        <v>43263</v>
      </c>
      <c r="B222" s="146" t="s">
        <v>782</v>
      </c>
      <c r="C222" s="146"/>
      <c r="D222" s="146"/>
      <c r="E222" s="146"/>
    </row>
    <row r="223" spans="1:5" s="158" customFormat="1" x14ac:dyDescent="0.2">
      <c r="A223" s="79">
        <v>43263</v>
      </c>
      <c r="B223" s="146" t="s">
        <v>783</v>
      </c>
      <c r="C223" s="146"/>
      <c r="D223" s="146"/>
      <c r="E223" s="146"/>
    </row>
    <row r="224" spans="1:5" s="158" customFormat="1" x14ac:dyDescent="0.2">
      <c r="A224" s="79">
        <v>43263</v>
      </c>
      <c r="B224" s="146" t="s">
        <v>784</v>
      </c>
      <c r="C224" s="146"/>
      <c r="D224" s="146"/>
      <c r="E224" s="146"/>
    </row>
    <row r="225" spans="1:5" s="158" customFormat="1" x14ac:dyDescent="0.2">
      <c r="A225" s="79">
        <v>43263</v>
      </c>
      <c r="B225" s="146" t="s">
        <v>785</v>
      </c>
      <c r="C225" s="146"/>
      <c r="D225" s="146"/>
      <c r="E225" s="146"/>
    </row>
    <row r="226" spans="1:5" s="158" customFormat="1" x14ac:dyDescent="0.2">
      <c r="A226" s="79">
        <v>43263</v>
      </c>
      <c r="B226" s="146" t="s">
        <v>786</v>
      </c>
      <c r="C226" s="146"/>
      <c r="D226" s="146"/>
      <c r="E226" s="146"/>
    </row>
    <row r="227" spans="1:5" s="158" customFormat="1" x14ac:dyDescent="0.2">
      <c r="A227" s="79">
        <v>43263</v>
      </c>
      <c r="B227" s="146" t="s">
        <v>787</v>
      </c>
      <c r="C227" s="146"/>
      <c r="D227" s="146"/>
      <c r="E227" s="146"/>
    </row>
    <row r="228" spans="1:5" s="158" customFormat="1" x14ac:dyDescent="0.2">
      <c r="A228" s="79">
        <v>43263</v>
      </c>
      <c r="B228" s="146" t="s">
        <v>788</v>
      </c>
      <c r="C228" s="146"/>
      <c r="D228" s="146"/>
      <c r="E228" s="146"/>
    </row>
    <row r="229" spans="1:5" s="143" customFormat="1" x14ac:dyDescent="0.2">
      <c r="A229" s="144">
        <v>43721</v>
      </c>
      <c r="B229" s="143" t="s">
        <v>817</v>
      </c>
      <c r="C229" s="206"/>
      <c r="D229" s="206"/>
      <c r="E229" s="206"/>
    </row>
    <row r="230" spans="1:5" s="143" customFormat="1" x14ac:dyDescent="0.2">
      <c r="A230" s="144">
        <v>43721</v>
      </c>
      <c r="B230" s="143" t="s">
        <v>818</v>
      </c>
      <c r="C230" s="206"/>
      <c r="D230" s="206"/>
      <c r="E230" s="206"/>
    </row>
    <row r="231" spans="1:5" s="143" customFormat="1" x14ac:dyDescent="0.2">
      <c r="A231" s="144">
        <v>43721</v>
      </c>
      <c r="B231" s="143" t="s">
        <v>819</v>
      </c>
      <c r="C231" s="206"/>
      <c r="D231" s="206"/>
      <c r="E231" s="206"/>
    </row>
    <row r="232" spans="1:5" s="143" customFormat="1" x14ac:dyDescent="0.2">
      <c r="A232" s="144">
        <v>43721</v>
      </c>
      <c r="B232" s="143" t="s">
        <v>820</v>
      </c>
      <c r="C232" s="206"/>
      <c r="D232" s="206"/>
      <c r="E232" s="206"/>
    </row>
    <row r="233" spans="1:5" s="143" customFormat="1" x14ac:dyDescent="0.2">
      <c r="A233" s="144">
        <v>43721</v>
      </c>
      <c r="B233" s="143" t="s">
        <v>821</v>
      </c>
      <c r="C233" s="206"/>
      <c r="D233" s="206"/>
      <c r="E233" s="206"/>
    </row>
    <row r="234" spans="1:5" s="143" customFormat="1" x14ac:dyDescent="0.2">
      <c r="A234" s="144">
        <v>43721</v>
      </c>
      <c r="B234" s="143" t="s">
        <v>822</v>
      </c>
      <c r="C234" s="206"/>
      <c r="D234" s="206"/>
      <c r="E234" s="206"/>
    </row>
    <row r="235" spans="1:5" s="143" customFormat="1" x14ac:dyDescent="0.2">
      <c r="A235" s="144">
        <v>43721</v>
      </c>
      <c r="B235" s="143" t="s">
        <v>823</v>
      </c>
      <c r="C235" s="206"/>
      <c r="D235" s="206"/>
      <c r="E235" s="206"/>
    </row>
    <row r="236" spans="1:5" s="143" customFormat="1" x14ac:dyDescent="0.2">
      <c r="A236" s="144">
        <v>43721</v>
      </c>
      <c r="B236" s="143" t="s">
        <v>824</v>
      </c>
      <c r="C236" s="206"/>
      <c r="D236" s="206"/>
      <c r="E236" s="206"/>
    </row>
    <row r="237" spans="1:5" s="143" customFormat="1" x14ac:dyDescent="0.2">
      <c r="A237" s="144">
        <v>43721</v>
      </c>
      <c r="B237" s="143" t="s">
        <v>825</v>
      </c>
      <c r="C237" s="206"/>
      <c r="D237" s="206"/>
      <c r="E237" s="206"/>
    </row>
    <row r="238" spans="1:5" s="143" customFormat="1" x14ac:dyDescent="0.2">
      <c r="A238" s="144">
        <v>43721</v>
      </c>
      <c r="B238" s="143" t="s">
        <v>826</v>
      </c>
      <c r="C238" s="206"/>
      <c r="D238" s="206"/>
      <c r="E238" s="206"/>
    </row>
    <row r="239" spans="1:5" s="143" customFormat="1" x14ac:dyDescent="0.2">
      <c r="A239" s="144">
        <v>43721</v>
      </c>
      <c r="B239" s="143" t="s">
        <v>827</v>
      </c>
      <c r="C239" s="206"/>
      <c r="D239" s="206"/>
      <c r="E239" s="206"/>
    </row>
    <row r="240" spans="1:5" s="143" customFormat="1" x14ac:dyDescent="0.2">
      <c r="A240" s="144">
        <v>43721</v>
      </c>
      <c r="B240" s="143" t="s">
        <v>828</v>
      </c>
      <c r="C240" s="206"/>
      <c r="D240" s="206"/>
      <c r="E240" s="206"/>
    </row>
    <row r="241" spans="1:5" s="143" customFormat="1" x14ac:dyDescent="0.2">
      <c r="A241" s="144">
        <v>43721</v>
      </c>
      <c r="B241" s="143" t="s">
        <v>829</v>
      </c>
      <c r="C241" s="206"/>
      <c r="D241" s="206"/>
      <c r="E241" s="206"/>
    </row>
    <row r="242" spans="1:5" s="143" customFormat="1" x14ac:dyDescent="0.2">
      <c r="A242" s="144">
        <v>43721</v>
      </c>
      <c r="B242" s="143" t="s">
        <v>830</v>
      </c>
      <c r="C242" s="206"/>
      <c r="D242" s="206"/>
      <c r="E242" s="206"/>
    </row>
    <row r="243" spans="1:5" s="143" customFormat="1" x14ac:dyDescent="0.2">
      <c r="A243" s="144">
        <v>43721</v>
      </c>
      <c r="B243" s="143" t="s">
        <v>831</v>
      </c>
      <c r="C243" s="206"/>
      <c r="D243" s="206"/>
      <c r="E243" s="206"/>
    </row>
    <row r="244" spans="1:5" s="143" customFormat="1" x14ac:dyDescent="0.2">
      <c r="A244" s="144">
        <v>43721</v>
      </c>
      <c r="B244" s="143" t="s">
        <v>832</v>
      </c>
      <c r="C244" s="206"/>
      <c r="D244" s="206"/>
      <c r="E244" s="206"/>
    </row>
    <row r="245" spans="1:5" s="143" customFormat="1" x14ac:dyDescent="0.2">
      <c r="A245" s="144">
        <v>43721</v>
      </c>
      <c r="B245" s="143" t="s">
        <v>833</v>
      </c>
      <c r="C245" s="206"/>
      <c r="D245" s="206"/>
      <c r="E245" s="206"/>
    </row>
    <row r="246" spans="1:5" s="143" customFormat="1" x14ac:dyDescent="0.2">
      <c r="A246" s="144">
        <v>43721</v>
      </c>
      <c r="B246" s="143" t="s">
        <v>834</v>
      </c>
      <c r="C246" s="206"/>
      <c r="D246" s="206"/>
      <c r="E246" s="206"/>
    </row>
    <row r="247" spans="1:5" s="143" customFormat="1" x14ac:dyDescent="0.2">
      <c r="A247" s="144">
        <v>43721</v>
      </c>
      <c r="B247" s="143" t="s">
        <v>835</v>
      </c>
      <c r="C247" s="206"/>
      <c r="D247" s="206"/>
      <c r="E247" s="206"/>
    </row>
    <row r="248" spans="1:5" s="143" customFormat="1" x14ac:dyDescent="0.2">
      <c r="A248" s="144">
        <v>43721</v>
      </c>
      <c r="B248" s="143" t="s">
        <v>836</v>
      </c>
      <c r="C248" s="206"/>
      <c r="D248" s="206"/>
      <c r="E248" s="206"/>
    </row>
    <row r="249" spans="1:5" s="143" customFormat="1" x14ac:dyDescent="0.2">
      <c r="A249" s="144">
        <v>43721</v>
      </c>
      <c r="B249" s="143" t="s">
        <v>837</v>
      </c>
      <c r="C249" s="206"/>
      <c r="D249" s="206"/>
      <c r="E249" s="206"/>
    </row>
    <row r="250" spans="1:5" s="143" customFormat="1" x14ac:dyDescent="0.2">
      <c r="A250" s="144">
        <v>43721</v>
      </c>
      <c r="B250" s="143" t="s">
        <v>838</v>
      </c>
      <c r="C250" s="206"/>
      <c r="D250" s="206"/>
      <c r="E250" s="206"/>
    </row>
    <row r="251" spans="1:5" s="143" customFormat="1" x14ac:dyDescent="0.2">
      <c r="A251" s="144">
        <v>43721</v>
      </c>
      <c r="B251" s="143" t="s">
        <v>839</v>
      </c>
      <c r="C251" s="206"/>
      <c r="D251" s="206"/>
      <c r="E251" s="206"/>
    </row>
    <row r="252" spans="1:5" s="143" customFormat="1" x14ac:dyDescent="0.2">
      <c r="A252" s="144">
        <v>43721</v>
      </c>
      <c r="B252" s="143" t="s">
        <v>840</v>
      </c>
      <c r="C252" s="206"/>
      <c r="D252" s="206"/>
      <c r="E252" s="206"/>
    </row>
    <row r="253" spans="1:5" s="146" customFormat="1" x14ac:dyDescent="0.2">
      <c r="A253" s="79">
        <v>44005</v>
      </c>
      <c r="B253" s="146" t="s">
        <v>878</v>
      </c>
    </row>
    <row r="254" spans="1:5" s="146" customFormat="1" x14ac:dyDescent="0.2">
      <c r="A254" s="79">
        <v>44005</v>
      </c>
      <c r="B254" s="146" t="s">
        <v>879</v>
      </c>
    </row>
    <row r="255" spans="1:5" s="146" customFormat="1" x14ac:dyDescent="0.2">
      <c r="A255" s="79">
        <v>44005</v>
      </c>
      <c r="B255" s="146" t="s">
        <v>880</v>
      </c>
    </row>
    <row r="256" spans="1:5" s="146" customFormat="1" x14ac:dyDescent="0.2">
      <c r="A256" s="79">
        <v>44005</v>
      </c>
      <c r="B256" s="146" t="s">
        <v>881</v>
      </c>
    </row>
    <row r="257" spans="1:2" s="146" customFormat="1" x14ac:dyDescent="0.2">
      <c r="A257" s="79">
        <v>44005</v>
      </c>
      <c r="B257" s="146" t="s">
        <v>882</v>
      </c>
    </row>
    <row r="258" spans="1:2" s="146" customFormat="1" x14ac:dyDescent="0.2">
      <c r="A258" s="79">
        <v>44005</v>
      </c>
      <c r="B258" s="146" t="s">
        <v>883</v>
      </c>
    </row>
    <row r="259" spans="1:2" s="146" customFormat="1" x14ac:dyDescent="0.2">
      <c r="A259" s="79">
        <v>44005</v>
      </c>
      <c r="B259" s="146" t="s">
        <v>884</v>
      </c>
    </row>
    <row r="260" spans="1:2" s="146" customFormat="1" x14ac:dyDescent="0.2">
      <c r="A260" s="79">
        <v>44005</v>
      </c>
      <c r="B260" s="146" t="s">
        <v>885</v>
      </c>
    </row>
    <row r="261" spans="1:2" s="146" customFormat="1" x14ac:dyDescent="0.2">
      <c r="A261" s="79">
        <v>44005</v>
      </c>
      <c r="B261" s="146" t="s">
        <v>886</v>
      </c>
    </row>
    <row r="262" spans="1:2" s="146" customFormat="1" x14ac:dyDescent="0.2">
      <c r="A262" s="79">
        <v>44005</v>
      </c>
      <c r="B262" s="146" t="s">
        <v>887</v>
      </c>
    </row>
    <row r="263" spans="1:2" s="146" customFormat="1" x14ac:dyDescent="0.2">
      <c r="A263" s="79">
        <v>44005</v>
      </c>
      <c r="B263" s="146" t="s">
        <v>888</v>
      </c>
    </row>
    <row r="264" spans="1:2" s="146" customFormat="1" x14ac:dyDescent="0.2">
      <c r="A264" s="79">
        <v>44005</v>
      </c>
      <c r="B264" s="146" t="s">
        <v>889</v>
      </c>
    </row>
    <row r="265" spans="1:2" s="146" customFormat="1" x14ac:dyDescent="0.2">
      <c r="A265" s="79">
        <v>44005</v>
      </c>
      <c r="B265" s="146" t="s">
        <v>895</v>
      </c>
    </row>
    <row r="266" spans="1:2" s="146" customFormat="1" x14ac:dyDescent="0.2">
      <c r="A266" s="79">
        <v>44005</v>
      </c>
      <c r="B266" s="146" t="s">
        <v>890</v>
      </c>
    </row>
    <row r="267" spans="1:2" s="146" customFormat="1" x14ac:dyDescent="0.2">
      <c r="A267" s="79">
        <v>44005</v>
      </c>
      <c r="B267" s="146" t="s">
        <v>891</v>
      </c>
    </row>
    <row r="268" spans="1:2" s="146" customFormat="1" x14ac:dyDescent="0.2">
      <c r="A268" s="79">
        <v>44005</v>
      </c>
      <c r="B268" s="146" t="s">
        <v>892</v>
      </c>
    </row>
    <row r="269" spans="1:2" s="146" customFormat="1" x14ac:dyDescent="0.2">
      <c r="A269" s="79">
        <v>44005</v>
      </c>
      <c r="B269" s="146" t="s">
        <v>893</v>
      </c>
    </row>
    <row r="270" spans="1:2" s="146" customFormat="1" x14ac:dyDescent="0.2">
      <c r="A270" s="79">
        <v>44005</v>
      </c>
      <c r="B270" s="146" t="s">
        <v>894</v>
      </c>
    </row>
    <row r="271" spans="1:2" s="146" customFormat="1" x14ac:dyDescent="0.2">
      <c r="A271" s="79">
        <v>44005</v>
      </c>
      <c r="B271" s="146" t="s">
        <v>896</v>
      </c>
    </row>
    <row r="272" spans="1:2" s="146" customFormat="1" x14ac:dyDescent="0.2">
      <c r="A272" s="79">
        <v>44005</v>
      </c>
      <c r="B272" s="146" t="s">
        <v>897</v>
      </c>
    </row>
    <row r="273" spans="1:5" s="146" customFormat="1" x14ac:dyDescent="0.2">
      <c r="A273" s="79">
        <v>44005</v>
      </c>
      <c r="B273" s="146" t="s">
        <v>898</v>
      </c>
    </row>
    <row r="274" spans="1:5" s="146" customFormat="1" x14ac:dyDescent="0.2">
      <c r="A274" s="79">
        <v>44005</v>
      </c>
      <c r="B274" s="146" t="s">
        <v>899</v>
      </c>
    </row>
    <row r="275" spans="1:5" s="146" customFormat="1" x14ac:dyDescent="0.2">
      <c r="A275" s="79">
        <v>44005</v>
      </c>
      <c r="B275" s="146" t="s">
        <v>900</v>
      </c>
    </row>
    <row r="276" spans="1:5" s="146" customFormat="1" x14ac:dyDescent="0.2">
      <c r="A276" s="79">
        <v>44005</v>
      </c>
      <c r="B276" s="146" t="s">
        <v>901</v>
      </c>
    </row>
    <row r="277" spans="1:5" s="146" customFormat="1" x14ac:dyDescent="0.2">
      <c r="A277" s="79">
        <v>44005</v>
      </c>
      <c r="B277" s="146" t="s">
        <v>902</v>
      </c>
    </row>
    <row r="278" spans="1:5" s="146" customFormat="1" x14ac:dyDescent="0.2">
      <c r="A278" s="79">
        <v>44005</v>
      </c>
      <c r="B278" s="146" t="s">
        <v>903</v>
      </c>
    </row>
    <row r="279" spans="1:5" s="146" customFormat="1" x14ac:dyDescent="0.2">
      <c r="A279" s="79">
        <v>44005</v>
      </c>
      <c r="B279" s="146" t="s">
        <v>904</v>
      </c>
    </row>
    <row r="280" spans="1:5" s="146" customFormat="1" x14ac:dyDescent="0.2">
      <c r="A280" s="79">
        <v>44005</v>
      </c>
      <c r="B280" s="146" t="s">
        <v>905</v>
      </c>
    </row>
    <row r="281" spans="1:5" s="146" customFormat="1" x14ac:dyDescent="0.2">
      <c r="A281" s="79">
        <v>44005</v>
      </c>
      <c r="B281" s="146" t="s">
        <v>906</v>
      </c>
    </row>
    <row r="282" spans="1:5" s="146" customFormat="1" x14ac:dyDescent="0.2">
      <c r="A282" s="79">
        <v>44005</v>
      </c>
      <c r="B282" s="146" t="s">
        <v>941</v>
      </c>
    </row>
    <row r="283" spans="1:5" s="146" customFormat="1" x14ac:dyDescent="0.2">
      <c r="A283" s="79">
        <v>44005</v>
      </c>
      <c r="B283" s="146" t="s">
        <v>942</v>
      </c>
    </row>
    <row r="284" spans="1:5" s="143" customFormat="1" x14ac:dyDescent="0.2">
      <c r="A284" s="144">
        <v>44438</v>
      </c>
      <c r="B284" s="143" t="s">
        <v>1196</v>
      </c>
      <c r="C284" s="21"/>
      <c r="D284" s="21"/>
      <c r="E284" s="21"/>
    </row>
    <row r="285" spans="1:5" s="143" customFormat="1" x14ac:dyDescent="0.2">
      <c r="A285" s="144">
        <v>44438</v>
      </c>
      <c r="B285" s="143" t="s">
        <v>1197</v>
      </c>
      <c r="C285" s="21"/>
      <c r="D285" s="21"/>
      <c r="E285" s="21"/>
    </row>
    <row r="286" spans="1:5" s="143" customFormat="1" x14ac:dyDescent="0.2">
      <c r="A286" s="144">
        <v>44438</v>
      </c>
      <c r="B286" s="143" t="s">
        <v>1198</v>
      </c>
      <c r="C286" s="21"/>
      <c r="D286" s="21"/>
      <c r="E286" s="21"/>
    </row>
    <row r="287" spans="1:5" s="143" customFormat="1" x14ac:dyDescent="0.2">
      <c r="A287" s="144">
        <v>44438</v>
      </c>
      <c r="B287" s="143" t="s">
        <v>1199</v>
      </c>
      <c r="C287" s="21"/>
      <c r="D287" s="21"/>
      <c r="E287" s="21"/>
    </row>
    <row r="288" spans="1:5" s="143" customFormat="1" x14ac:dyDescent="0.2">
      <c r="A288" s="144">
        <v>44438</v>
      </c>
      <c r="B288" s="143" t="s">
        <v>1200</v>
      </c>
      <c r="C288" s="21"/>
      <c r="D288" s="21"/>
      <c r="E288" s="21"/>
    </row>
    <row r="289" spans="1:5" s="143" customFormat="1" x14ac:dyDescent="0.2">
      <c r="A289" s="144">
        <v>44438</v>
      </c>
      <c r="B289" s="143" t="s">
        <v>1201</v>
      </c>
      <c r="C289" s="21"/>
      <c r="D289" s="21"/>
      <c r="E289" s="21"/>
    </row>
    <row r="290" spans="1:5" s="143" customFormat="1" x14ac:dyDescent="0.2">
      <c r="A290" s="144">
        <v>44438</v>
      </c>
      <c r="B290" s="143" t="s">
        <v>1202</v>
      </c>
      <c r="C290" s="21"/>
      <c r="D290" s="21"/>
      <c r="E290" s="21"/>
    </row>
    <row r="291" spans="1:5" s="143" customFormat="1" x14ac:dyDescent="0.2">
      <c r="A291" s="144">
        <v>44438</v>
      </c>
      <c r="B291" s="143" t="s">
        <v>1203</v>
      </c>
      <c r="C291" s="21"/>
      <c r="D291" s="21"/>
      <c r="E291" s="21"/>
    </row>
    <row r="292" spans="1:5" s="143" customFormat="1" x14ac:dyDescent="0.2">
      <c r="A292" s="144">
        <v>44438</v>
      </c>
      <c r="B292" s="143" t="s">
        <v>1204</v>
      </c>
      <c r="C292" s="21"/>
      <c r="D292" s="21"/>
      <c r="E292" s="21"/>
    </row>
    <row r="293" spans="1:5" s="143" customFormat="1" x14ac:dyDescent="0.2">
      <c r="A293" s="144">
        <v>44438</v>
      </c>
      <c r="B293" s="143" t="s">
        <v>1205</v>
      </c>
      <c r="C293" s="176"/>
      <c r="D293" s="21"/>
      <c r="E293" s="21"/>
    </row>
    <row r="294" spans="1:5" s="143" customFormat="1" x14ac:dyDescent="0.2">
      <c r="A294" s="144">
        <v>44438</v>
      </c>
      <c r="B294" s="143" t="s">
        <v>1206</v>
      </c>
      <c r="C294" s="21"/>
      <c r="D294" s="21"/>
      <c r="E294" s="21"/>
    </row>
    <row r="295" spans="1:5" s="143" customFormat="1" x14ac:dyDescent="0.2">
      <c r="A295" s="144">
        <v>44438</v>
      </c>
      <c r="B295" s="143" t="s">
        <v>1207</v>
      </c>
      <c r="C295" s="176"/>
      <c r="D295" s="21"/>
      <c r="E295" s="21"/>
    </row>
    <row r="296" spans="1:5" s="143" customFormat="1" x14ac:dyDescent="0.2">
      <c r="A296" s="144">
        <v>44438</v>
      </c>
      <c r="B296" s="143" t="s">
        <v>1208</v>
      </c>
      <c r="C296" s="21"/>
      <c r="D296" s="21"/>
      <c r="E296" s="21"/>
    </row>
    <row r="297" spans="1:5" s="143" customFormat="1" x14ac:dyDescent="0.2">
      <c r="A297" s="144">
        <v>44438</v>
      </c>
      <c r="B297" s="143" t="s">
        <v>1209</v>
      </c>
      <c r="C297" s="21"/>
      <c r="D297" s="21"/>
      <c r="E297" s="21"/>
    </row>
    <row r="298" spans="1:5" s="143" customFormat="1" x14ac:dyDescent="0.2">
      <c r="A298" s="144">
        <v>44438</v>
      </c>
      <c r="B298" s="143" t="s">
        <v>1210</v>
      </c>
      <c r="C298" s="21"/>
      <c r="D298" s="21"/>
      <c r="E298" s="21"/>
    </row>
    <row r="299" spans="1:5" s="143" customFormat="1" x14ac:dyDescent="0.2">
      <c r="A299" s="144">
        <v>44438</v>
      </c>
      <c r="B299" s="143" t="s">
        <v>1211</v>
      </c>
      <c r="C299" s="21"/>
      <c r="D299" s="21"/>
      <c r="E299" s="21"/>
    </row>
    <row r="300" spans="1:5" s="143" customFormat="1" x14ac:dyDescent="0.2">
      <c r="A300" s="144">
        <v>44438</v>
      </c>
      <c r="B300" s="143" t="s">
        <v>1212</v>
      </c>
      <c r="C300" s="176"/>
      <c r="D300" s="21"/>
      <c r="E300" s="21"/>
    </row>
    <row r="301" spans="1:5" s="143" customFormat="1" x14ac:dyDescent="0.2">
      <c r="A301" s="144">
        <v>44438</v>
      </c>
      <c r="B301" s="143" t="s">
        <v>1213</v>
      </c>
      <c r="C301" s="176"/>
      <c r="D301" s="21"/>
      <c r="E301" s="21"/>
    </row>
    <row r="302" spans="1:5" s="143" customFormat="1" x14ac:dyDescent="0.2">
      <c r="A302" s="144">
        <v>44438</v>
      </c>
      <c r="B302" s="143" t="s">
        <v>1214</v>
      </c>
      <c r="C302" s="176"/>
      <c r="D302" s="21"/>
      <c r="E302" s="21"/>
    </row>
    <row r="303" spans="1:5" s="143" customFormat="1" x14ac:dyDescent="0.2">
      <c r="A303" s="144">
        <v>44438</v>
      </c>
      <c r="B303" s="143" t="s">
        <v>1215</v>
      </c>
      <c r="C303" s="21"/>
      <c r="D303" s="21"/>
      <c r="E303" s="21"/>
    </row>
    <row r="304" spans="1:5" s="143" customFormat="1" x14ac:dyDescent="0.2">
      <c r="A304" s="144">
        <v>44438</v>
      </c>
      <c r="B304" s="143" t="s">
        <v>1216</v>
      </c>
      <c r="C304" s="21"/>
      <c r="D304" s="21"/>
      <c r="E304" s="21"/>
    </row>
    <row r="305" spans="1:15" s="143" customFormat="1" x14ac:dyDescent="0.2">
      <c r="A305" s="144">
        <v>44438</v>
      </c>
      <c r="B305" s="143" t="s">
        <v>1217</v>
      </c>
      <c r="C305" s="21"/>
      <c r="D305" s="21"/>
      <c r="E305" s="21"/>
    </row>
    <row r="306" spans="1:15" s="143" customFormat="1" x14ac:dyDescent="0.2">
      <c r="A306" s="144">
        <v>44438</v>
      </c>
      <c r="B306" s="143" t="s">
        <v>1218</v>
      </c>
      <c r="C306" s="21"/>
      <c r="D306" s="21"/>
      <c r="E306" s="21"/>
    </row>
    <row r="307" spans="1:15" s="143" customFormat="1" x14ac:dyDescent="0.2">
      <c r="A307" s="144">
        <v>44438</v>
      </c>
      <c r="B307" s="143" t="s">
        <v>1219</v>
      </c>
      <c r="C307" s="21"/>
      <c r="D307" s="21"/>
      <c r="E307" s="21"/>
    </row>
    <row r="308" spans="1:15" s="143" customFormat="1" x14ac:dyDescent="0.2">
      <c r="A308" s="144">
        <v>44438</v>
      </c>
      <c r="B308" s="143" t="s">
        <v>1220</v>
      </c>
      <c r="C308" s="21"/>
      <c r="D308" s="21"/>
      <c r="E308" s="21"/>
    </row>
    <row r="309" spans="1:15" s="143" customFormat="1" x14ac:dyDescent="0.2">
      <c r="A309" s="144">
        <v>44438</v>
      </c>
      <c r="B309" s="143" t="s">
        <v>1221</v>
      </c>
      <c r="C309" s="21"/>
      <c r="D309" s="21"/>
      <c r="E309" s="21"/>
    </row>
    <row r="310" spans="1:15" s="143" customFormat="1" x14ac:dyDescent="0.2">
      <c r="A310" s="144">
        <v>44438</v>
      </c>
      <c r="B310" s="143" t="s">
        <v>1222</v>
      </c>
      <c r="C310" s="21"/>
      <c r="D310" s="21"/>
      <c r="E310" s="21"/>
    </row>
    <row r="311" spans="1:15" s="143" customFormat="1" x14ac:dyDescent="0.2">
      <c r="A311" s="144">
        <v>44438</v>
      </c>
      <c r="B311" s="143" t="s">
        <v>1223</v>
      </c>
      <c r="C311" s="21"/>
      <c r="D311" s="21"/>
      <c r="E311" s="21"/>
    </row>
    <row r="312" spans="1:15" s="143" customFormat="1" x14ac:dyDescent="0.2">
      <c r="A312" s="144">
        <v>44438</v>
      </c>
      <c r="B312" s="143" t="s">
        <v>1224</v>
      </c>
      <c r="C312" s="21"/>
      <c r="D312" s="21"/>
      <c r="E312" s="21"/>
    </row>
    <row r="313" spans="1:15" s="143" customFormat="1" ht="13.5" x14ac:dyDescent="0.2">
      <c r="A313" s="144">
        <v>44732</v>
      </c>
      <c r="B313" s="143" t="s">
        <v>1275</v>
      </c>
      <c r="C313" s="206"/>
      <c r="D313" s="206"/>
      <c r="E313" s="206"/>
      <c r="O313" s="200" t="str">
        <f>G313&amp;" "&amp;I313</f>
        <v xml:space="preserve"> </v>
      </c>
    </row>
    <row r="314" spans="1:15" s="143" customFormat="1" ht="13.5" x14ac:dyDescent="0.2">
      <c r="A314" s="144">
        <v>44732</v>
      </c>
      <c r="B314" s="143" t="s">
        <v>1276</v>
      </c>
      <c r="C314" s="206"/>
      <c r="D314" s="206"/>
      <c r="E314" s="206"/>
      <c r="O314" s="200" t="str">
        <f t="shared" ref="O314:O339" si="0">G314&amp;" "&amp;I314</f>
        <v xml:space="preserve"> </v>
      </c>
    </row>
    <row r="315" spans="1:15" s="143" customFormat="1" ht="13.5" x14ac:dyDescent="0.2">
      <c r="A315" s="144">
        <v>44732</v>
      </c>
      <c r="B315" s="143" t="s">
        <v>1277</v>
      </c>
      <c r="C315" s="206"/>
      <c r="D315" s="206"/>
      <c r="E315" s="206"/>
      <c r="O315" s="200" t="str">
        <f t="shared" si="0"/>
        <v xml:space="preserve"> </v>
      </c>
    </row>
    <row r="316" spans="1:15" s="143" customFormat="1" ht="13.5" x14ac:dyDescent="0.2">
      <c r="A316" s="144">
        <v>44732</v>
      </c>
      <c r="B316" s="143" t="s">
        <v>1278</v>
      </c>
      <c r="C316" s="206"/>
      <c r="D316" s="206"/>
      <c r="E316" s="206"/>
      <c r="O316" s="200" t="str">
        <f t="shared" si="0"/>
        <v xml:space="preserve"> </v>
      </c>
    </row>
    <row r="317" spans="1:15" s="143" customFormat="1" ht="13.5" x14ac:dyDescent="0.2">
      <c r="A317" s="144">
        <v>44732</v>
      </c>
      <c r="B317" s="143" t="s">
        <v>1279</v>
      </c>
      <c r="C317" s="206"/>
      <c r="D317" s="206"/>
      <c r="E317" s="206"/>
      <c r="O317" s="200" t="str">
        <f t="shared" si="0"/>
        <v xml:space="preserve"> </v>
      </c>
    </row>
    <row r="318" spans="1:15" s="143" customFormat="1" ht="13.5" x14ac:dyDescent="0.2">
      <c r="A318" s="144">
        <v>44732</v>
      </c>
      <c r="B318" s="143" t="s">
        <v>1280</v>
      </c>
      <c r="C318" s="206"/>
      <c r="D318" s="206"/>
      <c r="E318" s="206"/>
      <c r="O318" s="200" t="str">
        <f t="shared" si="0"/>
        <v xml:space="preserve"> </v>
      </c>
    </row>
    <row r="319" spans="1:15" s="143" customFormat="1" ht="13.5" x14ac:dyDescent="0.2">
      <c r="A319" s="144">
        <v>44732</v>
      </c>
      <c r="B319" s="143" t="s">
        <v>1281</v>
      </c>
      <c r="C319" s="206"/>
      <c r="D319" s="206"/>
      <c r="E319" s="206"/>
      <c r="O319" s="200" t="str">
        <f t="shared" si="0"/>
        <v xml:space="preserve"> </v>
      </c>
    </row>
    <row r="320" spans="1:15" s="143" customFormat="1" ht="13.5" x14ac:dyDescent="0.2">
      <c r="A320" s="144">
        <v>44732</v>
      </c>
      <c r="B320" s="143" t="s">
        <v>1282</v>
      </c>
      <c r="C320" s="206"/>
      <c r="D320" s="206"/>
      <c r="E320" s="206"/>
      <c r="O320" s="200" t="str">
        <f t="shared" si="0"/>
        <v xml:space="preserve"> </v>
      </c>
    </row>
    <row r="321" spans="1:15" s="143" customFormat="1" ht="13.5" x14ac:dyDescent="0.2">
      <c r="A321" s="144">
        <v>44732</v>
      </c>
      <c r="B321" s="143" t="s">
        <v>1283</v>
      </c>
      <c r="C321" s="206"/>
      <c r="D321" s="206"/>
      <c r="E321" s="206"/>
      <c r="O321" s="200" t="str">
        <f t="shared" si="0"/>
        <v xml:space="preserve"> </v>
      </c>
    </row>
    <row r="322" spans="1:15" s="143" customFormat="1" ht="13.5" x14ac:dyDescent="0.2">
      <c r="A322" s="144">
        <v>44732</v>
      </c>
      <c r="B322" s="143" t="s">
        <v>1284</v>
      </c>
      <c r="C322" s="206"/>
      <c r="D322" s="206"/>
      <c r="E322" s="206"/>
      <c r="O322" s="200" t="str">
        <f t="shared" si="0"/>
        <v xml:space="preserve"> </v>
      </c>
    </row>
    <row r="323" spans="1:15" s="143" customFormat="1" ht="13.5" x14ac:dyDescent="0.2">
      <c r="A323" s="144">
        <v>44732</v>
      </c>
      <c r="B323" s="143" t="s">
        <v>1285</v>
      </c>
      <c r="C323" s="206"/>
      <c r="D323" s="206"/>
      <c r="E323" s="206"/>
      <c r="O323" s="200" t="str">
        <f t="shared" si="0"/>
        <v xml:space="preserve"> </v>
      </c>
    </row>
    <row r="324" spans="1:15" s="143" customFormat="1" ht="13.5" x14ac:dyDescent="0.2">
      <c r="A324" s="144">
        <v>44732</v>
      </c>
      <c r="B324" s="143" t="s">
        <v>1286</v>
      </c>
      <c r="C324" s="206"/>
      <c r="D324" s="206"/>
      <c r="E324" s="206"/>
      <c r="O324" s="200" t="str">
        <f t="shared" si="0"/>
        <v xml:space="preserve"> </v>
      </c>
    </row>
    <row r="325" spans="1:15" s="143" customFormat="1" ht="13.5" x14ac:dyDescent="0.2">
      <c r="A325" s="144">
        <v>44732</v>
      </c>
      <c r="B325" s="143" t="s">
        <v>1287</v>
      </c>
      <c r="C325" s="206"/>
      <c r="D325" s="206"/>
      <c r="E325" s="206"/>
      <c r="O325" s="200" t="str">
        <f t="shared" si="0"/>
        <v xml:space="preserve"> </v>
      </c>
    </row>
    <row r="326" spans="1:15" s="143" customFormat="1" ht="13.5" x14ac:dyDescent="0.2">
      <c r="A326" s="144">
        <v>44732</v>
      </c>
      <c r="B326" s="143" t="s">
        <v>1288</v>
      </c>
      <c r="C326" s="206"/>
      <c r="D326" s="206"/>
      <c r="E326" s="206"/>
      <c r="O326" s="200" t="str">
        <f t="shared" si="0"/>
        <v xml:space="preserve"> </v>
      </c>
    </row>
    <row r="327" spans="1:15" s="143" customFormat="1" ht="13.5" x14ac:dyDescent="0.2">
      <c r="A327" s="144">
        <v>44732</v>
      </c>
      <c r="B327" s="143" t="s">
        <v>1289</v>
      </c>
      <c r="C327" s="206"/>
      <c r="D327" s="206"/>
      <c r="E327" s="206"/>
      <c r="O327" s="200" t="str">
        <f t="shared" si="0"/>
        <v xml:space="preserve"> </v>
      </c>
    </row>
    <row r="328" spans="1:15" s="143" customFormat="1" ht="13.5" x14ac:dyDescent="0.2">
      <c r="A328" s="144">
        <v>44732</v>
      </c>
      <c r="B328" s="143" t="s">
        <v>1290</v>
      </c>
      <c r="C328" s="206"/>
      <c r="D328" s="206"/>
      <c r="E328" s="206"/>
      <c r="O328" s="200" t="str">
        <f t="shared" si="0"/>
        <v xml:space="preserve"> </v>
      </c>
    </row>
    <row r="329" spans="1:15" s="143" customFormat="1" ht="13.5" x14ac:dyDescent="0.2">
      <c r="A329" s="144">
        <v>44732</v>
      </c>
      <c r="B329" s="143" t="s">
        <v>1291</v>
      </c>
      <c r="C329" s="206"/>
      <c r="D329" s="206"/>
      <c r="E329" s="206"/>
      <c r="O329" s="200" t="str">
        <f t="shared" si="0"/>
        <v xml:space="preserve"> </v>
      </c>
    </row>
    <row r="330" spans="1:15" s="143" customFormat="1" ht="13.5" x14ac:dyDescent="0.2">
      <c r="A330" s="144">
        <v>44732</v>
      </c>
      <c r="B330" s="143" t="s">
        <v>1292</v>
      </c>
      <c r="C330" s="206"/>
      <c r="D330" s="206"/>
      <c r="E330" s="206"/>
      <c r="O330" s="200" t="str">
        <f t="shared" si="0"/>
        <v xml:space="preserve"> </v>
      </c>
    </row>
    <row r="331" spans="1:15" s="143" customFormat="1" ht="13.5" x14ac:dyDescent="0.2">
      <c r="A331" s="144">
        <v>44732</v>
      </c>
      <c r="B331" s="143" t="s">
        <v>1293</v>
      </c>
      <c r="C331" s="206"/>
      <c r="D331" s="206"/>
      <c r="E331" s="206"/>
      <c r="O331" s="200" t="str">
        <f t="shared" si="0"/>
        <v xml:space="preserve"> </v>
      </c>
    </row>
    <row r="332" spans="1:15" s="143" customFormat="1" ht="13.5" x14ac:dyDescent="0.2">
      <c r="A332" s="144">
        <v>44732</v>
      </c>
      <c r="B332" s="143" t="s">
        <v>1294</v>
      </c>
      <c r="C332" s="206"/>
      <c r="D332" s="206"/>
      <c r="E332" s="206"/>
      <c r="O332" s="200" t="str">
        <f t="shared" si="0"/>
        <v xml:space="preserve"> </v>
      </c>
    </row>
    <row r="333" spans="1:15" s="143" customFormat="1" ht="13.5" x14ac:dyDescent="0.2">
      <c r="A333" s="144">
        <v>44732</v>
      </c>
      <c r="B333" s="143" t="s">
        <v>1295</v>
      </c>
      <c r="C333" s="206"/>
      <c r="D333" s="206"/>
      <c r="E333" s="206"/>
      <c r="O333" s="200" t="str">
        <f t="shared" si="0"/>
        <v xml:space="preserve"> </v>
      </c>
    </row>
    <row r="334" spans="1:15" s="143" customFormat="1" ht="13.5" x14ac:dyDescent="0.2">
      <c r="A334" s="144">
        <v>44732</v>
      </c>
      <c r="B334" s="143" t="s">
        <v>1296</v>
      </c>
      <c r="C334" s="206"/>
      <c r="D334" s="206"/>
      <c r="E334" s="206"/>
      <c r="O334" s="200" t="str">
        <f t="shared" si="0"/>
        <v xml:space="preserve"> </v>
      </c>
    </row>
    <row r="335" spans="1:15" s="143" customFormat="1" ht="13.5" x14ac:dyDescent="0.2">
      <c r="A335" s="144">
        <v>44732</v>
      </c>
      <c r="B335" s="143" t="s">
        <v>1297</v>
      </c>
      <c r="C335" s="206"/>
      <c r="D335" s="206"/>
      <c r="E335" s="206"/>
      <c r="O335" s="200" t="str">
        <f t="shared" si="0"/>
        <v xml:space="preserve"> </v>
      </c>
    </row>
    <row r="336" spans="1:15" s="143" customFormat="1" ht="13.5" x14ac:dyDescent="0.2">
      <c r="A336" s="144">
        <v>44732</v>
      </c>
      <c r="B336" s="143" t="s">
        <v>1298</v>
      </c>
      <c r="C336" s="206"/>
      <c r="D336" s="206"/>
      <c r="E336" s="206"/>
      <c r="O336" s="200" t="str">
        <f t="shared" si="0"/>
        <v xml:space="preserve"> </v>
      </c>
    </row>
    <row r="337" spans="1:15" s="143" customFormat="1" ht="13.5" x14ac:dyDescent="0.2">
      <c r="A337" s="144">
        <v>44732</v>
      </c>
      <c r="B337" s="143" t="s">
        <v>1299</v>
      </c>
      <c r="C337" s="206"/>
      <c r="D337" s="206"/>
      <c r="E337" s="206"/>
      <c r="O337" s="200" t="str">
        <f t="shared" si="0"/>
        <v xml:space="preserve"> </v>
      </c>
    </row>
    <row r="338" spans="1:15" s="143" customFormat="1" ht="13.5" x14ac:dyDescent="0.2">
      <c r="A338" s="144">
        <v>44732</v>
      </c>
      <c r="B338" s="143" t="s">
        <v>1300</v>
      </c>
      <c r="C338" s="206"/>
      <c r="D338" s="206"/>
      <c r="E338" s="206"/>
      <c r="O338" s="200" t="str">
        <f t="shared" si="0"/>
        <v xml:space="preserve"> </v>
      </c>
    </row>
    <row r="339" spans="1:15" s="143" customFormat="1" ht="13.5" x14ac:dyDescent="0.2">
      <c r="A339" s="144">
        <v>44732</v>
      </c>
      <c r="B339" s="143" t="s">
        <v>1301</v>
      </c>
      <c r="C339" s="206"/>
      <c r="D339" s="206"/>
      <c r="E339" s="206"/>
      <c r="O339" s="200" t="str">
        <f t="shared" si="0"/>
        <v xml:space="preserve"> </v>
      </c>
    </row>
    <row r="340" spans="1:15" s="158" customFormat="1" x14ac:dyDescent="0.2">
      <c r="A340" s="79">
        <v>45091</v>
      </c>
      <c r="B340" s="146" t="s">
        <v>1370</v>
      </c>
      <c r="C340" s="146"/>
      <c r="D340" s="146"/>
      <c r="E340" s="146"/>
    </row>
    <row r="341" spans="1:15" s="158" customFormat="1" x14ac:dyDescent="0.2">
      <c r="A341" s="79">
        <v>45091</v>
      </c>
      <c r="B341" s="146" t="s">
        <v>1371</v>
      </c>
      <c r="C341" s="146"/>
      <c r="D341" s="146"/>
      <c r="E341" s="146"/>
    </row>
    <row r="342" spans="1:15" s="158" customFormat="1" x14ac:dyDescent="0.2">
      <c r="A342" s="79">
        <v>45091</v>
      </c>
      <c r="B342" s="146" t="s">
        <v>1372</v>
      </c>
      <c r="C342" s="146"/>
      <c r="D342" s="146"/>
      <c r="E342" s="146"/>
    </row>
    <row r="343" spans="1:15" s="158" customFormat="1" x14ac:dyDescent="0.2">
      <c r="A343" s="79">
        <v>45091</v>
      </c>
      <c r="B343" s="146" t="s">
        <v>1373</v>
      </c>
      <c r="C343" s="146"/>
      <c r="D343" s="146"/>
      <c r="E343" s="146"/>
      <c r="M343" s="158" t="s">
        <v>84</v>
      </c>
    </row>
    <row r="344" spans="1:15" s="158" customFormat="1" x14ac:dyDescent="0.2">
      <c r="A344" s="79">
        <v>45091</v>
      </c>
      <c r="B344" s="146" t="s">
        <v>1374</v>
      </c>
      <c r="C344" s="146"/>
      <c r="D344" s="146"/>
      <c r="E344" s="146"/>
    </row>
    <row r="345" spans="1:15" s="158" customFormat="1" x14ac:dyDescent="0.2">
      <c r="A345" s="79">
        <v>45091</v>
      </c>
      <c r="B345" s="146" t="s">
        <v>1375</v>
      </c>
      <c r="C345" s="146"/>
      <c r="D345" s="146"/>
      <c r="E345" s="146"/>
    </row>
    <row r="346" spans="1:15" s="158" customFormat="1" x14ac:dyDescent="0.2">
      <c r="A346" s="79">
        <v>45091</v>
      </c>
      <c r="B346" s="146" t="s">
        <v>1376</v>
      </c>
      <c r="C346" s="146"/>
      <c r="D346" s="146"/>
      <c r="E346" s="146"/>
    </row>
    <row r="347" spans="1:15" s="158" customFormat="1" x14ac:dyDescent="0.2">
      <c r="A347" s="79">
        <v>45091</v>
      </c>
      <c r="B347" s="146" t="s">
        <v>1377</v>
      </c>
      <c r="C347" s="146"/>
      <c r="D347" s="146"/>
      <c r="E347" s="146"/>
    </row>
    <row r="348" spans="1:15" s="158" customFormat="1" x14ac:dyDescent="0.2">
      <c r="A348" s="79">
        <v>45091</v>
      </c>
      <c r="B348" s="146" t="s">
        <v>1378</v>
      </c>
      <c r="C348" s="146"/>
      <c r="D348" s="146"/>
      <c r="E348" s="146"/>
    </row>
    <row r="349" spans="1:15" s="158" customFormat="1" x14ac:dyDescent="0.2">
      <c r="A349" s="79">
        <v>45091</v>
      </c>
      <c r="B349" s="146" t="s">
        <v>1379</v>
      </c>
      <c r="C349" s="146"/>
      <c r="D349" s="146"/>
      <c r="E349" s="146"/>
    </row>
    <row r="350" spans="1:15" s="158" customFormat="1" x14ac:dyDescent="0.2">
      <c r="A350" s="79">
        <v>45091</v>
      </c>
      <c r="B350" s="146" t="s">
        <v>1380</v>
      </c>
      <c r="C350" s="146"/>
      <c r="D350" s="146"/>
      <c r="E350" s="146"/>
    </row>
    <row r="351" spans="1:15" s="158" customFormat="1" x14ac:dyDescent="0.2">
      <c r="A351" s="79">
        <v>45091</v>
      </c>
      <c r="B351" s="146" t="s">
        <v>1381</v>
      </c>
      <c r="C351" s="146"/>
      <c r="D351" s="146"/>
      <c r="E351" s="146"/>
    </row>
    <row r="352" spans="1:15" s="158" customFormat="1" x14ac:dyDescent="0.2">
      <c r="A352" s="79">
        <v>45091</v>
      </c>
      <c r="B352" s="146" t="s">
        <v>1382</v>
      </c>
      <c r="C352" s="146"/>
      <c r="D352" s="146"/>
      <c r="E352" s="146"/>
    </row>
    <row r="353" spans="1:13" s="158" customFormat="1" x14ac:dyDescent="0.2">
      <c r="A353" s="79">
        <v>45091</v>
      </c>
      <c r="B353" s="146" t="s">
        <v>1383</v>
      </c>
      <c r="C353" s="146"/>
      <c r="D353" s="146"/>
      <c r="E353" s="146"/>
    </row>
    <row r="354" spans="1:13" s="158" customFormat="1" x14ac:dyDescent="0.2">
      <c r="A354" s="79">
        <v>45091</v>
      </c>
      <c r="B354" s="146" t="s">
        <v>1384</v>
      </c>
      <c r="C354" s="146"/>
      <c r="D354" s="146"/>
      <c r="E354" s="146"/>
    </row>
    <row r="355" spans="1:13" s="158" customFormat="1" x14ac:dyDescent="0.2">
      <c r="A355" s="79">
        <v>45091</v>
      </c>
      <c r="B355" s="146" t="s">
        <v>1385</v>
      </c>
      <c r="C355" s="146"/>
      <c r="D355" s="146"/>
      <c r="E355" s="146"/>
    </row>
    <row r="356" spans="1:13" s="158" customFormat="1" x14ac:dyDescent="0.2">
      <c r="A356" s="79">
        <v>45091</v>
      </c>
      <c r="B356" s="146" t="s">
        <v>1386</v>
      </c>
      <c r="C356" s="146"/>
      <c r="D356" s="146"/>
      <c r="E356" s="146"/>
    </row>
    <row r="357" spans="1:13" s="158" customFormat="1" x14ac:dyDescent="0.2">
      <c r="A357" s="79">
        <v>45091</v>
      </c>
      <c r="B357" s="146" t="s">
        <v>1387</v>
      </c>
      <c r="C357" s="146"/>
      <c r="D357" s="146"/>
      <c r="E357" s="146"/>
    </row>
    <row r="358" spans="1:13" s="158" customFormat="1" x14ac:dyDescent="0.2">
      <c r="A358" s="79">
        <v>45091</v>
      </c>
      <c r="B358" s="146" t="s">
        <v>1388</v>
      </c>
      <c r="C358" s="146"/>
      <c r="D358" s="146"/>
      <c r="E358" s="146"/>
    </row>
    <row r="359" spans="1:13" s="158" customFormat="1" x14ac:dyDescent="0.2">
      <c r="A359" s="79">
        <v>45091</v>
      </c>
      <c r="B359" s="146" t="s">
        <v>1389</v>
      </c>
      <c r="C359" s="146"/>
      <c r="D359" s="146"/>
      <c r="E359" s="146"/>
      <c r="M359" s="158" t="s">
        <v>84</v>
      </c>
    </row>
    <row r="360" spans="1:13" s="158" customFormat="1" x14ac:dyDescent="0.2">
      <c r="A360" s="79">
        <v>45091</v>
      </c>
      <c r="B360" s="146" t="s">
        <v>1390</v>
      </c>
      <c r="C360" s="146"/>
      <c r="D360" s="146"/>
      <c r="E360" s="146"/>
    </row>
    <row r="361" spans="1:13" s="158" customFormat="1" x14ac:dyDescent="0.2">
      <c r="A361" s="79">
        <v>45091</v>
      </c>
      <c r="B361" s="146" t="s">
        <v>1391</v>
      </c>
      <c r="C361" s="146"/>
      <c r="D361" s="146"/>
      <c r="E361" s="146"/>
    </row>
    <row r="362" spans="1:13" s="158" customFormat="1" x14ac:dyDescent="0.2">
      <c r="A362" s="79">
        <v>45091</v>
      </c>
      <c r="B362" s="146" t="s">
        <v>1392</v>
      </c>
      <c r="C362" s="146"/>
      <c r="D362" s="146"/>
      <c r="E362" s="146"/>
    </row>
    <row r="363" spans="1:13" s="158" customFormat="1" x14ac:dyDescent="0.2">
      <c r="A363" s="79">
        <v>45091</v>
      </c>
      <c r="B363" s="146" t="s">
        <v>1393</v>
      </c>
      <c r="C363" s="146"/>
      <c r="D363" s="146"/>
      <c r="E363" s="146"/>
    </row>
    <row r="364" spans="1:13" s="158" customFormat="1" x14ac:dyDescent="0.2">
      <c r="A364" s="79">
        <v>45091</v>
      </c>
      <c r="B364" s="146" t="s">
        <v>1394</v>
      </c>
      <c r="C364" s="146"/>
      <c r="D364" s="146"/>
      <c r="E364" s="146"/>
    </row>
    <row r="365" spans="1:13" s="158" customFormat="1" x14ac:dyDescent="0.2">
      <c r="A365" s="79">
        <v>45091</v>
      </c>
      <c r="B365" s="146" t="s">
        <v>1395</v>
      </c>
      <c r="C365" s="146"/>
      <c r="D365" s="146"/>
      <c r="E365" s="146"/>
    </row>
    <row r="366" spans="1:13" s="158" customFormat="1" x14ac:dyDescent="0.2">
      <c r="A366" s="79">
        <v>45091</v>
      </c>
      <c r="B366" s="146" t="s">
        <v>1396</v>
      </c>
      <c r="C366" s="146"/>
      <c r="D366" s="146"/>
      <c r="E366" s="146"/>
    </row>
    <row r="367" spans="1:13" s="158" customFormat="1" x14ac:dyDescent="0.2">
      <c r="A367" s="79">
        <v>45091</v>
      </c>
      <c r="B367" s="146" t="s">
        <v>1397</v>
      </c>
      <c r="C367" s="146"/>
      <c r="D367" s="146"/>
      <c r="E367" s="146"/>
    </row>
    <row r="368" spans="1:13" s="158" customFormat="1" x14ac:dyDescent="0.2">
      <c r="A368" s="79">
        <v>45091</v>
      </c>
      <c r="B368" s="146" t="s">
        <v>1398</v>
      </c>
      <c r="C368" s="146"/>
      <c r="D368" s="146"/>
      <c r="E368" s="146"/>
    </row>
    <row r="369" spans="1:13" s="158" customFormat="1" x14ac:dyDescent="0.2">
      <c r="A369" s="79">
        <v>45091</v>
      </c>
      <c r="B369" s="146" t="s">
        <v>1399</v>
      </c>
      <c r="C369" s="146"/>
      <c r="D369" s="146"/>
      <c r="E369" s="146"/>
    </row>
    <row r="370" spans="1:13" s="158" customFormat="1" x14ac:dyDescent="0.2">
      <c r="A370" s="79">
        <v>45091</v>
      </c>
      <c r="B370" s="146" t="s">
        <v>1400</v>
      </c>
      <c r="C370" s="146"/>
      <c r="D370" s="146"/>
      <c r="E370" s="146"/>
    </row>
    <row r="371" spans="1:13" s="206" customFormat="1" x14ac:dyDescent="0.2">
      <c r="A371" s="205">
        <v>45309</v>
      </c>
      <c r="B371" s="206" t="s">
        <v>1225</v>
      </c>
      <c r="C371" s="208" t="s">
        <v>1424</v>
      </c>
    </row>
    <row r="372" spans="1:13" s="146" customFormat="1" ht="13.5" x14ac:dyDescent="0.2">
      <c r="A372" s="79">
        <v>45441</v>
      </c>
      <c r="B372" s="146" t="s">
        <v>1469</v>
      </c>
      <c r="C372" s="21"/>
      <c r="D372" s="21"/>
      <c r="E372" s="21"/>
      <c r="I372" s="200"/>
    </row>
    <row r="373" spans="1:13" s="146" customFormat="1" ht="13.5" x14ac:dyDescent="0.2">
      <c r="A373" s="79">
        <v>45441</v>
      </c>
      <c r="B373" s="146" t="s">
        <v>1470</v>
      </c>
      <c r="C373" s="21"/>
      <c r="D373" s="21"/>
      <c r="E373" s="21"/>
      <c r="I373" s="200"/>
    </row>
    <row r="374" spans="1:13" s="146" customFormat="1" ht="13.5" x14ac:dyDescent="0.2">
      <c r="A374" s="79">
        <v>45441</v>
      </c>
      <c r="B374" s="146" t="s">
        <v>1471</v>
      </c>
      <c r="C374" s="21"/>
      <c r="D374" s="21"/>
      <c r="E374" s="21"/>
      <c r="I374" s="200"/>
    </row>
    <row r="375" spans="1:13" s="146" customFormat="1" ht="13.5" x14ac:dyDescent="0.2">
      <c r="A375" s="79">
        <v>45441</v>
      </c>
      <c r="B375" s="146" t="s">
        <v>1472</v>
      </c>
      <c r="C375" s="21"/>
      <c r="D375" s="21"/>
      <c r="E375" s="21"/>
      <c r="I375" s="200"/>
    </row>
    <row r="376" spans="1:13" s="146" customFormat="1" ht="13.5" x14ac:dyDescent="0.2">
      <c r="A376" s="79">
        <v>45441</v>
      </c>
      <c r="B376" s="146" t="s">
        <v>1473</v>
      </c>
      <c r="C376" s="21"/>
      <c r="D376" s="21"/>
      <c r="E376" s="21"/>
      <c r="I376" s="200"/>
    </row>
    <row r="377" spans="1:13" s="146" customFormat="1" ht="13.5" x14ac:dyDescent="0.2">
      <c r="A377" s="79">
        <v>45441</v>
      </c>
      <c r="B377" s="146" t="s">
        <v>1474</v>
      </c>
      <c r="C377" s="21"/>
      <c r="D377" s="21"/>
      <c r="E377" s="21"/>
      <c r="I377" s="200"/>
    </row>
    <row r="378" spans="1:13" s="146" customFormat="1" ht="13.5" x14ac:dyDescent="0.2">
      <c r="A378" s="79">
        <v>45441</v>
      </c>
      <c r="B378" s="146" t="s">
        <v>1475</v>
      </c>
      <c r="C378" s="21"/>
      <c r="D378" s="21"/>
      <c r="E378" s="21"/>
      <c r="I378" s="200"/>
      <c r="M378" s="146" t="s">
        <v>84</v>
      </c>
    </row>
    <row r="379" spans="1:13" s="146" customFormat="1" ht="13.5" x14ac:dyDescent="0.2">
      <c r="A379" s="79">
        <v>45441</v>
      </c>
      <c r="B379" s="146" t="s">
        <v>1476</v>
      </c>
      <c r="C379" s="21"/>
      <c r="D379" s="21"/>
      <c r="E379" s="21"/>
      <c r="I379" s="200"/>
    </row>
    <row r="380" spans="1:13" s="146" customFormat="1" ht="13.5" x14ac:dyDescent="0.2">
      <c r="A380" s="79">
        <v>45441</v>
      </c>
      <c r="B380" s="146" t="s">
        <v>1477</v>
      </c>
      <c r="C380" s="21"/>
      <c r="D380" s="21"/>
      <c r="E380" s="21"/>
      <c r="I380" s="200"/>
    </row>
    <row r="381" spans="1:13" s="146" customFormat="1" ht="13.5" x14ac:dyDescent="0.2">
      <c r="A381" s="79">
        <v>45441</v>
      </c>
      <c r="B381" s="146" t="s">
        <v>1478</v>
      </c>
      <c r="C381" s="21"/>
      <c r="D381" s="21"/>
      <c r="E381" s="21"/>
      <c r="I381" s="200"/>
    </row>
    <row r="382" spans="1:13" s="146" customFormat="1" ht="13.5" x14ac:dyDescent="0.2">
      <c r="A382" s="79">
        <v>45441</v>
      </c>
      <c r="B382" s="146" t="s">
        <v>1479</v>
      </c>
      <c r="C382" s="21"/>
      <c r="D382" s="21"/>
      <c r="E382" s="21"/>
      <c r="I382" s="200"/>
    </row>
    <row r="383" spans="1:13" s="146" customFormat="1" ht="13.5" x14ac:dyDescent="0.2">
      <c r="A383" s="79">
        <v>45441</v>
      </c>
      <c r="B383" s="146" t="s">
        <v>1480</v>
      </c>
      <c r="C383" s="21"/>
      <c r="D383" s="21"/>
      <c r="E383" s="21"/>
      <c r="I383" s="200"/>
    </row>
    <row r="384" spans="1:13" s="146" customFormat="1" ht="13.5" x14ac:dyDescent="0.2">
      <c r="A384" s="79">
        <v>45441</v>
      </c>
      <c r="B384" s="146" t="s">
        <v>1481</v>
      </c>
      <c r="C384" s="21"/>
      <c r="D384" s="21"/>
      <c r="E384" s="21"/>
      <c r="I384" s="200"/>
    </row>
    <row r="385" spans="1:9" s="146" customFormat="1" ht="13.5" x14ac:dyDescent="0.2">
      <c r="A385" s="79">
        <v>45441</v>
      </c>
      <c r="B385" s="146" t="s">
        <v>1482</v>
      </c>
      <c r="C385" s="21"/>
      <c r="D385" s="21"/>
      <c r="E385" s="21"/>
      <c r="I385" s="200"/>
    </row>
    <row r="386" spans="1:9" s="146" customFormat="1" ht="13.5" x14ac:dyDescent="0.2">
      <c r="A386" s="79">
        <v>45441</v>
      </c>
      <c r="B386" s="146" t="s">
        <v>1483</v>
      </c>
      <c r="C386" s="21"/>
      <c r="D386" s="21"/>
      <c r="E386" s="21"/>
      <c r="I386" s="200"/>
    </row>
    <row r="387" spans="1:9" s="146" customFormat="1" ht="13.5" x14ac:dyDescent="0.2">
      <c r="A387" s="79">
        <v>45441</v>
      </c>
      <c r="B387" s="146" t="s">
        <v>1484</v>
      </c>
      <c r="C387" s="21"/>
      <c r="D387" s="21"/>
      <c r="E387" s="21"/>
      <c r="I387" s="200"/>
    </row>
    <row r="388" spans="1:9" s="146" customFormat="1" ht="13.5" x14ac:dyDescent="0.2">
      <c r="A388" s="79">
        <v>45441</v>
      </c>
      <c r="B388" s="146" t="s">
        <v>1485</v>
      </c>
      <c r="C388" s="21"/>
      <c r="D388" s="21"/>
      <c r="E388" s="21"/>
      <c r="I388" s="200"/>
    </row>
    <row r="389" spans="1:9" s="146" customFormat="1" ht="13.5" x14ac:dyDescent="0.2">
      <c r="A389" s="79">
        <v>45441</v>
      </c>
      <c r="B389" s="146" t="s">
        <v>1486</v>
      </c>
      <c r="C389" s="21"/>
      <c r="D389" s="21"/>
      <c r="E389" s="21"/>
      <c r="I389" s="200"/>
    </row>
    <row r="390" spans="1:9" s="146" customFormat="1" ht="13.5" x14ac:dyDescent="0.2">
      <c r="A390" s="79">
        <v>45778</v>
      </c>
      <c r="B390" s="146" t="s">
        <v>1523</v>
      </c>
      <c r="C390" s="21"/>
      <c r="D390" s="21"/>
      <c r="E390" s="21"/>
      <c r="F390" s="21"/>
      <c r="I390" s="200"/>
    </row>
    <row r="391" spans="1:9" s="146" customFormat="1" ht="13.5" x14ac:dyDescent="0.2">
      <c r="A391" s="79">
        <v>45778</v>
      </c>
      <c r="B391" s="146" t="s">
        <v>1524</v>
      </c>
      <c r="C391" s="21"/>
      <c r="D391" s="21"/>
      <c r="E391" s="21"/>
      <c r="F391" s="21"/>
      <c r="I391" s="200"/>
    </row>
    <row r="392" spans="1:9" s="146" customFormat="1" ht="13.5" x14ac:dyDescent="0.2">
      <c r="A392" s="79">
        <v>45778</v>
      </c>
      <c r="B392" s="146" t="s">
        <v>1525</v>
      </c>
      <c r="C392" s="21"/>
      <c r="D392" s="21"/>
      <c r="E392" s="21"/>
      <c r="F392" s="21"/>
      <c r="I392" s="200"/>
    </row>
    <row r="393" spans="1:9" s="146" customFormat="1" ht="13.5" x14ac:dyDescent="0.2">
      <c r="A393" s="79">
        <v>45778</v>
      </c>
      <c r="B393" s="146" t="s">
        <v>1526</v>
      </c>
      <c r="C393" s="21"/>
      <c r="D393" s="21"/>
      <c r="E393" s="21"/>
      <c r="F393" s="21"/>
      <c r="I393" s="200"/>
    </row>
    <row r="394" spans="1:9" s="146" customFormat="1" ht="13.5" x14ac:dyDescent="0.2">
      <c r="A394" s="79">
        <v>45778</v>
      </c>
      <c r="B394" s="146" t="s">
        <v>1527</v>
      </c>
      <c r="C394" s="21"/>
      <c r="D394" s="21"/>
      <c r="E394" s="21"/>
      <c r="F394" s="21"/>
      <c r="I394" s="200"/>
    </row>
    <row r="395" spans="1:9" s="146" customFormat="1" ht="13.5" x14ac:dyDescent="0.2">
      <c r="A395" s="79">
        <v>45778</v>
      </c>
      <c r="B395" s="146" t="s">
        <v>1528</v>
      </c>
      <c r="C395" s="21"/>
      <c r="D395" s="21"/>
      <c r="E395" s="21"/>
      <c r="F395" s="21"/>
      <c r="I395" s="200"/>
    </row>
    <row r="396" spans="1:9" s="146" customFormat="1" ht="13.5" x14ac:dyDescent="0.2">
      <c r="A396" s="79">
        <v>45778</v>
      </c>
      <c r="B396" s="146" t="s">
        <v>1532</v>
      </c>
      <c r="C396" s="21"/>
      <c r="D396" s="21"/>
      <c r="E396" s="21"/>
      <c r="F396" s="21"/>
      <c r="I396" s="200"/>
    </row>
    <row r="397" spans="1:9" s="146" customFormat="1" ht="13.5" x14ac:dyDescent="0.2">
      <c r="A397" s="79">
        <v>45778</v>
      </c>
      <c r="B397" s="146" t="s">
        <v>1537</v>
      </c>
      <c r="C397" s="21"/>
      <c r="D397" s="21"/>
      <c r="E397" s="21"/>
      <c r="F397" s="21"/>
      <c r="H397" s="146" t="str">
        <f t="shared" ref="H397:H402" si="1">C397&amp;" "&amp;E397</f>
        <v xml:space="preserve"> </v>
      </c>
      <c r="I397" s="200"/>
    </row>
    <row r="398" spans="1:9" s="146" customFormat="1" ht="13.5" x14ac:dyDescent="0.2">
      <c r="A398" s="79">
        <v>45778</v>
      </c>
      <c r="B398" s="146" t="s">
        <v>1538</v>
      </c>
      <c r="C398" s="21"/>
      <c r="D398" s="21"/>
      <c r="E398" s="21"/>
      <c r="F398" s="21"/>
      <c r="H398" s="146" t="str">
        <f t="shared" si="1"/>
        <v xml:space="preserve"> </v>
      </c>
      <c r="I398" s="200"/>
    </row>
    <row r="399" spans="1:9" s="146" customFormat="1" ht="13.5" x14ac:dyDescent="0.2">
      <c r="A399" s="79">
        <v>45778</v>
      </c>
      <c r="B399" s="146" t="s">
        <v>1543</v>
      </c>
      <c r="C399" s="21"/>
      <c r="D399" s="21"/>
      <c r="E399" s="21"/>
      <c r="F399" s="21"/>
      <c r="H399" s="146" t="str">
        <f t="shared" si="1"/>
        <v xml:space="preserve"> </v>
      </c>
      <c r="I399" s="200"/>
    </row>
    <row r="400" spans="1:9" s="146" customFormat="1" ht="13.5" x14ac:dyDescent="0.2">
      <c r="A400" s="79">
        <v>45778</v>
      </c>
      <c r="B400" s="146" t="s">
        <v>1544</v>
      </c>
      <c r="C400" s="21"/>
      <c r="D400" s="21"/>
      <c r="E400" s="21"/>
      <c r="F400" s="21"/>
      <c r="H400" s="146" t="str">
        <f t="shared" si="1"/>
        <v xml:space="preserve"> </v>
      </c>
      <c r="I400" s="200"/>
    </row>
    <row r="401" spans="1:9" s="146" customFormat="1" ht="13.5" x14ac:dyDescent="0.2">
      <c r="A401" s="79">
        <v>45778</v>
      </c>
      <c r="B401" s="146" t="s">
        <v>1548</v>
      </c>
      <c r="C401" s="21"/>
      <c r="D401" s="21"/>
      <c r="E401" s="21"/>
      <c r="F401" s="21"/>
      <c r="H401" s="146" t="str">
        <f t="shared" si="1"/>
        <v xml:space="preserve"> </v>
      </c>
      <c r="I401" s="200"/>
    </row>
    <row r="402" spans="1:9" s="146" customFormat="1" ht="13.5" x14ac:dyDescent="0.2">
      <c r="A402" s="79">
        <v>45778</v>
      </c>
      <c r="B402" s="146" t="s">
        <v>1562</v>
      </c>
      <c r="C402" s="21"/>
      <c r="D402" s="21"/>
      <c r="E402" s="21"/>
      <c r="F402" s="21"/>
      <c r="H402" s="146" t="str">
        <f t="shared" si="1"/>
        <v xml:space="preserve"> </v>
      </c>
      <c r="I402" s="200"/>
    </row>
    <row r="403" spans="1:9" s="146" customFormat="1" ht="13.5" x14ac:dyDescent="0.2">
      <c r="A403" s="79">
        <v>45778</v>
      </c>
      <c r="B403" s="146" t="s">
        <v>1563</v>
      </c>
      <c r="C403" s="21"/>
      <c r="D403" s="21"/>
      <c r="E403" s="21"/>
      <c r="F403" s="21"/>
      <c r="I403" s="200"/>
    </row>
    <row r="404" spans="1:9" s="146" customFormat="1" ht="13.5" x14ac:dyDescent="0.2">
      <c r="A404" s="79">
        <v>45778</v>
      </c>
      <c r="B404" s="146" t="s">
        <v>1564</v>
      </c>
      <c r="C404" s="21"/>
      <c r="D404" s="21"/>
      <c r="E404" s="21"/>
      <c r="F404" s="21"/>
      <c r="I404" s="200"/>
    </row>
    <row r="405" spans="1:9" s="146" customFormat="1" ht="13.5" x14ac:dyDescent="0.2">
      <c r="A405" s="79">
        <v>45778</v>
      </c>
      <c r="B405" s="146" t="s">
        <v>1565</v>
      </c>
      <c r="C405" s="21"/>
      <c r="D405" s="21"/>
      <c r="E405" s="21"/>
      <c r="F405" s="21"/>
      <c r="I405" s="200"/>
    </row>
    <row r="406" spans="1:9" s="146" customFormat="1" ht="13.5" x14ac:dyDescent="0.2">
      <c r="A406" s="79">
        <v>45778</v>
      </c>
      <c r="B406" s="146" t="s">
        <v>1566</v>
      </c>
      <c r="C406" s="21"/>
      <c r="D406" s="21"/>
      <c r="E406" s="21"/>
      <c r="F406" s="21"/>
      <c r="I406" s="200"/>
    </row>
    <row r="407" spans="1:9" s="146" customFormat="1" ht="13.5" x14ac:dyDescent="0.2">
      <c r="A407" s="79">
        <v>45778</v>
      </c>
      <c r="B407" s="146" t="s">
        <v>1567</v>
      </c>
      <c r="C407" s="21"/>
      <c r="D407" s="21"/>
      <c r="E407" s="21"/>
      <c r="F407" s="21"/>
      <c r="I407" s="200"/>
    </row>
    <row r="408" spans="1:9" s="146" customFormat="1" ht="13.5" x14ac:dyDescent="0.2">
      <c r="A408" s="79">
        <v>45778</v>
      </c>
      <c r="B408" s="146" t="s">
        <v>1570</v>
      </c>
      <c r="C408" s="21"/>
      <c r="D408" s="21"/>
      <c r="E408" s="21"/>
      <c r="F408" s="21"/>
      <c r="I408" s="200"/>
    </row>
    <row r="409" spans="1:9" s="146" customFormat="1" ht="13.5" x14ac:dyDescent="0.2">
      <c r="A409" s="79">
        <v>45778</v>
      </c>
      <c r="B409" s="146" t="s">
        <v>1576</v>
      </c>
      <c r="C409" s="21"/>
      <c r="D409" s="21"/>
      <c r="E409" s="21"/>
      <c r="F409" s="21"/>
      <c r="I409" s="200"/>
    </row>
    <row r="410" spans="1:9" s="146" customFormat="1" ht="13.5" x14ac:dyDescent="0.2">
      <c r="A410" s="79">
        <v>45778</v>
      </c>
      <c r="B410" s="146" t="s">
        <v>1577</v>
      </c>
      <c r="C410" s="21"/>
      <c r="D410" s="21"/>
      <c r="E410" s="21"/>
      <c r="F410" s="21"/>
      <c r="I410" s="200"/>
    </row>
    <row r="411" spans="1:9" s="146" customFormat="1" ht="13.5" x14ac:dyDescent="0.2">
      <c r="A411" s="79">
        <v>45778</v>
      </c>
      <c r="B411" s="146" t="s">
        <v>1580</v>
      </c>
      <c r="C411" s="21"/>
      <c r="D411" s="21"/>
      <c r="E411" s="21"/>
      <c r="F411" s="21"/>
      <c r="I411" s="200"/>
    </row>
    <row r="412" spans="1:9" s="146" customFormat="1" ht="13.5" x14ac:dyDescent="0.2">
      <c r="A412" s="79">
        <v>45778</v>
      </c>
      <c r="B412" s="146" t="s">
        <v>1583</v>
      </c>
      <c r="C412" s="21"/>
      <c r="D412" s="21"/>
      <c r="E412" s="21"/>
      <c r="F412" s="21"/>
      <c r="I412" s="200"/>
    </row>
    <row r="413" spans="1:9" s="146" customFormat="1" ht="13.5" x14ac:dyDescent="0.2">
      <c r="A413" s="79">
        <v>45778</v>
      </c>
      <c r="B413" s="146" t="s">
        <v>1586</v>
      </c>
      <c r="C413" s="21"/>
      <c r="D413" s="21"/>
      <c r="E413" s="21"/>
      <c r="F413" s="21"/>
      <c r="I413" s="200"/>
    </row>
    <row r="414" spans="1:9" s="146" customFormat="1" ht="13.5" x14ac:dyDescent="0.2">
      <c r="A414" s="79">
        <v>45778</v>
      </c>
      <c r="B414" s="146" t="s">
        <v>1589</v>
      </c>
      <c r="C414" s="21"/>
      <c r="D414" s="21"/>
      <c r="E414" s="21"/>
      <c r="F414" s="21"/>
      <c r="I414" s="200"/>
    </row>
    <row r="415" spans="1:9" s="146" customFormat="1" ht="13.5" x14ac:dyDescent="0.2">
      <c r="A415" s="79">
        <v>45778</v>
      </c>
      <c r="B415" s="146" t="s">
        <v>1594</v>
      </c>
      <c r="C415" s="21"/>
      <c r="D415" s="21"/>
      <c r="E415" s="21"/>
      <c r="F415" s="21"/>
      <c r="I415" s="200"/>
    </row>
    <row r="416" spans="1:9" s="146" customFormat="1" ht="13.5" x14ac:dyDescent="0.2">
      <c r="A416" s="79">
        <v>45778</v>
      </c>
      <c r="B416" s="146" t="s">
        <v>1595</v>
      </c>
      <c r="C416" s="21"/>
      <c r="D416" s="21"/>
      <c r="E416" s="21"/>
      <c r="F416" s="21"/>
      <c r="I416" s="200"/>
    </row>
    <row r="417" spans="1:8" s="146" customFormat="1" ht="13.5" x14ac:dyDescent="0.25">
      <c r="A417" s="79"/>
      <c r="C417" s="211"/>
      <c r="H417" s="158"/>
    </row>
    <row r="418" spans="1:8" s="158" customFormat="1" ht="13.5" x14ac:dyDescent="0.25">
      <c r="A418" s="157"/>
      <c r="C418" s="211"/>
      <c r="D418" s="146"/>
      <c r="E418" s="146"/>
    </row>
    <row r="419" spans="1:8" s="158" customFormat="1" x14ac:dyDescent="0.2">
      <c r="A419" s="157"/>
      <c r="C419" s="146"/>
      <c r="D419" s="146"/>
      <c r="E419" s="146"/>
    </row>
    <row r="420" spans="1:8" x14ac:dyDescent="0.2">
      <c r="A420" s="141" t="s">
        <v>1</v>
      </c>
    </row>
    <row r="421" spans="1:8" ht="3.95" customHeight="1" x14ac:dyDescent="0.2">
      <c r="D421" s="2"/>
    </row>
    <row r="422" spans="1:8" x14ac:dyDescent="0.2">
      <c r="A422" s="144">
        <v>42248</v>
      </c>
      <c r="B422" t="s">
        <v>189</v>
      </c>
    </row>
    <row r="423" spans="1:8" x14ac:dyDescent="0.2">
      <c r="A423" s="144">
        <v>42248</v>
      </c>
      <c r="B423" t="s">
        <v>190</v>
      </c>
    </row>
    <row r="424" spans="1:8" x14ac:dyDescent="0.2">
      <c r="A424" s="144">
        <v>42248</v>
      </c>
      <c r="B424" t="s">
        <v>191</v>
      </c>
    </row>
    <row r="425" spans="1:8" x14ac:dyDescent="0.2">
      <c r="A425" s="144">
        <v>42248</v>
      </c>
      <c r="B425" t="s">
        <v>192</v>
      </c>
    </row>
    <row r="426" spans="1:8" x14ac:dyDescent="0.2">
      <c r="A426" s="144">
        <v>42248</v>
      </c>
      <c r="B426" t="s">
        <v>193</v>
      </c>
    </row>
    <row r="427" spans="1:8" x14ac:dyDescent="0.2">
      <c r="A427" s="144">
        <v>42248</v>
      </c>
      <c r="B427" t="s">
        <v>194</v>
      </c>
    </row>
    <row r="428" spans="1:8" x14ac:dyDescent="0.2">
      <c r="A428" s="144">
        <v>42248</v>
      </c>
      <c r="B428" t="s">
        <v>195</v>
      </c>
    </row>
    <row r="429" spans="1:8" x14ac:dyDescent="0.2">
      <c r="A429" s="144">
        <v>42248</v>
      </c>
      <c r="B429" s="143" t="s">
        <v>196</v>
      </c>
    </row>
    <row r="430" spans="1:8" x14ac:dyDescent="0.2">
      <c r="A430" s="144">
        <v>42248</v>
      </c>
      <c r="B430" t="s">
        <v>197</v>
      </c>
    </row>
    <row r="431" spans="1:8" x14ac:dyDescent="0.2">
      <c r="A431" s="144">
        <v>42248</v>
      </c>
      <c r="B431" t="s">
        <v>198</v>
      </c>
    </row>
    <row r="432" spans="1:8" x14ac:dyDescent="0.2">
      <c r="A432" s="144">
        <v>42248</v>
      </c>
      <c r="B432" t="s">
        <v>199</v>
      </c>
    </row>
    <row r="433" spans="1:5" x14ac:dyDescent="0.2">
      <c r="A433" s="144">
        <v>42248</v>
      </c>
      <c r="B433" t="s">
        <v>200</v>
      </c>
    </row>
    <row r="434" spans="1:5" x14ac:dyDescent="0.2">
      <c r="A434" s="144">
        <v>42248</v>
      </c>
      <c r="B434" t="s">
        <v>201</v>
      </c>
    </row>
    <row r="435" spans="1:5" x14ac:dyDescent="0.2">
      <c r="A435" s="144">
        <v>42248</v>
      </c>
      <c r="B435" s="143" t="s">
        <v>202</v>
      </c>
    </row>
    <row r="436" spans="1:5" x14ac:dyDescent="0.2">
      <c r="A436" s="144">
        <v>42248</v>
      </c>
      <c r="B436" t="s">
        <v>203</v>
      </c>
    </row>
    <row r="437" spans="1:5" x14ac:dyDescent="0.2">
      <c r="A437" s="144">
        <v>42248</v>
      </c>
      <c r="B437" t="s">
        <v>204</v>
      </c>
    </row>
    <row r="438" spans="1:5" s="146" customFormat="1" x14ac:dyDescent="0.2">
      <c r="A438" s="79">
        <v>42527</v>
      </c>
      <c r="B438" s="146" t="s">
        <v>211</v>
      </c>
    </row>
    <row r="439" spans="1:5" s="143" customFormat="1" x14ac:dyDescent="0.2">
      <c r="A439" s="144">
        <v>42765</v>
      </c>
      <c r="B439" s="143" t="s">
        <v>212</v>
      </c>
      <c r="C439" s="206"/>
      <c r="D439" s="206"/>
      <c r="E439" s="206"/>
    </row>
    <row r="440" spans="1:5" s="143" customFormat="1" x14ac:dyDescent="0.2">
      <c r="A440" s="144">
        <v>42765</v>
      </c>
      <c r="B440" s="143" t="s">
        <v>283</v>
      </c>
      <c r="C440" s="206"/>
      <c r="D440" s="206"/>
      <c r="E440" s="206"/>
    </row>
    <row r="441" spans="1:5" s="143" customFormat="1" x14ac:dyDescent="0.2">
      <c r="A441" s="144">
        <v>42765</v>
      </c>
      <c r="B441" s="143" t="s">
        <v>284</v>
      </c>
      <c r="C441" s="206"/>
      <c r="D441" s="206"/>
      <c r="E441" s="206"/>
    </row>
    <row r="442" spans="1:5" s="143" customFormat="1" x14ac:dyDescent="0.2">
      <c r="A442" s="144">
        <v>42765</v>
      </c>
      <c r="B442" s="143" t="s">
        <v>285</v>
      </c>
      <c r="C442" s="206"/>
      <c r="D442" s="206"/>
      <c r="E442" s="206"/>
    </row>
    <row r="443" spans="1:5" s="143" customFormat="1" x14ac:dyDescent="0.2">
      <c r="A443" s="144">
        <v>42765</v>
      </c>
      <c r="B443" s="143" t="s">
        <v>232</v>
      </c>
      <c r="C443" s="206"/>
      <c r="D443" s="206"/>
      <c r="E443" s="206"/>
    </row>
    <row r="444" spans="1:5" s="143" customFormat="1" x14ac:dyDescent="0.2">
      <c r="A444" s="144">
        <v>42765</v>
      </c>
      <c r="B444" s="143" t="s">
        <v>158</v>
      </c>
      <c r="C444" s="206"/>
      <c r="D444" s="206"/>
      <c r="E444" s="206"/>
    </row>
    <row r="445" spans="1:5" s="143" customFormat="1" x14ac:dyDescent="0.2">
      <c r="A445" s="144">
        <v>42765</v>
      </c>
      <c r="B445" s="143" t="s">
        <v>159</v>
      </c>
      <c r="C445" s="206"/>
      <c r="D445" s="206"/>
      <c r="E445" s="206"/>
    </row>
    <row r="446" spans="1:5" s="143" customFormat="1" x14ac:dyDescent="0.2">
      <c r="A446" s="144">
        <v>42765</v>
      </c>
      <c r="B446" s="143" t="s">
        <v>168</v>
      </c>
      <c r="C446" s="206"/>
      <c r="D446" s="206"/>
      <c r="E446" s="206"/>
    </row>
    <row r="447" spans="1:5" s="143" customFormat="1" x14ac:dyDescent="0.2">
      <c r="A447" s="144">
        <v>42765</v>
      </c>
      <c r="B447" s="143" t="s">
        <v>172</v>
      </c>
      <c r="C447" s="206"/>
      <c r="D447" s="206"/>
      <c r="E447" s="206"/>
    </row>
    <row r="448" spans="1:5" s="143" customFormat="1" x14ac:dyDescent="0.2">
      <c r="A448" s="144">
        <v>42765</v>
      </c>
      <c r="B448" s="143" t="s">
        <v>173</v>
      </c>
      <c r="C448" s="206"/>
      <c r="D448" s="206"/>
      <c r="E448" s="206"/>
    </row>
    <row r="449" spans="1:5" s="154" customFormat="1" x14ac:dyDescent="0.2">
      <c r="A449" s="152">
        <v>42886</v>
      </c>
      <c r="B449" s="153" t="s">
        <v>224</v>
      </c>
    </row>
    <row r="450" spans="1:5" s="143" customFormat="1" x14ac:dyDescent="0.2">
      <c r="A450" s="144">
        <v>43250</v>
      </c>
      <c r="B450" s="143" t="s">
        <v>230</v>
      </c>
      <c r="C450" s="206"/>
      <c r="D450" s="206"/>
      <c r="E450" s="206"/>
    </row>
    <row r="451" spans="1:5" s="143" customFormat="1" x14ac:dyDescent="0.2">
      <c r="A451" s="144">
        <v>43250</v>
      </c>
      <c r="B451" s="143" t="s">
        <v>162</v>
      </c>
      <c r="C451" s="206"/>
      <c r="D451" s="206"/>
      <c r="E451" s="206"/>
    </row>
    <row r="452" spans="1:5" s="143" customFormat="1" x14ac:dyDescent="0.2">
      <c r="A452" s="144">
        <v>43250</v>
      </c>
      <c r="B452" s="143" t="s">
        <v>163</v>
      </c>
      <c r="C452" s="206"/>
      <c r="D452" s="206"/>
      <c r="E452" s="206"/>
    </row>
    <row r="453" spans="1:5" s="143" customFormat="1" x14ac:dyDescent="0.2">
      <c r="A453" s="144">
        <v>43250</v>
      </c>
      <c r="B453" s="143" t="s">
        <v>264</v>
      </c>
      <c r="C453" s="206"/>
      <c r="D453" s="206"/>
      <c r="E453" s="206"/>
    </row>
    <row r="454" spans="1:5" s="154" customFormat="1" x14ac:dyDescent="0.2">
      <c r="A454" s="152">
        <v>43462</v>
      </c>
      <c r="B454" s="153" t="s">
        <v>795</v>
      </c>
    </row>
    <row r="455" spans="1:5" s="154" customFormat="1" x14ac:dyDescent="0.2">
      <c r="A455" s="152">
        <v>43462</v>
      </c>
      <c r="B455" s="153" t="s">
        <v>796</v>
      </c>
    </row>
    <row r="456" spans="1:5" s="154" customFormat="1" x14ac:dyDescent="0.2">
      <c r="A456" s="152">
        <v>43462</v>
      </c>
      <c r="B456" s="153" t="s">
        <v>219</v>
      </c>
    </row>
    <row r="457" spans="1:5" s="154" customFormat="1" x14ac:dyDescent="0.2">
      <c r="A457" s="152">
        <v>43462</v>
      </c>
      <c r="B457" s="153" t="s">
        <v>797</v>
      </c>
    </row>
    <row r="458" spans="1:5" s="154" customFormat="1" x14ac:dyDescent="0.2">
      <c r="A458" s="152">
        <v>43462</v>
      </c>
      <c r="B458" s="153" t="s">
        <v>222</v>
      </c>
    </row>
    <row r="459" spans="1:5" s="154" customFormat="1" x14ac:dyDescent="0.2">
      <c r="A459" s="152">
        <v>43462</v>
      </c>
      <c r="B459" s="153" t="s">
        <v>229</v>
      </c>
    </row>
    <row r="460" spans="1:5" s="154" customFormat="1" x14ac:dyDescent="0.2">
      <c r="A460" s="152">
        <v>43462</v>
      </c>
      <c r="B460" s="153" t="s">
        <v>161</v>
      </c>
    </row>
    <row r="461" spans="1:5" s="154" customFormat="1" x14ac:dyDescent="0.2">
      <c r="A461" s="152">
        <v>43462</v>
      </c>
      <c r="B461" s="153" t="s">
        <v>235</v>
      </c>
    </row>
    <row r="462" spans="1:5" s="154" customFormat="1" x14ac:dyDescent="0.2">
      <c r="A462" s="152">
        <v>43462</v>
      </c>
      <c r="B462" s="153" t="s">
        <v>236</v>
      </c>
    </row>
    <row r="463" spans="1:5" s="154" customFormat="1" x14ac:dyDescent="0.2">
      <c r="A463" s="152">
        <v>43462</v>
      </c>
      <c r="B463" s="153" t="s">
        <v>798</v>
      </c>
    </row>
    <row r="464" spans="1:5" s="154" customFormat="1" x14ac:dyDescent="0.2">
      <c r="A464" s="152">
        <v>43462</v>
      </c>
      <c r="B464" s="153" t="s">
        <v>799</v>
      </c>
    </row>
    <row r="465" spans="1:6" s="154" customFormat="1" x14ac:dyDescent="0.2">
      <c r="A465" s="152">
        <v>43462</v>
      </c>
      <c r="B465" s="153" t="s">
        <v>257</v>
      </c>
    </row>
    <row r="466" spans="1:6" s="154" customFormat="1" x14ac:dyDescent="0.2">
      <c r="A466" s="193">
        <v>43462</v>
      </c>
      <c r="B466" s="194" t="s">
        <v>800</v>
      </c>
      <c r="C466" s="154" t="s">
        <v>816</v>
      </c>
    </row>
    <row r="467" spans="1:6" s="154" customFormat="1" x14ac:dyDescent="0.2">
      <c r="A467" s="193">
        <v>43462</v>
      </c>
      <c r="B467" s="194" t="s">
        <v>801</v>
      </c>
      <c r="C467" s="154" t="s">
        <v>816</v>
      </c>
    </row>
    <row r="468" spans="1:6" s="143" customFormat="1" x14ac:dyDescent="0.2">
      <c r="A468" s="144">
        <v>43721</v>
      </c>
      <c r="B468" s="143" t="s">
        <v>804</v>
      </c>
      <c r="C468" s="206"/>
      <c r="D468" s="206"/>
      <c r="E468" s="206"/>
    </row>
    <row r="469" spans="1:6" s="146" customFormat="1" x14ac:dyDescent="0.2">
      <c r="A469" s="79">
        <v>44005</v>
      </c>
      <c r="B469" s="146" t="s">
        <v>912</v>
      </c>
      <c r="D469" s="195"/>
      <c r="E469" s="138"/>
      <c r="F469" s="138"/>
    </row>
    <row r="470" spans="1:6" s="146" customFormat="1" x14ac:dyDescent="0.2">
      <c r="A470" s="79">
        <v>44005</v>
      </c>
      <c r="B470" s="146" t="s">
        <v>909</v>
      </c>
      <c r="D470" s="195"/>
      <c r="E470" s="138"/>
      <c r="F470" s="138"/>
    </row>
    <row r="471" spans="1:6" s="146" customFormat="1" x14ac:dyDescent="0.2">
      <c r="A471" s="79">
        <v>44005</v>
      </c>
      <c r="B471" s="146" t="s">
        <v>915</v>
      </c>
      <c r="D471" s="195"/>
      <c r="E471" s="138"/>
      <c r="F471" s="138"/>
    </row>
    <row r="472" spans="1:6" s="146" customFormat="1" x14ac:dyDescent="0.2">
      <c r="A472" s="79">
        <v>44005</v>
      </c>
      <c r="B472" s="146" t="s">
        <v>908</v>
      </c>
      <c r="D472" s="195"/>
      <c r="E472" s="138"/>
      <c r="F472" s="138"/>
    </row>
    <row r="473" spans="1:6" s="146" customFormat="1" x14ac:dyDescent="0.2">
      <c r="A473" s="79">
        <v>44005</v>
      </c>
      <c r="B473" s="146" t="s">
        <v>921</v>
      </c>
      <c r="D473" s="138"/>
      <c r="E473" s="138"/>
      <c r="F473" s="138"/>
    </row>
    <row r="474" spans="1:6" s="146" customFormat="1" x14ac:dyDescent="0.2">
      <c r="A474" s="79">
        <v>44005</v>
      </c>
      <c r="B474" s="146" t="s">
        <v>927</v>
      </c>
      <c r="D474" s="138"/>
      <c r="E474" s="138"/>
      <c r="F474" s="138"/>
    </row>
    <row r="475" spans="1:6" s="146" customFormat="1" x14ac:dyDescent="0.2">
      <c r="A475" s="79">
        <v>44005</v>
      </c>
      <c r="B475" s="146" t="s">
        <v>928</v>
      </c>
      <c r="D475" s="138"/>
      <c r="E475" s="138"/>
      <c r="F475" s="138"/>
    </row>
    <row r="476" spans="1:6" s="146" customFormat="1" x14ac:dyDescent="0.2">
      <c r="A476" s="79">
        <v>44005</v>
      </c>
      <c r="B476" s="146" t="s">
        <v>920</v>
      </c>
      <c r="D476" s="195"/>
      <c r="E476" s="138"/>
      <c r="F476" s="138"/>
    </row>
    <row r="477" spans="1:6" s="146" customFormat="1" x14ac:dyDescent="0.2">
      <c r="A477" s="79">
        <v>44005</v>
      </c>
      <c r="B477" s="146" t="s">
        <v>910</v>
      </c>
      <c r="D477" s="195"/>
      <c r="E477" s="138"/>
      <c r="F477" s="138"/>
    </row>
    <row r="478" spans="1:6" s="146" customFormat="1" x14ac:dyDescent="0.2">
      <c r="A478" s="79">
        <v>44005</v>
      </c>
      <c r="B478" s="146" t="s">
        <v>918</v>
      </c>
      <c r="D478" s="195"/>
      <c r="E478" s="138"/>
      <c r="F478" s="138"/>
    </row>
    <row r="479" spans="1:6" s="146" customFormat="1" x14ac:dyDescent="0.2">
      <c r="A479" s="79">
        <v>44005</v>
      </c>
      <c r="B479" s="146" t="s">
        <v>919</v>
      </c>
      <c r="D479" s="195"/>
      <c r="E479" s="138"/>
      <c r="F479" s="138"/>
    </row>
    <row r="480" spans="1:6" s="146" customFormat="1" x14ac:dyDescent="0.2">
      <c r="A480" s="79">
        <v>44005</v>
      </c>
      <c r="B480" s="146" t="s">
        <v>911</v>
      </c>
      <c r="D480" s="195"/>
      <c r="E480" s="138"/>
      <c r="F480" s="138"/>
    </row>
    <row r="481" spans="1:6" s="146" customFormat="1" x14ac:dyDescent="0.2">
      <c r="A481" s="79">
        <v>44005</v>
      </c>
      <c r="B481" s="146" t="s">
        <v>907</v>
      </c>
      <c r="D481" s="195"/>
      <c r="E481" s="138"/>
      <c r="F481" s="138"/>
    </row>
    <row r="482" spans="1:6" s="146" customFormat="1" x14ac:dyDescent="0.2">
      <c r="A482" s="79">
        <v>44005</v>
      </c>
      <c r="B482" s="146" t="s">
        <v>832</v>
      </c>
      <c r="D482" s="138"/>
      <c r="E482" s="138"/>
      <c r="F482" s="138"/>
    </row>
    <row r="483" spans="1:6" s="146" customFormat="1" x14ac:dyDescent="0.2">
      <c r="A483" s="79">
        <v>44005</v>
      </c>
      <c r="B483" s="146" t="s">
        <v>833</v>
      </c>
      <c r="D483" s="138"/>
      <c r="E483" s="138"/>
      <c r="F483" s="138"/>
    </row>
    <row r="484" spans="1:6" s="146" customFormat="1" x14ac:dyDescent="0.2">
      <c r="A484" s="79">
        <v>44005</v>
      </c>
      <c r="B484" s="146" t="s">
        <v>834</v>
      </c>
      <c r="D484" s="138"/>
      <c r="E484" s="138"/>
      <c r="F484" s="138"/>
    </row>
    <row r="485" spans="1:6" s="146" customFormat="1" x14ac:dyDescent="0.2">
      <c r="A485" s="79">
        <v>44005</v>
      </c>
      <c r="B485" s="146" t="s">
        <v>835</v>
      </c>
      <c r="D485" s="138"/>
      <c r="E485" s="138"/>
      <c r="F485" s="138"/>
    </row>
    <row r="486" spans="1:6" s="146" customFormat="1" x14ac:dyDescent="0.2">
      <c r="A486" s="79">
        <v>44005</v>
      </c>
      <c r="B486" s="146" t="s">
        <v>916</v>
      </c>
      <c r="D486" s="195"/>
      <c r="E486" s="138"/>
      <c r="F486" s="138"/>
    </row>
    <row r="487" spans="1:6" s="146" customFormat="1" x14ac:dyDescent="0.2">
      <c r="A487" s="79">
        <v>44005</v>
      </c>
      <c r="B487" s="146" t="s">
        <v>917</v>
      </c>
      <c r="D487" s="195"/>
      <c r="E487" s="138"/>
      <c r="F487" s="138"/>
    </row>
    <row r="488" spans="1:6" s="146" customFormat="1" x14ac:dyDescent="0.2">
      <c r="A488" s="79">
        <v>44005</v>
      </c>
      <c r="B488" s="146" t="s">
        <v>913</v>
      </c>
      <c r="D488" s="138"/>
      <c r="E488" s="138"/>
      <c r="F488" s="138"/>
    </row>
    <row r="489" spans="1:6" s="146" customFormat="1" x14ac:dyDescent="0.2">
      <c r="A489" s="79">
        <v>44005</v>
      </c>
      <c r="B489" s="146" t="s">
        <v>914</v>
      </c>
      <c r="D489" s="138"/>
      <c r="E489" s="138"/>
      <c r="F489" s="138"/>
    </row>
    <row r="490" spans="1:6" x14ac:dyDescent="0.2">
      <c r="A490" s="144">
        <v>44432</v>
      </c>
      <c r="B490" t="s">
        <v>1112</v>
      </c>
    </row>
    <row r="491" spans="1:6" x14ac:dyDescent="0.2">
      <c r="A491" s="144">
        <v>44432</v>
      </c>
      <c r="B491" t="s">
        <v>1113</v>
      </c>
    </row>
    <row r="492" spans="1:6" x14ac:dyDescent="0.2">
      <c r="A492" s="144">
        <v>44432</v>
      </c>
      <c r="B492" t="s">
        <v>888</v>
      </c>
    </row>
    <row r="493" spans="1:6" x14ac:dyDescent="0.2">
      <c r="A493" s="144">
        <v>44432</v>
      </c>
      <c r="B493" t="s">
        <v>889</v>
      </c>
    </row>
    <row r="494" spans="1:6" x14ac:dyDescent="0.2">
      <c r="A494" s="144">
        <v>44432</v>
      </c>
      <c r="B494" t="s">
        <v>890</v>
      </c>
    </row>
    <row r="495" spans="1:6" x14ac:dyDescent="0.2">
      <c r="A495" s="144">
        <v>44432</v>
      </c>
      <c r="B495" t="s">
        <v>891</v>
      </c>
    </row>
    <row r="496" spans="1:6" x14ac:dyDescent="0.2">
      <c r="A496" s="144">
        <v>44432</v>
      </c>
      <c r="B496" t="s">
        <v>894</v>
      </c>
    </row>
    <row r="497" spans="1:2" x14ac:dyDescent="0.2">
      <c r="A497" s="144">
        <v>44432</v>
      </c>
      <c r="B497" t="s">
        <v>895</v>
      </c>
    </row>
    <row r="498" spans="1:2" x14ac:dyDescent="0.2">
      <c r="A498" s="144">
        <v>44432</v>
      </c>
      <c r="B498" t="s">
        <v>896</v>
      </c>
    </row>
    <row r="499" spans="1:2" x14ac:dyDescent="0.2">
      <c r="A499" s="144">
        <v>44432</v>
      </c>
      <c r="B499" t="s">
        <v>897</v>
      </c>
    </row>
    <row r="500" spans="1:2" x14ac:dyDescent="0.2">
      <c r="A500" s="144">
        <v>44432</v>
      </c>
      <c r="B500" t="s">
        <v>1114</v>
      </c>
    </row>
    <row r="501" spans="1:2" x14ac:dyDescent="0.2">
      <c r="A501" s="144">
        <v>44432</v>
      </c>
      <c r="B501" t="s">
        <v>1115</v>
      </c>
    </row>
    <row r="502" spans="1:2" x14ac:dyDescent="0.2">
      <c r="A502" s="144">
        <v>44432</v>
      </c>
      <c r="B502" t="s">
        <v>1116</v>
      </c>
    </row>
    <row r="503" spans="1:2" x14ac:dyDescent="0.2">
      <c r="A503" s="144">
        <v>44432</v>
      </c>
      <c r="B503" t="s">
        <v>1117</v>
      </c>
    </row>
    <row r="504" spans="1:2" x14ac:dyDescent="0.2">
      <c r="A504" s="144">
        <v>44432</v>
      </c>
      <c r="B504" t="s">
        <v>1118</v>
      </c>
    </row>
    <row r="505" spans="1:2" x14ac:dyDescent="0.2">
      <c r="A505" s="144">
        <v>44432</v>
      </c>
      <c r="B505" t="s">
        <v>1119</v>
      </c>
    </row>
    <row r="506" spans="1:2" x14ac:dyDescent="0.2">
      <c r="A506" s="144">
        <v>44432</v>
      </c>
      <c r="B506" t="s">
        <v>1120</v>
      </c>
    </row>
    <row r="507" spans="1:2" x14ac:dyDescent="0.2">
      <c r="A507" s="144">
        <v>44432</v>
      </c>
      <c r="B507" t="s">
        <v>1121</v>
      </c>
    </row>
    <row r="508" spans="1:2" x14ac:dyDescent="0.2">
      <c r="A508" s="144">
        <v>44432</v>
      </c>
      <c r="B508" t="s">
        <v>900</v>
      </c>
    </row>
    <row r="509" spans="1:2" x14ac:dyDescent="0.2">
      <c r="A509" s="144">
        <v>44432</v>
      </c>
      <c r="B509" t="s">
        <v>1122</v>
      </c>
    </row>
    <row r="510" spans="1:2" x14ac:dyDescent="0.2">
      <c r="A510" s="144">
        <v>44432</v>
      </c>
      <c r="B510" t="s">
        <v>1123</v>
      </c>
    </row>
    <row r="511" spans="1:2" x14ac:dyDescent="0.2">
      <c r="A511" s="144">
        <v>44432</v>
      </c>
      <c r="B511" t="s">
        <v>1124</v>
      </c>
    </row>
    <row r="512" spans="1:2" x14ac:dyDescent="0.2">
      <c r="A512" s="144">
        <v>44432</v>
      </c>
      <c r="B512" t="s">
        <v>901</v>
      </c>
    </row>
    <row r="513" spans="1:2" x14ac:dyDescent="0.2">
      <c r="A513" s="144">
        <v>44432</v>
      </c>
      <c r="B513" t="s">
        <v>902</v>
      </c>
    </row>
    <row r="514" spans="1:2" x14ac:dyDescent="0.2">
      <c r="A514" s="144">
        <v>44432</v>
      </c>
      <c r="B514" t="s">
        <v>1125</v>
      </c>
    </row>
    <row r="515" spans="1:2" x14ac:dyDescent="0.2">
      <c r="A515" s="144">
        <v>44432</v>
      </c>
      <c r="B515" t="s">
        <v>1126</v>
      </c>
    </row>
    <row r="516" spans="1:2" x14ac:dyDescent="0.2">
      <c r="A516" s="144">
        <v>44432</v>
      </c>
      <c r="B516" t="s">
        <v>1127</v>
      </c>
    </row>
    <row r="517" spans="1:2" x14ac:dyDescent="0.2">
      <c r="A517" s="144">
        <v>44432</v>
      </c>
      <c r="B517" t="s">
        <v>1128</v>
      </c>
    </row>
    <row r="518" spans="1:2" x14ac:dyDescent="0.2">
      <c r="A518" s="144">
        <v>44432</v>
      </c>
      <c r="B518" t="s">
        <v>1129</v>
      </c>
    </row>
    <row r="519" spans="1:2" x14ac:dyDescent="0.2">
      <c r="A519" s="144">
        <v>44432</v>
      </c>
      <c r="B519" t="s">
        <v>1130</v>
      </c>
    </row>
    <row r="520" spans="1:2" x14ac:dyDescent="0.2">
      <c r="A520" s="144">
        <v>44432</v>
      </c>
      <c r="B520" t="s">
        <v>1131</v>
      </c>
    </row>
    <row r="521" spans="1:2" x14ac:dyDescent="0.2">
      <c r="A521" s="144">
        <v>44432</v>
      </c>
      <c r="B521" t="s">
        <v>1132</v>
      </c>
    </row>
    <row r="522" spans="1:2" x14ac:dyDescent="0.2">
      <c r="A522" s="144">
        <v>44432</v>
      </c>
      <c r="B522" t="s">
        <v>1133</v>
      </c>
    </row>
    <row r="523" spans="1:2" x14ac:dyDescent="0.2">
      <c r="A523" s="144">
        <v>44432</v>
      </c>
      <c r="B523" t="s">
        <v>1134</v>
      </c>
    </row>
    <row r="524" spans="1:2" x14ac:dyDescent="0.2">
      <c r="A524" s="144">
        <v>44432</v>
      </c>
      <c r="B524" t="s">
        <v>1135</v>
      </c>
    </row>
    <row r="525" spans="1:2" x14ac:dyDescent="0.2">
      <c r="A525" s="144">
        <v>44432</v>
      </c>
      <c r="B525" t="s">
        <v>1136</v>
      </c>
    </row>
    <row r="526" spans="1:2" x14ac:dyDescent="0.2">
      <c r="A526" s="144">
        <v>44432</v>
      </c>
      <c r="B526" t="s">
        <v>1137</v>
      </c>
    </row>
    <row r="527" spans="1:2" x14ac:dyDescent="0.2">
      <c r="A527" s="144">
        <v>44432</v>
      </c>
      <c r="B527" t="s">
        <v>1138</v>
      </c>
    </row>
    <row r="528" spans="1:2" x14ac:dyDescent="0.2">
      <c r="A528" s="144">
        <v>44432</v>
      </c>
      <c r="B528" t="s">
        <v>1139</v>
      </c>
    </row>
    <row r="529" spans="1:13" x14ac:dyDescent="0.2">
      <c r="A529" s="144">
        <v>44432</v>
      </c>
      <c r="B529" t="s">
        <v>1140</v>
      </c>
    </row>
    <row r="530" spans="1:13" x14ac:dyDescent="0.2">
      <c r="A530" s="144">
        <v>44432</v>
      </c>
      <c r="B530" t="s">
        <v>1141</v>
      </c>
    </row>
    <row r="531" spans="1:13" s="146" customFormat="1" x14ac:dyDescent="0.2">
      <c r="A531" s="203">
        <v>44518</v>
      </c>
      <c r="B531" s="204" t="s">
        <v>1225</v>
      </c>
      <c r="C531" s="154" t="s">
        <v>1424</v>
      </c>
    </row>
    <row r="532" spans="1:13" s="143" customFormat="1" x14ac:dyDescent="0.2">
      <c r="A532" s="144">
        <v>44743</v>
      </c>
      <c r="B532" s="143" t="s">
        <v>1226</v>
      </c>
      <c r="C532" s="206"/>
      <c r="D532" s="206"/>
      <c r="E532" s="206"/>
    </row>
    <row r="533" spans="1:13" s="143" customFormat="1" x14ac:dyDescent="0.2">
      <c r="A533" s="144">
        <v>44743</v>
      </c>
      <c r="B533" s="143" t="s">
        <v>1244</v>
      </c>
      <c r="C533" s="206"/>
      <c r="D533" s="206"/>
      <c r="E533" s="206"/>
    </row>
    <row r="534" spans="1:13" s="143" customFormat="1" x14ac:dyDescent="0.2">
      <c r="A534" s="144">
        <v>44743</v>
      </c>
      <c r="B534" s="143" t="s">
        <v>820</v>
      </c>
      <c r="C534" s="206"/>
      <c r="D534" s="206"/>
      <c r="E534" s="206"/>
    </row>
    <row r="535" spans="1:13" s="143" customFormat="1" x14ac:dyDescent="0.2">
      <c r="A535" s="144">
        <v>44743</v>
      </c>
      <c r="B535" s="143" t="s">
        <v>1227</v>
      </c>
      <c r="C535" s="206"/>
      <c r="D535" s="206"/>
      <c r="E535" s="206"/>
    </row>
    <row r="536" spans="1:13" s="143" customFormat="1" x14ac:dyDescent="0.2">
      <c r="A536" s="144">
        <v>44743</v>
      </c>
      <c r="B536" s="143" t="s">
        <v>1228</v>
      </c>
      <c r="C536" s="206"/>
      <c r="D536" s="206"/>
      <c r="E536" s="206"/>
    </row>
    <row r="537" spans="1:13" s="143" customFormat="1" x14ac:dyDescent="0.2">
      <c r="A537" s="144">
        <v>44743</v>
      </c>
      <c r="B537" s="143" t="s">
        <v>1229</v>
      </c>
      <c r="C537" s="206"/>
      <c r="D537" s="206"/>
      <c r="E537" s="206"/>
    </row>
    <row r="538" spans="1:13" s="143" customFormat="1" x14ac:dyDescent="0.2">
      <c r="A538" s="144">
        <v>44743</v>
      </c>
      <c r="B538" s="143" t="s">
        <v>1230</v>
      </c>
      <c r="C538" s="206"/>
      <c r="D538" s="206"/>
      <c r="E538" s="206"/>
    </row>
    <row r="539" spans="1:13" s="143" customFormat="1" x14ac:dyDescent="0.2">
      <c r="A539" s="144">
        <v>44743</v>
      </c>
      <c r="B539" s="143" t="s">
        <v>1231</v>
      </c>
      <c r="C539" s="206"/>
      <c r="D539" s="206"/>
      <c r="E539" s="206"/>
      <c r="M539" s="143" t="s">
        <v>84</v>
      </c>
    </row>
    <row r="540" spans="1:13" s="143" customFormat="1" x14ac:dyDescent="0.2">
      <c r="A540" s="144">
        <v>44743</v>
      </c>
      <c r="B540" s="143" t="s">
        <v>1232</v>
      </c>
      <c r="C540" s="206"/>
      <c r="D540" s="206"/>
      <c r="E540" s="206"/>
    </row>
    <row r="541" spans="1:13" s="143" customFormat="1" x14ac:dyDescent="0.2">
      <c r="A541" s="144">
        <v>44743</v>
      </c>
      <c r="B541" s="143" t="s">
        <v>1233</v>
      </c>
      <c r="C541" s="206"/>
      <c r="D541" s="206"/>
      <c r="E541" s="206"/>
    </row>
    <row r="542" spans="1:13" s="143" customFormat="1" x14ac:dyDescent="0.2">
      <c r="A542" s="144">
        <v>44743</v>
      </c>
      <c r="B542" s="143" t="s">
        <v>1234</v>
      </c>
      <c r="C542" s="206"/>
      <c r="D542" s="206"/>
      <c r="E542" s="206"/>
    </row>
    <row r="543" spans="1:13" s="143" customFormat="1" x14ac:dyDescent="0.2">
      <c r="A543" s="144">
        <v>44743</v>
      </c>
      <c r="B543" s="143" t="s">
        <v>1235</v>
      </c>
      <c r="C543" s="206"/>
      <c r="D543" s="206"/>
      <c r="E543" s="206"/>
    </row>
    <row r="544" spans="1:13" s="143" customFormat="1" x14ac:dyDescent="0.2">
      <c r="A544" s="144">
        <v>44743</v>
      </c>
      <c r="B544" s="143" t="s">
        <v>1236</v>
      </c>
      <c r="C544" s="206"/>
      <c r="D544" s="206"/>
      <c r="E544" s="206"/>
    </row>
    <row r="545" spans="1:13" s="143" customFormat="1" x14ac:dyDescent="0.2">
      <c r="A545" s="144">
        <v>44743</v>
      </c>
      <c r="B545" s="143" t="s">
        <v>1237</v>
      </c>
      <c r="C545" s="206"/>
      <c r="D545" s="206"/>
      <c r="E545" s="206"/>
    </row>
    <row r="546" spans="1:13" s="143" customFormat="1" x14ac:dyDescent="0.2">
      <c r="A546" s="144">
        <v>44743</v>
      </c>
      <c r="B546" s="143" t="s">
        <v>1238</v>
      </c>
      <c r="C546" s="206"/>
      <c r="D546" s="206"/>
      <c r="E546" s="206"/>
    </row>
    <row r="547" spans="1:13" s="143" customFormat="1" x14ac:dyDescent="0.2">
      <c r="A547" s="144">
        <v>44743</v>
      </c>
      <c r="B547" s="143" t="s">
        <v>1239</v>
      </c>
      <c r="C547" s="206"/>
      <c r="D547" s="206"/>
      <c r="E547" s="206"/>
    </row>
    <row r="548" spans="1:13" s="143" customFormat="1" x14ac:dyDescent="0.2">
      <c r="A548" s="144">
        <v>44743</v>
      </c>
      <c r="B548" s="143" t="s">
        <v>1240</v>
      </c>
      <c r="C548" s="206"/>
      <c r="D548" s="206"/>
      <c r="E548" s="206"/>
    </row>
    <row r="549" spans="1:13" s="143" customFormat="1" x14ac:dyDescent="0.2">
      <c r="A549" s="144">
        <v>44743</v>
      </c>
      <c r="B549" s="143" t="s">
        <v>1241</v>
      </c>
      <c r="C549" s="206"/>
      <c r="D549" s="206"/>
      <c r="E549" s="206"/>
    </row>
    <row r="550" spans="1:13" s="143" customFormat="1" x14ac:dyDescent="0.2">
      <c r="A550" s="144">
        <v>44743</v>
      </c>
      <c r="B550" s="143" t="s">
        <v>1242</v>
      </c>
      <c r="C550" s="206"/>
      <c r="D550" s="206"/>
      <c r="E550" s="206"/>
    </row>
    <row r="551" spans="1:13" s="143" customFormat="1" x14ac:dyDescent="0.2">
      <c r="A551" s="144">
        <v>44743</v>
      </c>
      <c r="B551" s="143" t="s">
        <v>1243</v>
      </c>
      <c r="C551" s="206"/>
      <c r="D551" s="206"/>
      <c r="E551" s="206"/>
    </row>
    <row r="552" spans="1:13" s="146" customFormat="1" x14ac:dyDescent="0.2">
      <c r="A552" s="79">
        <v>45118</v>
      </c>
      <c r="B552" s="146" t="s">
        <v>1354</v>
      </c>
    </row>
    <row r="553" spans="1:13" s="146" customFormat="1" x14ac:dyDescent="0.2">
      <c r="A553" s="79">
        <v>45118</v>
      </c>
      <c r="B553" s="146" t="s">
        <v>1355</v>
      </c>
    </row>
    <row r="554" spans="1:13" s="146" customFormat="1" x14ac:dyDescent="0.2">
      <c r="A554" s="79">
        <v>45118</v>
      </c>
      <c r="B554" s="146" t="s">
        <v>1356</v>
      </c>
    </row>
    <row r="555" spans="1:13" s="146" customFormat="1" x14ac:dyDescent="0.2">
      <c r="A555" s="79">
        <v>45118</v>
      </c>
      <c r="B555" s="146" t="s">
        <v>1357</v>
      </c>
      <c r="M555" s="146" t="s">
        <v>84</v>
      </c>
    </row>
    <row r="556" spans="1:13" s="146" customFormat="1" x14ac:dyDescent="0.2">
      <c r="A556" s="79">
        <v>45118</v>
      </c>
      <c r="B556" s="146" t="s">
        <v>1358</v>
      </c>
    </row>
    <row r="557" spans="1:13" s="146" customFormat="1" x14ac:dyDescent="0.2">
      <c r="A557" s="79">
        <v>45118</v>
      </c>
      <c r="B557" s="146" t="s">
        <v>1359</v>
      </c>
    </row>
    <row r="558" spans="1:13" s="146" customFormat="1" ht="25.5" x14ac:dyDescent="0.2">
      <c r="A558" s="152">
        <v>45118</v>
      </c>
      <c r="B558" s="202" t="s">
        <v>1360</v>
      </c>
    </row>
    <row r="559" spans="1:13" s="146" customFormat="1" x14ac:dyDescent="0.2">
      <c r="A559" s="79">
        <v>45118</v>
      </c>
      <c r="B559" s="146" t="s">
        <v>1361</v>
      </c>
    </row>
    <row r="560" spans="1:13" s="146" customFormat="1" x14ac:dyDescent="0.2">
      <c r="A560" s="79">
        <v>45118</v>
      </c>
      <c r="B560" s="146" t="s">
        <v>1362</v>
      </c>
    </row>
    <row r="561" spans="1:5" s="146" customFormat="1" x14ac:dyDescent="0.2">
      <c r="A561" s="79">
        <v>45118</v>
      </c>
      <c r="B561" s="146" t="s">
        <v>1363</v>
      </c>
    </row>
    <row r="562" spans="1:5" s="146" customFormat="1" x14ac:dyDescent="0.2">
      <c r="A562" s="79">
        <v>45118</v>
      </c>
      <c r="B562" s="146" t="s">
        <v>1364</v>
      </c>
    </row>
    <row r="563" spans="1:5" s="146" customFormat="1" x14ac:dyDescent="0.2">
      <c r="A563" s="79">
        <v>45118</v>
      </c>
      <c r="B563" s="146" t="s">
        <v>1365</v>
      </c>
    </row>
    <row r="564" spans="1:5" s="146" customFormat="1" x14ac:dyDescent="0.2">
      <c r="A564" s="79">
        <v>45118</v>
      </c>
      <c r="B564" s="146" t="s">
        <v>1368</v>
      </c>
    </row>
    <row r="565" spans="1:5" s="146" customFormat="1" x14ac:dyDescent="0.2">
      <c r="A565" s="79">
        <v>45118</v>
      </c>
      <c r="B565" s="146" t="s">
        <v>1369</v>
      </c>
    </row>
    <row r="566" spans="1:5" s="146" customFormat="1" x14ac:dyDescent="0.2">
      <c r="A566" s="79">
        <v>45118</v>
      </c>
      <c r="B566" s="146" t="s">
        <v>1366</v>
      </c>
    </row>
    <row r="567" spans="1:5" s="146" customFormat="1" x14ac:dyDescent="0.2">
      <c r="A567" s="79">
        <v>45118</v>
      </c>
      <c r="B567" s="146" t="s">
        <v>1367</v>
      </c>
    </row>
    <row r="568" spans="1:5" s="206" customFormat="1" x14ac:dyDescent="0.2">
      <c r="A568" s="205">
        <v>45357</v>
      </c>
      <c r="B568" s="206" t="s">
        <v>819</v>
      </c>
      <c r="C568" s="21"/>
      <c r="D568" s="21"/>
      <c r="E568" s="21"/>
    </row>
    <row r="569" spans="1:5" s="206" customFormat="1" x14ac:dyDescent="0.2">
      <c r="A569" s="205">
        <v>45357</v>
      </c>
      <c r="B569" s="206" t="s">
        <v>822</v>
      </c>
      <c r="C569" s="21"/>
      <c r="D569" s="21"/>
      <c r="E569" s="21"/>
    </row>
    <row r="570" spans="1:5" s="206" customFormat="1" x14ac:dyDescent="0.2">
      <c r="A570" s="205">
        <v>45357</v>
      </c>
      <c r="B570" s="207" t="s">
        <v>1414</v>
      </c>
      <c r="C570" s="21"/>
      <c r="D570" s="21"/>
      <c r="E570" s="21"/>
    </row>
    <row r="571" spans="1:5" s="206" customFormat="1" x14ac:dyDescent="0.2">
      <c r="A571" s="205">
        <v>45357</v>
      </c>
      <c r="B571" s="207" t="s">
        <v>1415</v>
      </c>
      <c r="C571" s="21"/>
      <c r="D571" s="21"/>
      <c r="E571" s="21"/>
    </row>
    <row r="572" spans="1:5" s="206" customFormat="1" x14ac:dyDescent="0.2">
      <c r="A572" s="205">
        <v>45357</v>
      </c>
      <c r="B572" s="207" t="s">
        <v>1416</v>
      </c>
      <c r="C572" s="21"/>
      <c r="D572" s="21"/>
      <c r="E572" s="21"/>
    </row>
    <row r="573" spans="1:5" s="206" customFormat="1" x14ac:dyDescent="0.2">
      <c r="A573" s="205">
        <v>45357</v>
      </c>
      <c r="B573" s="207" t="s">
        <v>1417</v>
      </c>
      <c r="C573" s="21"/>
      <c r="D573" s="21"/>
      <c r="E573" s="21"/>
    </row>
    <row r="574" spans="1:5" s="206" customFormat="1" x14ac:dyDescent="0.2">
      <c r="A574" s="205">
        <v>45357</v>
      </c>
      <c r="B574" s="207" t="s">
        <v>1418</v>
      </c>
      <c r="C574" s="21"/>
      <c r="D574" s="21"/>
      <c r="E574" s="21"/>
    </row>
    <row r="575" spans="1:5" s="206" customFormat="1" x14ac:dyDescent="0.2">
      <c r="A575" s="205">
        <v>45357</v>
      </c>
      <c r="B575" s="207" t="s">
        <v>1419</v>
      </c>
      <c r="C575" s="209"/>
      <c r="D575" s="210"/>
      <c r="E575" s="201"/>
    </row>
    <row r="576" spans="1:5" s="206" customFormat="1" x14ac:dyDescent="0.2">
      <c r="A576" s="205">
        <v>45357</v>
      </c>
      <c r="B576" s="207" t="s">
        <v>1420</v>
      </c>
      <c r="C576" s="209"/>
      <c r="D576" s="210"/>
      <c r="E576" s="201"/>
    </row>
    <row r="577" spans="1:6" s="206" customFormat="1" x14ac:dyDescent="0.2">
      <c r="A577" s="205">
        <v>45357</v>
      </c>
      <c r="B577" s="207" t="s">
        <v>1421</v>
      </c>
      <c r="C577" s="201"/>
      <c r="D577" s="201"/>
      <c r="E577" s="201"/>
    </row>
    <row r="578" spans="1:6" s="206" customFormat="1" x14ac:dyDescent="0.2">
      <c r="A578" s="205">
        <v>45357</v>
      </c>
      <c r="B578" s="207" t="s">
        <v>1422</v>
      </c>
      <c r="C578" s="201"/>
      <c r="D578" s="201"/>
      <c r="E578" s="201"/>
    </row>
    <row r="579" spans="1:6" s="206" customFormat="1" x14ac:dyDescent="0.2">
      <c r="A579" s="205">
        <v>45357</v>
      </c>
      <c r="B579" s="207" t="s">
        <v>1423</v>
      </c>
      <c r="C579" s="209"/>
      <c r="D579" s="210"/>
      <c r="E579" s="201"/>
      <c r="F579" s="201"/>
    </row>
    <row r="580" spans="1:6" s="146" customFormat="1" x14ac:dyDescent="0.2">
      <c r="A580" s="79">
        <v>45441</v>
      </c>
      <c r="B580" s="138" t="s">
        <v>1466</v>
      </c>
      <c r="C580" s="209"/>
      <c r="D580" s="210"/>
      <c r="E580" s="201"/>
    </row>
    <row r="581" spans="1:6" s="146" customFormat="1" x14ac:dyDescent="0.2">
      <c r="A581" s="79">
        <v>45441</v>
      </c>
      <c r="B581" s="138" t="s">
        <v>1467</v>
      </c>
      <c r="C581" s="209"/>
      <c r="D581" s="210"/>
      <c r="E581" s="201"/>
      <c r="F581" s="184"/>
    </row>
    <row r="582" spans="1:6" s="146" customFormat="1" x14ac:dyDescent="0.2">
      <c r="A582" s="79">
        <v>45441</v>
      </c>
      <c r="B582" s="138" t="s">
        <v>1468</v>
      </c>
      <c r="C582" s="201"/>
      <c r="D582" s="201"/>
      <c r="E582" s="201"/>
      <c r="F582" s="184"/>
    </row>
    <row r="583" spans="1:6" s="206" customFormat="1" x14ac:dyDescent="0.2">
      <c r="A583" s="205">
        <v>45617</v>
      </c>
      <c r="B583" s="206" t="s">
        <v>1488</v>
      </c>
      <c r="C583" s="176"/>
      <c r="D583" s="2"/>
      <c r="E583" s="21"/>
    </row>
    <row r="584" spans="1:6" s="206" customFormat="1" x14ac:dyDescent="0.2">
      <c r="A584" s="205">
        <v>45617</v>
      </c>
      <c r="B584" s="206" t="s">
        <v>1489</v>
      </c>
      <c r="C584" s="176"/>
      <c r="D584" s="2"/>
      <c r="E584" s="21"/>
    </row>
    <row r="585" spans="1:6" s="206" customFormat="1" x14ac:dyDescent="0.2">
      <c r="A585" s="205">
        <v>45617</v>
      </c>
      <c r="B585" s="206" t="s">
        <v>1490</v>
      </c>
      <c r="C585" s="21"/>
      <c r="D585" s="21"/>
      <c r="E585" s="21"/>
    </row>
    <row r="586" spans="1:6" s="206" customFormat="1" x14ac:dyDescent="0.2">
      <c r="A586" s="205">
        <v>45617</v>
      </c>
      <c r="B586" s="206" t="s">
        <v>1491</v>
      </c>
      <c r="C586" s="21"/>
      <c r="D586" s="21"/>
      <c r="E586" s="21"/>
    </row>
    <row r="587" spans="1:6" s="206" customFormat="1" x14ac:dyDescent="0.2">
      <c r="A587" s="205">
        <v>45617</v>
      </c>
      <c r="B587" s="206" t="s">
        <v>1492</v>
      </c>
      <c r="C587" s="176"/>
      <c r="D587" s="2"/>
      <c r="E587" s="21"/>
    </row>
    <row r="588" spans="1:6" s="206" customFormat="1" x14ac:dyDescent="0.2">
      <c r="A588" s="205">
        <v>45617</v>
      </c>
      <c r="B588" s="206" t="s">
        <v>1493</v>
      </c>
      <c r="C588" s="176"/>
      <c r="D588" s="2"/>
      <c r="E588" s="21"/>
    </row>
    <row r="589" spans="1:6" s="206" customFormat="1" x14ac:dyDescent="0.2">
      <c r="A589" s="205">
        <v>45617</v>
      </c>
      <c r="B589" s="206" t="s">
        <v>1494</v>
      </c>
      <c r="C589" s="176"/>
      <c r="D589" s="2"/>
      <c r="E589" s="21"/>
    </row>
    <row r="590" spans="1:6" s="206" customFormat="1" x14ac:dyDescent="0.2">
      <c r="A590" s="205">
        <v>45617</v>
      </c>
      <c r="B590" s="206" t="s">
        <v>1495</v>
      </c>
      <c r="C590" s="21"/>
      <c r="D590" s="21"/>
      <c r="E590" s="21"/>
    </row>
    <row r="591" spans="1:6" s="206" customFormat="1" x14ac:dyDescent="0.2">
      <c r="A591" s="205">
        <v>45617</v>
      </c>
      <c r="B591" s="206" t="s">
        <v>1496</v>
      </c>
      <c r="C591" s="21"/>
      <c r="D591" s="21"/>
      <c r="E591" s="21"/>
    </row>
    <row r="592" spans="1:6" s="206" customFormat="1" x14ac:dyDescent="0.2">
      <c r="A592" s="205">
        <v>45617</v>
      </c>
      <c r="B592" s="206" t="s">
        <v>1497</v>
      </c>
      <c r="C592" s="21"/>
      <c r="D592" s="21"/>
      <c r="E592" s="21"/>
    </row>
    <row r="593" spans="1:11" s="206" customFormat="1" x14ac:dyDescent="0.2">
      <c r="A593" s="205">
        <v>45617</v>
      </c>
      <c r="B593" s="206" t="s">
        <v>1283</v>
      </c>
      <c r="C593" s="21"/>
      <c r="D593" s="21"/>
      <c r="E593" s="21"/>
    </row>
    <row r="594" spans="1:11" s="206" customFormat="1" x14ac:dyDescent="0.2">
      <c r="A594" s="205">
        <v>45617</v>
      </c>
      <c r="B594" s="206" t="s">
        <v>1284</v>
      </c>
      <c r="C594" s="21"/>
      <c r="D594" s="21"/>
      <c r="E594" s="21"/>
    </row>
    <row r="595" spans="1:11" s="206" customFormat="1" x14ac:dyDescent="0.2">
      <c r="A595" s="205">
        <v>45617</v>
      </c>
      <c r="B595" s="206" t="s">
        <v>1209</v>
      </c>
      <c r="C595" s="21"/>
      <c r="D595" s="21"/>
      <c r="E595" s="21"/>
    </row>
    <row r="596" spans="1:11" s="206" customFormat="1" x14ac:dyDescent="0.2">
      <c r="A596" s="205">
        <v>45617</v>
      </c>
      <c r="B596" s="206" t="s">
        <v>1498</v>
      </c>
      <c r="C596" s="176"/>
      <c r="D596" s="2"/>
      <c r="E596" s="21"/>
    </row>
    <row r="597" spans="1:11" s="206" customFormat="1" x14ac:dyDescent="0.2">
      <c r="A597" s="205">
        <v>45617</v>
      </c>
      <c r="B597" s="206" t="s">
        <v>1499</v>
      </c>
      <c r="C597" s="176"/>
      <c r="D597" s="2"/>
      <c r="E597" s="21"/>
    </row>
    <row r="598" spans="1:11" s="206" customFormat="1" x14ac:dyDescent="0.2">
      <c r="A598" s="205">
        <v>45617</v>
      </c>
      <c r="B598" s="206" t="s">
        <v>1500</v>
      </c>
      <c r="C598" s="21"/>
      <c r="D598" s="21"/>
      <c r="E598" s="21"/>
    </row>
    <row r="599" spans="1:11" s="206" customFormat="1" x14ac:dyDescent="0.2">
      <c r="A599" s="205">
        <v>45617</v>
      </c>
      <c r="B599" s="206" t="s">
        <v>1501</v>
      </c>
      <c r="C599" s="176"/>
      <c r="D599" s="21"/>
      <c r="E599" s="21"/>
    </row>
    <row r="600" spans="1:11" s="206" customFormat="1" x14ac:dyDescent="0.2">
      <c r="A600" s="205">
        <v>45617</v>
      </c>
      <c r="B600" s="206" t="s">
        <v>1502</v>
      </c>
      <c r="C600" s="176"/>
      <c r="D600" s="21"/>
      <c r="E600" s="21"/>
    </row>
    <row r="601" spans="1:11" s="206" customFormat="1" x14ac:dyDescent="0.2">
      <c r="A601" s="205">
        <v>45617</v>
      </c>
      <c r="B601" s="206" t="s">
        <v>1503</v>
      </c>
      <c r="C601" s="176"/>
      <c r="D601" s="2"/>
      <c r="E601" s="21"/>
    </row>
    <row r="602" spans="1:11" s="206" customFormat="1" x14ac:dyDescent="0.2">
      <c r="A602" s="205">
        <v>45617</v>
      </c>
      <c r="B602" s="206" t="s">
        <v>1504</v>
      </c>
      <c r="C602" s="176"/>
      <c r="D602" s="2"/>
      <c r="E602" s="21"/>
    </row>
    <row r="603" spans="1:11" s="206" customFormat="1" x14ac:dyDescent="0.2">
      <c r="A603" s="205">
        <v>45617</v>
      </c>
      <c r="B603" s="206" t="s">
        <v>1505</v>
      </c>
      <c r="C603" s="176"/>
      <c r="D603" s="2"/>
      <c r="E603" s="21"/>
    </row>
    <row r="604" spans="1:11" s="206" customFormat="1" x14ac:dyDescent="0.2">
      <c r="A604" s="205">
        <v>45617</v>
      </c>
      <c r="B604" s="206" t="s">
        <v>1506</v>
      </c>
      <c r="C604" s="176"/>
      <c r="D604" s="2"/>
      <c r="E604" s="21"/>
    </row>
    <row r="605" spans="1:11" s="206" customFormat="1" x14ac:dyDescent="0.2">
      <c r="A605" s="205">
        <v>45617</v>
      </c>
      <c r="B605" s="206" t="s">
        <v>1220</v>
      </c>
      <c r="C605" s="21"/>
      <c r="D605" s="21"/>
      <c r="E605" s="21"/>
    </row>
    <row r="606" spans="1:11" s="206" customFormat="1" x14ac:dyDescent="0.2">
      <c r="A606" s="205">
        <v>45617</v>
      </c>
      <c r="B606" s="206" t="s">
        <v>1295</v>
      </c>
      <c r="C606" s="21"/>
      <c r="D606" s="155"/>
      <c r="E606" s="155"/>
      <c r="F606" s="21"/>
      <c r="G606" s="21"/>
      <c r="H606" s="21"/>
      <c r="I606" s="21"/>
      <c r="J606" s="21"/>
      <c r="K606" s="21"/>
    </row>
    <row r="607" spans="1:11" s="206" customFormat="1" x14ac:dyDescent="0.2">
      <c r="A607" s="205">
        <v>45617</v>
      </c>
      <c r="B607" s="206" t="s">
        <v>1296</v>
      </c>
      <c r="C607" s="21"/>
      <c r="D607" s="155"/>
      <c r="E607" s="155"/>
      <c r="F607" s="21"/>
      <c r="G607" s="21"/>
      <c r="H607" s="21"/>
      <c r="I607" s="21"/>
      <c r="J607" s="21"/>
      <c r="K607" s="21"/>
    </row>
    <row r="608" spans="1:11" s="206" customFormat="1" x14ac:dyDescent="0.2">
      <c r="A608" s="205">
        <v>45617</v>
      </c>
      <c r="B608" s="206" t="s">
        <v>1297</v>
      </c>
      <c r="C608" s="21"/>
      <c r="D608" s="155"/>
      <c r="E608" s="155"/>
      <c r="F608" s="21"/>
      <c r="G608" s="21"/>
      <c r="H608" s="21"/>
      <c r="I608" s="21"/>
      <c r="J608" s="21"/>
      <c r="K608" s="21"/>
    </row>
    <row r="609" spans="1:11" s="206" customFormat="1" x14ac:dyDescent="0.2">
      <c r="A609" s="205">
        <v>45617</v>
      </c>
      <c r="B609" s="206" t="s">
        <v>1298</v>
      </c>
      <c r="C609" s="21"/>
      <c r="D609" s="155"/>
      <c r="E609" s="155"/>
      <c r="F609" s="21"/>
      <c r="G609" s="21"/>
      <c r="H609" s="21"/>
      <c r="I609" s="21"/>
      <c r="J609" s="21"/>
      <c r="K609" s="21"/>
    </row>
    <row r="610" spans="1:11" s="206" customFormat="1" x14ac:dyDescent="0.2">
      <c r="A610" s="205">
        <v>45617</v>
      </c>
      <c r="B610" s="206" t="s">
        <v>1221</v>
      </c>
      <c r="C610" s="21"/>
      <c r="D610" s="155"/>
      <c r="E610" s="155"/>
      <c r="F610" s="21"/>
      <c r="G610" s="21"/>
      <c r="H610" s="21"/>
      <c r="I610" s="21"/>
      <c r="J610" s="21"/>
      <c r="K610" s="21"/>
    </row>
    <row r="611" spans="1:11" s="206" customFormat="1" x14ac:dyDescent="0.2">
      <c r="A611" s="205">
        <v>45617</v>
      </c>
      <c r="B611" s="206" t="s">
        <v>1300</v>
      </c>
      <c r="C611" s="21"/>
      <c r="D611" s="155"/>
      <c r="E611" s="155"/>
      <c r="F611" s="21"/>
      <c r="G611" s="21"/>
      <c r="H611" s="21"/>
      <c r="I611" s="21"/>
      <c r="J611" s="21"/>
      <c r="K611" s="21"/>
    </row>
    <row r="612" spans="1:11" s="206" customFormat="1" x14ac:dyDescent="0.2">
      <c r="A612" s="205">
        <v>45617</v>
      </c>
      <c r="B612" s="206" t="s">
        <v>1301</v>
      </c>
      <c r="C612" s="21"/>
      <c r="D612" s="155"/>
      <c r="E612" s="155"/>
      <c r="F612" s="21"/>
      <c r="G612" s="21"/>
      <c r="H612" s="21"/>
      <c r="I612" s="21"/>
      <c r="J612" s="21"/>
      <c r="K612" s="21"/>
    </row>
    <row r="613" spans="1:11" s="206" customFormat="1" x14ac:dyDescent="0.2">
      <c r="A613" s="205">
        <v>45617</v>
      </c>
      <c r="B613" s="206" t="s">
        <v>1507</v>
      </c>
      <c r="C613" s="176"/>
      <c r="D613" s="155"/>
      <c r="E613" s="155"/>
      <c r="F613" s="21"/>
      <c r="G613" s="21"/>
      <c r="H613" s="21"/>
      <c r="I613" s="21"/>
      <c r="J613" s="21"/>
      <c r="K613" s="21"/>
    </row>
    <row r="614" spans="1:11" s="206" customFormat="1" x14ac:dyDescent="0.2">
      <c r="A614" s="205">
        <v>45617</v>
      </c>
      <c r="B614" s="206" t="s">
        <v>1508</v>
      </c>
      <c r="C614" s="176"/>
      <c r="D614" s="155"/>
      <c r="E614" s="155"/>
      <c r="F614" s="21"/>
      <c r="G614" s="21"/>
      <c r="H614" s="21"/>
      <c r="I614" s="21"/>
      <c r="J614" s="21"/>
      <c r="K614" s="21"/>
    </row>
    <row r="615" spans="1:11" s="206" customFormat="1" x14ac:dyDescent="0.2">
      <c r="A615" s="205">
        <v>45617</v>
      </c>
      <c r="B615" s="206" t="s">
        <v>1509</v>
      </c>
      <c r="C615" s="21"/>
      <c r="D615" s="155"/>
      <c r="E615" s="155"/>
      <c r="F615" s="21"/>
      <c r="G615" s="21"/>
      <c r="H615" s="21"/>
      <c r="I615" s="21"/>
      <c r="J615" s="21"/>
      <c r="K615" s="21"/>
    </row>
    <row r="616" spans="1:11" s="206" customFormat="1" x14ac:dyDescent="0.2">
      <c r="A616" s="205">
        <v>45617</v>
      </c>
      <c r="B616" s="206" t="s">
        <v>1223</v>
      </c>
      <c r="C616" s="21"/>
      <c r="D616" s="21"/>
      <c r="E616" s="21"/>
    </row>
    <row r="617" spans="1:11" s="206" customFormat="1" x14ac:dyDescent="0.2">
      <c r="A617" s="205">
        <v>45617</v>
      </c>
      <c r="B617" s="206" t="s">
        <v>1510</v>
      </c>
      <c r="C617" s="176"/>
      <c r="D617" s="2"/>
      <c r="E617" s="21"/>
    </row>
    <row r="618" spans="1:11" s="146" customFormat="1" x14ac:dyDescent="0.2">
      <c r="A618" s="79">
        <v>45947</v>
      </c>
      <c r="B618" s="146" t="s">
        <v>883</v>
      </c>
      <c r="C618" s="184"/>
      <c r="D618" s="155"/>
      <c r="E618" s="155"/>
      <c r="F618" s="21"/>
      <c r="G618" s="21"/>
      <c r="H618" s="21"/>
      <c r="I618" s="21"/>
      <c r="J618" s="21"/>
      <c r="K618" s="21"/>
    </row>
    <row r="619" spans="1:11" s="146" customFormat="1" x14ac:dyDescent="0.2">
      <c r="A619" s="79">
        <v>45947</v>
      </c>
      <c r="B619" s="146" t="s">
        <v>1614</v>
      </c>
      <c r="C619" s="184"/>
      <c r="D619" s="155"/>
      <c r="E619" s="155"/>
      <c r="F619" s="21"/>
      <c r="G619" s="21"/>
      <c r="H619" s="21"/>
      <c r="I619" s="21"/>
      <c r="J619" s="21"/>
      <c r="K619" s="21"/>
    </row>
    <row r="620" spans="1:11" s="146" customFormat="1" x14ac:dyDescent="0.2">
      <c r="A620" s="79">
        <v>45947</v>
      </c>
      <c r="B620" s="146" t="s">
        <v>1615</v>
      </c>
      <c r="C620" s="184"/>
      <c r="D620" s="155"/>
      <c r="E620" s="155"/>
      <c r="F620" s="21"/>
      <c r="G620" s="21"/>
      <c r="H620" s="21"/>
      <c r="I620" s="21"/>
      <c r="J620" s="21"/>
      <c r="K620" s="21"/>
    </row>
    <row r="621" spans="1:11" s="146" customFormat="1" x14ac:dyDescent="0.2">
      <c r="A621" s="79">
        <v>45947</v>
      </c>
      <c r="B621" s="146" t="s">
        <v>1281</v>
      </c>
      <c r="C621" s="184"/>
      <c r="D621" s="155"/>
      <c r="E621" s="155"/>
      <c r="F621" s="21"/>
      <c r="G621" s="21"/>
      <c r="H621" s="21"/>
      <c r="I621" s="21"/>
      <c r="J621" s="21"/>
      <c r="K621" s="21"/>
    </row>
    <row r="622" spans="1:11" s="146" customFormat="1" x14ac:dyDescent="0.2">
      <c r="A622" s="79">
        <v>45947</v>
      </c>
      <c r="B622" s="146" t="s">
        <v>1282</v>
      </c>
      <c r="C622" s="184"/>
      <c r="D622" s="155"/>
      <c r="E622" s="155"/>
      <c r="F622" s="21"/>
      <c r="G622" s="21"/>
      <c r="H622" s="21"/>
      <c r="I622" s="21"/>
      <c r="J622" s="21"/>
      <c r="K622" s="21"/>
    </row>
    <row r="623" spans="1:11" s="146" customFormat="1" x14ac:dyDescent="0.2">
      <c r="A623" s="79">
        <v>45947</v>
      </c>
      <c r="B623" s="146" t="s">
        <v>1287</v>
      </c>
      <c r="C623" s="212"/>
      <c r="D623" s="155"/>
      <c r="E623" s="155"/>
      <c r="F623" s="21"/>
      <c r="G623" s="21"/>
      <c r="H623" s="21"/>
      <c r="I623" s="21"/>
      <c r="J623" s="21"/>
      <c r="K623" s="21"/>
    </row>
    <row r="624" spans="1:11" s="146" customFormat="1" x14ac:dyDescent="0.2">
      <c r="A624" s="79">
        <v>45947</v>
      </c>
      <c r="B624" s="146" t="s">
        <v>1288</v>
      </c>
      <c r="C624" s="212"/>
      <c r="D624" s="155"/>
      <c r="E624" s="155"/>
      <c r="F624" s="21"/>
      <c r="G624" s="21"/>
      <c r="H624" s="21"/>
      <c r="I624" s="21"/>
      <c r="J624" s="21"/>
      <c r="K624" s="21"/>
    </row>
    <row r="625" spans="1:11" s="146" customFormat="1" x14ac:dyDescent="0.2">
      <c r="A625" s="79">
        <v>45947</v>
      </c>
      <c r="B625" s="146" t="s">
        <v>1289</v>
      </c>
      <c r="C625" s="184"/>
      <c r="D625" s="155"/>
      <c r="E625" s="155"/>
      <c r="F625" s="21"/>
      <c r="G625" s="21"/>
      <c r="H625" s="21"/>
      <c r="I625" s="21"/>
      <c r="J625" s="21"/>
      <c r="K625" s="21"/>
    </row>
    <row r="626" spans="1:11" s="146" customFormat="1" x14ac:dyDescent="0.2">
      <c r="A626" s="79">
        <v>45947</v>
      </c>
      <c r="B626" s="146" t="s">
        <v>1290</v>
      </c>
      <c r="C626" s="184"/>
      <c r="D626" s="155"/>
      <c r="E626" s="155"/>
      <c r="F626" s="21"/>
      <c r="G626" s="21"/>
      <c r="H626" s="21"/>
      <c r="I626" s="21"/>
      <c r="J626" s="21"/>
      <c r="K626" s="21"/>
    </row>
    <row r="627" spans="1:11" s="146" customFormat="1" x14ac:dyDescent="0.2">
      <c r="A627" s="79">
        <v>45947</v>
      </c>
      <c r="B627" s="146" t="s">
        <v>1616</v>
      </c>
      <c r="C627" s="212"/>
      <c r="D627" s="155"/>
      <c r="E627" s="155"/>
      <c r="F627" s="21"/>
      <c r="G627" s="21"/>
      <c r="H627" s="21"/>
      <c r="I627" s="21"/>
      <c r="J627" s="21"/>
      <c r="K627" s="21"/>
    </row>
    <row r="628" spans="1:11" s="146" customFormat="1" x14ac:dyDescent="0.2">
      <c r="A628" s="79">
        <v>46108</v>
      </c>
      <c r="B628" s="146" t="s">
        <v>1617</v>
      </c>
      <c r="C628" s="212"/>
      <c r="D628" s="155"/>
      <c r="E628" s="155"/>
      <c r="F628" s="21"/>
      <c r="G628" s="21"/>
      <c r="H628" s="21"/>
      <c r="I628" s="21"/>
      <c r="J628" s="21"/>
      <c r="K628" s="21"/>
    </row>
    <row r="629" spans="1:11" s="146" customFormat="1" x14ac:dyDescent="0.2">
      <c r="A629" s="79">
        <v>46108</v>
      </c>
      <c r="B629" s="146" t="s">
        <v>1618</v>
      </c>
      <c r="C629" s="212"/>
      <c r="D629" s="155"/>
      <c r="E629" s="155"/>
      <c r="F629" s="21"/>
      <c r="G629" s="21"/>
      <c r="H629" s="21"/>
      <c r="I629" s="21"/>
      <c r="J629" s="21"/>
      <c r="K629" s="21"/>
    </row>
    <row r="630" spans="1:11" s="146" customFormat="1" x14ac:dyDescent="0.2">
      <c r="A630" s="79">
        <v>46108</v>
      </c>
      <c r="B630" s="146" t="s">
        <v>1619</v>
      </c>
      <c r="C630" s="212"/>
      <c r="D630" s="155"/>
      <c r="E630" s="155"/>
      <c r="F630" s="21"/>
      <c r="G630" s="21"/>
      <c r="H630" s="21"/>
      <c r="I630" s="21"/>
      <c r="J630" s="21"/>
      <c r="K630" s="21"/>
    </row>
    <row r="631" spans="1:11" s="146" customFormat="1" x14ac:dyDescent="0.2">
      <c r="A631" s="79">
        <v>46108</v>
      </c>
      <c r="B631" s="146" t="s">
        <v>1620</v>
      </c>
      <c r="C631" s="212"/>
      <c r="D631" s="155"/>
      <c r="E631" s="155"/>
      <c r="F631" s="21"/>
      <c r="G631" s="21"/>
      <c r="H631" s="21"/>
      <c r="I631" s="21"/>
      <c r="J631" s="21"/>
      <c r="K631" s="21"/>
    </row>
    <row r="632" spans="1:11" s="146" customFormat="1" x14ac:dyDescent="0.2">
      <c r="A632" s="79">
        <v>46108</v>
      </c>
      <c r="B632" s="146" t="s">
        <v>1621</v>
      </c>
      <c r="C632" s="212"/>
      <c r="D632" s="155"/>
      <c r="E632" s="155"/>
      <c r="F632" s="21"/>
      <c r="G632" s="21"/>
      <c r="H632" s="21"/>
      <c r="I632" s="21"/>
      <c r="J632" s="21"/>
      <c r="K632" s="21"/>
    </row>
    <row r="633" spans="1:11" s="146" customFormat="1" x14ac:dyDescent="0.2">
      <c r="A633" s="79">
        <v>46108</v>
      </c>
      <c r="B633" s="146" t="s">
        <v>1622</v>
      </c>
      <c r="C633" s="212"/>
      <c r="D633" s="155"/>
      <c r="E633" s="155"/>
      <c r="F633" s="21"/>
      <c r="G633" s="21"/>
      <c r="H633" s="21"/>
      <c r="I633" s="21"/>
      <c r="J633" s="21"/>
      <c r="K633" s="21"/>
    </row>
    <row r="634" spans="1:11" s="146" customFormat="1" x14ac:dyDescent="0.2">
      <c r="A634" s="79">
        <v>46108</v>
      </c>
      <c r="B634" s="146" t="s">
        <v>1623</v>
      </c>
      <c r="C634" s="212"/>
      <c r="D634" s="155"/>
      <c r="E634" s="155"/>
      <c r="F634" s="21"/>
      <c r="G634" s="21"/>
      <c r="H634" s="21"/>
      <c r="I634" s="21"/>
      <c r="J634" s="21"/>
      <c r="K634" s="21"/>
    </row>
    <row r="635" spans="1:11" s="146" customFormat="1" x14ac:dyDescent="0.2">
      <c r="A635" s="79">
        <v>46108</v>
      </c>
      <c r="B635" s="146" t="s">
        <v>1624</v>
      </c>
      <c r="C635" s="212"/>
      <c r="D635" s="155"/>
      <c r="E635" s="155"/>
      <c r="F635" s="21"/>
      <c r="G635" s="21"/>
      <c r="H635" s="21"/>
      <c r="I635" s="21"/>
      <c r="J635" s="21"/>
      <c r="K635" s="21"/>
    </row>
    <row r="636" spans="1:11" s="146" customFormat="1" x14ac:dyDescent="0.2">
      <c r="A636" s="79">
        <v>46108</v>
      </c>
      <c r="B636" s="146" t="s">
        <v>1627</v>
      </c>
      <c r="C636" s="212"/>
      <c r="D636" s="155"/>
      <c r="E636" s="155"/>
      <c r="F636" s="21"/>
      <c r="G636" s="21"/>
      <c r="H636" s="21"/>
      <c r="I636" s="21"/>
      <c r="J636" s="21"/>
      <c r="K636" s="21"/>
    </row>
    <row r="637" spans="1:11" s="146" customFormat="1" x14ac:dyDescent="0.2">
      <c r="A637" s="79">
        <v>46108</v>
      </c>
      <c r="B637" s="146" t="s">
        <v>1628</v>
      </c>
      <c r="C637" s="212"/>
      <c r="D637" s="155"/>
      <c r="E637" s="155"/>
      <c r="F637" s="21"/>
      <c r="G637" s="21"/>
      <c r="H637" s="21"/>
      <c r="I637" s="21"/>
      <c r="J637" s="21"/>
      <c r="K637" s="21"/>
    </row>
    <row r="638" spans="1:11" s="146" customFormat="1" x14ac:dyDescent="0.2">
      <c r="A638" s="79">
        <v>46108</v>
      </c>
      <c r="B638" s="146" t="s">
        <v>1629</v>
      </c>
      <c r="C638" s="212"/>
      <c r="D638" s="155"/>
      <c r="E638" s="155"/>
      <c r="F638" s="21"/>
      <c r="G638" s="21"/>
      <c r="H638" s="21"/>
      <c r="I638" s="21"/>
      <c r="J638" s="21"/>
      <c r="K638" s="21"/>
    </row>
    <row r="639" spans="1:11" s="146" customFormat="1" x14ac:dyDescent="0.2">
      <c r="A639" s="79">
        <v>46108</v>
      </c>
      <c r="B639" s="146" t="s">
        <v>1630</v>
      </c>
      <c r="C639" s="212"/>
      <c r="D639" s="155"/>
      <c r="E639" s="155"/>
      <c r="F639" s="21"/>
      <c r="G639" s="21"/>
      <c r="H639" s="21"/>
      <c r="I639" s="21"/>
      <c r="J639" s="21"/>
      <c r="K639" s="21"/>
    </row>
    <row r="640" spans="1:11" s="146" customFormat="1" x14ac:dyDescent="0.2">
      <c r="A640" s="79">
        <v>46108</v>
      </c>
      <c r="B640" s="146" t="s">
        <v>1631</v>
      </c>
      <c r="C640" s="212"/>
      <c r="D640" s="155"/>
      <c r="E640" s="155"/>
      <c r="F640" s="21"/>
      <c r="G640" s="21"/>
      <c r="H640" s="21"/>
      <c r="I640" s="21"/>
      <c r="J640" s="21"/>
      <c r="K640" s="21"/>
    </row>
    <row r="641" spans="1:11" s="146" customFormat="1" x14ac:dyDescent="0.2">
      <c r="A641" s="79">
        <v>46108</v>
      </c>
      <c r="B641" s="146" t="s">
        <v>1632</v>
      </c>
      <c r="C641" s="212"/>
      <c r="D641" s="155"/>
      <c r="E641" s="155"/>
      <c r="F641" s="21"/>
      <c r="G641" s="21"/>
      <c r="H641" s="21"/>
      <c r="I641" s="21"/>
      <c r="J641" s="21"/>
      <c r="K641" s="21"/>
    </row>
    <row r="642" spans="1:11" s="146" customFormat="1" x14ac:dyDescent="0.2">
      <c r="A642" s="79">
        <v>46108</v>
      </c>
      <c r="B642" s="146" t="s">
        <v>1633</v>
      </c>
      <c r="C642" s="212"/>
      <c r="D642" s="155"/>
      <c r="E642" s="155"/>
      <c r="F642" s="21"/>
      <c r="G642" s="21"/>
      <c r="H642" s="21"/>
      <c r="I642" s="21"/>
      <c r="J642" s="21"/>
      <c r="K642" s="21"/>
    </row>
    <row r="643" spans="1:11" s="146" customFormat="1" x14ac:dyDescent="0.2">
      <c r="A643" s="79">
        <v>46108</v>
      </c>
      <c r="B643" s="146" t="s">
        <v>1634</v>
      </c>
      <c r="C643" s="212"/>
      <c r="D643" s="155"/>
      <c r="E643" s="155"/>
      <c r="F643" s="21"/>
      <c r="G643" s="21"/>
      <c r="H643" s="21"/>
      <c r="I643" s="21"/>
      <c r="J643" s="21"/>
      <c r="K643" s="21"/>
    </row>
    <row r="644" spans="1:11" s="146" customFormat="1" x14ac:dyDescent="0.2">
      <c r="A644" s="79">
        <v>46108</v>
      </c>
      <c r="B644" s="146" t="s">
        <v>893</v>
      </c>
      <c r="C644" s="212"/>
      <c r="D644" s="155"/>
      <c r="E644" s="155"/>
      <c r="F644" s="21"/>
      <c r="G644" s="21"/>
      <c r="H644" s="21"/>
      <c r="I644" s="21"/>
      <c r="J644" s="21"/>
      <c r="K644" s="21"/>
    </row>
    <row r="645" spans="1:11" s="146" customFormat="1" x14ac:dyDescent="0.2">
      <c r="A645" s="79">
        <v>46108</v>
      </c>
      <c r="B645" s="146" t="s">
        <v>887</v>
      </c>
      <c r="C645" s="212"/>
      <c r="D645" s="155"/>
      <c r="E645" s="155"/>
      <c r="F645" s="21"/>
      <c r="G645" s="21"/>
      <c r="H645" s="21"/>
      <c r="I645" s="21"/>
      <c r="J645" s="21"/>
      <c r="K645" s="21"/>
    </row>
    <row r="646" spans="1:11" s="158" customFormat="1" x14ac:dyDescent="0.2">
      <c r="A646" s="157">
        <v>46199</v>
      </c>
      <c r="B646" s="158" t="s">
        <v>1647</v>
      </c>
      <c r="C646" s="222"/>
      <c r="D646" s="223"/>
      <c r="E646" s="223"/>
      <c r="F646" s="224"/>
      <c r="G646" s="224"/>
      <c r="H646" s="224"/>
      <c r="I646" s="224"/>
      <c r="J646" s="224"/>
      <c r="K646" s="224"/>
    </row>
    <row r="647" spans="1:11" s="146" customFormat="1" x14ac:dyDescent="0.2">
      <c r="A647" s="157">
        <v>46199</v>
      </c>
      <c r="B647" s="158" t="s">
        <v>1635</v>
      </c>
      <c r="C647" s="212"/>
      <c r="D647" s="155"/>
      <c r="E647" s="155"/>
      <c r="F647" s="21"/>
      <c r="G647" s="21"/>
      <c r="H647" s="21"/>
      <c r="I647" s="21"/>
      <c r="J647" s="21"/>
      <c r="K647" s="21"/>
    </row>
    <row r="648" spans="1:11" s="146" customFormat="1" x14ac:dyDescent="0.2">
      <c r="A648" s="157">
        <v>46199</v>
      </c>
      <c r="B648" s="158" t="s">
        <v>1636</v>
      </c>
      <c r="C648" s="212"/>
      <c r="D648" s="155"/>
      <c r="E648" s="155"/>
      <c r="F648" s="21"/>
      <c r="G648" s="21"/>
      <c r="H648" s="21"/>
      <c r="I648" s="21"/>
      <c r="J648" s="21"/>
      <c r="K648" s="21"/>
    </row>
    <row r="649" spans="1:11" s="146" customFormat="1" x14ac:dyDescent="0.2">
      <c r="A649" s="157">
        <v>46199</v>
      </c>
      <c r="B649" s="158" t="s">
        <v>1648</v>
      </c>
      <c r="C649" s="212"/>
      <c r="D649" s="155"/>
      <c r="E649" s="155"/>
      <c r="F649" s="21"/>
      <c r="G649" s="21"/>
      <c r="H649" s="21"/>
      <c r="I649" s="21"/>
      <c r="J649" s="21"/>
      <c r="K649" s="21"/>
    </row>
    <row r="650" spans="1:11" s="158" customFormat="1" x14ac:dyDescent="0.2">
      <c r="A650" s="157">
        <v>46199</v>
      </c>
      <c r="B650" s="158" t="s">
        <v>1638</v>
      </c>
      <c r="C650" s="222"/>
      <c r="D650" s="223"/>
      <c r="E650" s="223"/>
      <c r="F650" s="224"/>
      <c r="G650" s="224"/>
      <c r="H650" s="224"/>
      <c r="I650" s="224"/>
      <c r="J650" s="224"/>
      <c r="K650" s="224"/>
    </row>
    <row r="651" spans="1:11" s="158" customFormat="1" x14ac:dyDescent="0.2">
      <c r="A651" s="157">
        <v>46199</v>
      </c>
      <c r="B651" s="158" t="s">
        <v>1653</v>
      </c>
      <c r="C651" s="222"/>
      <c r="D651" s="223"/>
      <c r="E651" s="223"/>
      <c r="F651" s="224"/>
      <c r="G651" s="224"/>
      <c r="H651" s="224"/>
      <c r="I651" s="224"/>
      <c r="J651" s="224"/>
      <c r="K651" s="224"/>
    </row>
    <row r="652" spans="1:11" s="158" customFormat="1" x14ac:dyDescent="0.2">
      <c r="A652" s="157">
        <v>46199</v>
      </c>
      <c r="B652" s="158" t="s">
        <v>886</v>
      </c>
      <c r="C652" s="222"/>
      <c r="D652" s="223"/>
      <c r="E652" s="223"/>
      <c r="F652" s="224"/>
      <c r="G652" s="224"/>
      <c r="H652" s="224"/>
      <c r="I652" s="224"/>
      <c r="J652" s="224"/>
      <c r="K652" s="224"/>
    </row>
    <row r="653" spans="1:11" s="158" customFormat="1" x14ac:dyDescent="0.2">
      <c r="A653" s="157">
        <v>46199</v>
      </c>
      <c r="B653" s="158" t="s">
        <v>1654</v>
      </c>
      <c r="C653" s="222"/>
      <c r="D653" s="223"/>
      <c r="E653" s="223"/>
      <c r="F653" s="224"/>
      <c r="G653" s="224"/>
      <c r="H653" s="224"/>
      <c r="I653" s="224"/>
      <c r="J653" s="224"/>
      <c r="K653" s="224"/>
    </row>
    <row r="654" spans="1:11" s="158" customFormat="1" x14ac:dyDescent="0.2">
      <c r="A654" s="157">
        <v>46199</v>
      </c>
      <c r="B654" s="158" t="s">
        <v>1621</v>
      </c>
      <c r="C654" s="222"/>
      <c r="D654" s="223"/>
      <c r="E654" s="223"/>
      <c r="F654" s="224"/>
      <c r="G654" s="224"/>
      <c r="H654" s="224"/>
      <c r="I654" s="224"/>
      <c r="J654" s="224"/>
      <c r="K654" s="224"/>
    </row>
    <row r="655" spans="1:11" s="158" customFormat="1" x14ac:dyDescent="0.2">
      <c r="A655" s="157">
        <v>46199</v>
      </c>
      <c r="B655" s="158" t="s">
        <v>1649</v>
      </c>
      <c r="C655" s="222"/>
      <c r="D655" s="223"/>
      <c r="E655" s="223"/>
      <c r="F655" s="224"/>
      <c r="G655" s="224"/>
      <c r="H655" s="224"/>
      <c r="I655" s="224"/>
      <c r="J655" s="224"/>
      <c r="K655" s="224"/>
    </row>
    <row r="656" spans="1:11" s="158" customFormat="1" x14ac:dyDescent="0.2">
      <c r="A656" s="157">
        <v>46199</v>
      </c>
      <c r="B656" s="158" t="s">
        <v>1650</v>
      </c>
      <c r="C656" s="222"/>
      <c r="D656" s="223"/>
      <c r="E656" s="223"/>
      <c r="F656" s="224"/>
      <c r="G656" s="224"/>
      <c r="H656" s="224"/>
      <c r="I656" s="224"/>
      <c r="J656" s="224"/>
      <c r="K656" s="224"/>
    </row>
    <row r="657" spans="1:11" s="158" customFormat="1" x14ac:dyDescent="0.2">
      <c r="A657" s="157">
        <v>46199</v>
      </c>
      <c r="B657" s="158" t="s">
        <v>1651</v>
      </c>
      <c r="C657" s="222"/>
      <c r="D657" s="223"/>
      <c r="E657" s="223"/>
      <c r="F657" s="224"/>
      <c r="G657" s="224"/>
      <c r="H657" s="224"/>
      <c r="I657" s="224"/>
      <c r="J657" s="224"/>
      <c r="K657" s="224"/>
    </row>
    <row r="658" spans="1:11" s="158" customFormat="1" x14ac:dyDescent="0.2">
      <c r="A658" s="157">
        <v>46199</v>
      </c>
      <c r="B658" s="158" t="s">
        <v>1652</v>
      </c>
      <c r="C658" s="222"/>
      <c r="D658" s="223"/>
      <c r="E658" s="223"/>
      <c r="F658" s="224"/>
      <c r="G658" s="224"/>
      <c r="H658" s="224"/>
      <c r="I658" s="224"/>
      <c r="J658" s="224"/>
      <c r="K658" s="224"/>
    </row>
    <row r="659" spans="1:11" s="158" customFormat="1" x14ac:dyDescent="0.2">
      <c r="A659" s="157">
        <v>46199</v>
      </c>
      <c r="B659" s="158" t="s">
        <v>1640</v>
      </c>
      <c r="C659" s="222"/>
      <c r="D659" s="223"/>
      <c r="E659" s="223"/>
      <c r="F659" s="224"/>
      <c r="G659" s="224"/>
      <c r="H659" s="224"/>
      <c r="I659" s="224"/>
      <c r="J659" s="224"/>
      <c r="K659" s="224"/>
    </row>
    <row r="660" spans="1:11" s="158" customFormat="1" x14ac:dyDescent="0.2">
      <c r="A660" s="157">
        <v>46199</v>
      </c>
      <c r="B660" s="158" t="s">
        <v>1655</v>
      </c>
      <c r="C660" s="222"/>
      <c r="D660" s="223"/>
      <c r="E660" s="223"/>
      <c r="F660" s="224"/>
      <c r="G660" s="224"/>
      <c r="H660" s="224"/>
      <c r="I660" s="224"/>
      <c r="J660" s="224"/>
      <c r="K660" s="224"/>
    </row>
    <row r="661" spans="1:11" s="158" customFormat="1" x14ac:dyDescent="0.2">
      <c r="A661" s="157">
        <v>46199</v>
      </c>
      <c r="B661" s="158" t="s">
        <v>1206</v>
      </c>
      <c r="C661" s="222"/>
      <c r="D661" s="223"/>
      <c r="E661" s="223"/>
      <c r="F661" s="224"/>
      <c r="G661" s="224"/>
      <c r="H661" s="224"/>
      <c r="I661" s="224"/>
      <c r="J661" s="224"/>
      <c r="K661" s="224"/>
    </row>
    <row r="662" spans="1:11" s="158" customFormat="1" x14ac:dyDescent="0.2">
      <c r="A662" s="157">
        <v>46199</v>
      </c>
      <c r="B662" s="158" t="s">
        <v>1476</v>
      </c>
      <c r="C662" s="222"/>
      <c r="D662" s="223"/>
      <c r="E662" s="223"/>
      <c r="F662" s="224"/>
      <c r="G662" s="224"/>
      <c r="H662" s="224"/>
      <c r="I662" s="224"/>
      <c r="J662" s="224"/>
      <c r="K662" s="224"/>
    </row>
    <row r="663" spans="1:11" s="158" customFormat="1" x14ac:dyDescent="0.2">
      <c r="A663" s="157">
        <v>46199</v>
      </c>
      <c r="B663" s="158" t="s">
        <v>1483</v>
      </c>
      <c r="C663" s="222"/>
      <c r="D663" s="223"/>
      <c r="E663" s="223"/>
      <c r="F663" s="224"/>
      <c r="G663" s="224"/>
      <c r="H663" s="224"/>
      <c r="I663" s="224"/>
      <c r="J663" s="224"/>
      <c r="K663" s="224"/>
    </row>
    <row r="664" spans="1:11" s="158" customFormat="1" x14ac:dyDescent="0.2">
      <c r="A664" s="157">
        <v>46199</v>
      </c>
      <c r="B664" s="158" t="s">
        <v>1641</v>
      </c>
      <c r="C664" s="222"/>
      <c r="D664" s="223"/>
      <c r="E664" s="223"/>
      <c r="F664" s="224"/>
      <c r="G664" s="224"/>
      <c r="H664" s="224"/>
      <c r="I664" s="224"/>
      <c r="J664" s="224"/>
      <c r="K664" s="224"/>
    </row>
    <row r="665" spans="1:11" s="158" customFormat="1" x14ac:dyDescent="0.2">
      <c r="A665" s="157">
        <v>46199</v>
      </c>
      <c r="B665" s="158" t="s">
        <v>1642</v>
      </c>
      <c r="C665" s="222"/>
      <c r="D665" s="223"/>
      <c r="E665" s="223"/>
      <c r="F665" s="224"/>
      <c r="G665" s="224"/>
      <c r="H665" s="224"/>
      <c r="I665" s="224"/>
      <c r="J665" s="224"/>
      <c r="K665" s="224"/>
    </row>
    <row r="666" spans="1:11" s="158" customFormat="1" x14ac:dyDescent="0.2">
      <c r="A666" s="157">
        <v>46199</v>
      </c>
      <c r="B666" s="158" t="s">
        <v>1643</v>
      </c>
      <c r="C666" s="222"/>
      <c r="D666" s="223"/>
      <c r="E666" s="223"/>
      <c r="F666" s="224"/>
      <c r="G666" s="224"/>
      <c r="H666" s="224"/>
      <c r="I666" s="224"/>
      <c r="J666" s="224"/>
      <c r="K666" s="224"/>
    </row>
    <row r="667" spans="1:11" s="158" customFormat="1" x14ac:dyDescent="0.2">
      <c r="A667" s="157">
        <v>46199</v>
      </c>
      <c r="B667" s="158" t="s">
        <v>1644</v>
      </c>
      <c r="C667" s="222"/>
      <c r="D667" s="223"/>
      <c r="E667" s="223"/>
      <c r="F667" s="224"/>
      <c r="G667" s="224"/>
      <c r="H667" s="224"/>
      <c r="I667" s="224"/>
      <c r="J667" s="224"/>
      <c r="K667" s="224"/>
    </row>
    <row r="668" spans="1:11" s="158" customFormat="1" x14ac:dyDescent="0.2">
      <c r="A668" s="157">
        <v>46199</v>
      </c>
      <c r="B668" s="158" t="s">
        <v>1646</v>
      </c>
      <c r="C668" s="222"/>
      <c r="D668" s="223"/>
      <c r="E668" s="223"/>
      <c r="F668" s="224"/>
      <c r="G668" s="224"/>
      <c r="H668" s="224"/>
      <c r="I668" s="224"/>
      <c r="J668" s="224"/>
      <c r="K668" s="224"/>
    </row>
    <row r="669" spans="1:11" s="158" customFormat="1" x14ac:dyDescent="0.2">
      <c r="A669" s="157">
        <v>46199</v>
      </c>
      <c r="B669" s="158" t="s">
        <v>906</v>
      </c>
      <c r="C669" s="222"/>
      <c r="D669" s="223"/>
      <c r="E669" s="223"/>
      <c r="F669" s="224"/>
      <c r="G669" s="224"/>
      <c r="H669" s="224"/>
      <c r="I669" s="224"/>
      <c r="J669" s="224"/>
      <c r="K669" s="224"/>
    </row>
    <row r="670" spans="1:11" x14ac:dyDescent="0.2">
      <c r="C670" s="176"/>
      <c r="D670" s="2"/>
      <c r="E670" s="21"/>
      <c r="F670" s="201"/>
    </row>
    <row r="671" spans="1:11" x14ac:dyDescent="0.2">
      <c r="A671" s="79" t="s">
        <v>84</v>
      </c>
    </row>
    <row r="673" spans="1:5" x14ac:dyDescent="0.2">
      <c r="A673" s="141" t="s">
        <v>278</v>
      </c>
    </row>
    <row r="674" spans="1:5" ht="3.95" customHeight="1" x14ac:dyDescent="0.2">
      <c r="D674" s="2"/>
    </row>
    <row r="675" spans="1:5" s="151" customFormat="1" ht="51" x14ac:dyDescent="0.2">
      <c r="A675" s="149">
        <v>42691</v>
      </c>
      <c r="B675" s="150" t="s">
        <v>279</v>
      </c>
      <c r="C675" s="208"/>
      <c r="D675" s="208"/>
      <c r="E675" s="208"/>
    </row>
    <row r="676" spans="1:5" s="151" customFormat="1" ht="38.25" customHeight="1" x14ac:dyDescent="0.2">
      <c r="A676" s="149">
        <v>42691</v>
      </c>
      <c r="B676" s="150" t="s">
        <v>282</v>
      </c>
      <c r="C676" s="208"/>
      <c r="D676" s="208"/>
      <c r="E676" s="208"/>
    </row>
    <row r="677" spans="1:5" s="154" customFormat="1" ht="38.25" x14ac:dyDescent="0.2">
      <c r="A677" s="152">
        <v>43542</v>
      </c>
      <c r="B677" s="153" t="s">
        <v>803</v>
      </c>
    </row>
    <row r="678" spans="1:5" s="151" customFormat="1" ht="38.25" x14ac:dyDescent="0.2">
      <c r="A678" s="144">
        <v>43721</v>
      </c>
      <c r="B678" s="150" t="s">
        <v>841</v>
      </c>
      <c r="C678" s="208"/>
      <c r="D678" s="208"/>
      <c r="E678" s="208"/>
    </row>
    <row r="679" spans="1:5" s="151" customFormat="1" x14ac:dyDescent="0.2">
      <c r="A679" s="144"/>
      <c r="B679" s="150"/>
      <c r="C679" s="208"/>
      <c r="D679" s="208"/>
      <c r="E679" s="208"/>
    </row>
  </sheetData>
  <sortState xmlns:xlrd2="http://schemas.microsoft.com/office/spreadsheetml/2017/richdata2" ref="B646:B669">
    <sortCondition ref="B646:B669"/>
  </sortState>
  <phoneticPr fontId="0" type="noConversion"/>
  <pageMargins left="0.75" right="0.75" top="1" bottom="1" header="0.5" footer="0.5"/>
  <pageSetup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2025-09-23T16:01:20Z</cp:lastPrinted>
  <dcterms:created xsi:type="dcterms:W3CDTF">1998-06-02T12:05:01Z</dcterms:created>
  <dcterms:modified xsi:type="dcterms:W3CDTF">2026-06-29T15:34:54Z</dcterms:modified>
</cp:coreProperties>
</file>