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I:\Product_Department1\Conestoga Pricelists\Price List Conversion\Updated Price Lists Ready for Web\Done\"/>
    </mc:Choice>
  </mc:AlternateContent>
  <xr:revisionPtr revIDLastSave="0" documentId="8_{3439D205-2EDD-4891-A26C-588E2F15B23B}"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List'!$W$13:$X$295</definedName>
    <definedName name="Customer_Cost">'Price List'!$Z$13:$AG$295</definedName>
    <definedName name="Customer_List">'Price List'!$C$13:$T$295</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List'!$C$13:$T$295</definedName>
    <definedName name="_xlnm.Print_Area" localSheetId="4">Changes!$A$1:$B$154</definedName>
    <definedName name="_xlnm.Print_Area" localSheetId="1">Index!$A$1:$K$51</definedName>
    <definedName name="_xlnm.Print_Area" localSheetId="2">'Price List'!$C$13:$T$295</definedName>
    <definedName name="_xlnm.Print_Titles" localSheetId="4">Changes!$1:$2</definedName>
    <definedName name="_xlnm.Print_Titles" localSheetId="2">'Price List'!$C:$N,'Price List'!$13:$20</definedName>
    <definedName name="Purchasing_Cost">'Price List'!#REF!</definedName>
    <definedName name="Round">'Price List'!$D$301:$E$310</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172" i="1" l="1"/>
  <c r="AL172" i="1"/>
  <c r="AK172" i="1"/>
  <c r="W172" i="1"/>
  <c r="AB172" i="1" s="1"/>
  <c r="U172" i="1"/>
  <c r="AM171" i="1"/>
  <c r="AL171" i="1"/>
  <c r="AK171" i="1"/>
  <c r="W171" i="1"/>
  <c r="AB171" i="1" s="1"/>
  <c r="U171" i="1"/>
  <c r="AM170" i="1"/>
  <c r="AL170" i="1"/>
  <c r="AK170" i="1"/>
  <c r="W170" i="1"/>
  <c r="AB170" i="1" s="1"/>
  <c r="U170" i="1"/>
  <c r="AM250" i="1"/>
  <c r="AL250" i="1"/>
  <c r="AK250" i="1"/>
  <c r="W250" i="1"/>
  <c r="AB250" i="1" s="1"/>
  <c r="U250" i="1"/>
  <c r="AM236" i="1"/>
  <c r="AL236" i="1"/>
  <c r="AK236" i="1"/>
  <c r="W236" i="1"/>
  <c r="AB236" i="1" s="1"/>
  <c r="U236" i="1"/>
  <c r="AM181" i="1"/>
  <c r="AL181" i="1"/>
  <c r="AK181" i="1"/>
  <c r="W181" i="1"/>
  <c r="AB181" i="1" s="1"/>
  <c r="U181" i="1"/>
  <c r="AM228" i="1"/>
  <c r="AL228" i="1"/>
  <c r="AK228" i="1"/>
  <c r="W228" i="1"/>
  <c r="AB228" i="1" s="1"/>
  <c r="U228" i="1"/>
  <c r="AM197" i="1"/>
  <c r="AL197" i="1"/>
  <c r="AK197" i="1"/>
  <c r="W197" i="1"/>
  <c r="AB197" i="1" s="1"/>
  <c r="U197" i="1"/>
  <c r="AM267" i="1"/>
  <c r="AL267" i="1"/>
  <c r="AK267" i="1"/>
  <c r="W267" i="1"/>
  <c r="AB267" i="1" s="1"/>
  <c r="U267" i="1"/>
  <c r="AM261" i="1"/>
  <c r="AL261" i="1"/>
  <c r="AK261" i="1"/>
  <c r="W261" i="1"/>
  <c r="AB261" i="1" s="1"/>
  <c r="U261" i="1"/>
  <c r="AM220" i="1"/>
  <c r="AL220" i="1"/>
  <c r="AK220" i="1"/>
  <c r="W220" i="1"/>
  <c r="AB220" i="1" s="1"/>
  <c r="U220" i="1"/>
  <c r="AM212" i="1"/>
  <c r="AL212" i="1"/>
  <c r="AK212" i="1"/>
  <c r="W212" i="1"/>
  <c r="AB212" i="1" s="1"/>
  <c r="U212" i="1"/>
  <c r="AM206" i="1"/>
  <c r="AL206" i="1"/>
  <c r="AK206" i="1"/>
  <c r="W206" i="1"/>
  <c r="AB206" i="1" s="1"/>
  <c r="U206" i="1"/>
  <c r="AM187" i="1"/>
  <c r="AL187" i="1"/>
  <c r="AK187" i="1"/>
  <c r="W187" i="1"/>
  <c r="AB187" i="1" s="1"/>
  <c r="U187" i="1"/>
  <c r="AM166" i="1"/>
  <c r="AL166" i="1"/>
  <c r="AK166" i="1"/>
  <c r="W166" i="1"/>
  <c r="AB166" i="1" s="1"/>
  <c r="U166" i="1"/>
  <c r="AM248" i="1" l="1"/>
  <c r="AL248" i="1"/>
  <c r="AK248" i="1"/>
  <c r="W248" i="1"/>
  <c r="AB248" i="1" s="1"/>
  <c r="U248" i="1"/>
  <c r="AM234" i="1"/>
  <c r="AL234" i="1"/>
  <c r="AK234" i="1"/>
  <c r="W234" i="1"/>
  <c r="AB234" i="1" s="1"/>
  <c r="U234" i="1"/>
  <c r="AM179" i="1"/>
  <c r="AL179" i="1"/>
  <c r="AK179" i="1"/>
  <c r="W179" i="1"/>
  <c r="AB179" i="1" s="1"/>
  <c r="U179" i="1"/>
  <c r="AM226" i="1"/>
  <c r="AL226" i="1"/>
  <c r="AK226" i="1"/>
  <c r="W226" i="1"/>
  <c r="AB226" i="1" s="1"/>
  <c r="U226" i="1"/>
  <c r="AM195" i="1"/>
  <c r="AL195" i="1"/>
  <c r="AK195" i="1"/>
  <c r="W195" i="1"/>
  <c r="AB195" i="1" s="1"/>
  <c r="U195" i="1"/>
  <c r="AM265" i="1"/>
  <c r="AL265" i="1"/>
  <c r="AK265" i="1"/>
  <c r="W265" i="1"/>
  <c r="AB265" i="1" s="1"/>
  <c r="U265" i="1"/>
  <c r="AM259" i="1"/>
  <c r="AL259" i="1"/>
  <c r="AK259" i="1"/>
  <c r="W259" i="1"/>
  <c r="AB259" i="1" s="1"/>
  <c r="U259" i="1"/>
  <c r="AM218" i="1"/>
  <c r="AL218" i="1"/>
  <c r="AK218" i="1"/>
  <c r="W218" i="1"/>
  <c r="AB218" i="1" s="1"/>
  <c r="U218" i="1"/>
  <c r="AM210" i="1"/>
  <c r="AL210" i="1"/>
  <c r="AK210" i="1"/>
  <c r="W210" i="1"/>
  <c r="AB210" i="1" s="1"/>
  <c r="U210" i="1"/>
  <c r="AM204" i="1"/>
  <c r="AL204" i="1"/>
  <c r="AK204" i="1"/>
  <c r="W204" i="1"/>
  <c r="AB204" i="1" s="1"/>
  <c r="U204" i="1"/>
  <c r="AM185" i="1"/>
  <c r="AL185" i="1"/>
  <c r="AK185" i="1"/>
  <c r="W185" i="1"/>
  <c r="AB185" i="1" s="1"/>
  <c r="U185" i="1"/>
  <c r="U186" i="1"/>
  <c r="W186" i="1"/>
  <c r="AB186" i="1" s="1"/>
  <c r="AK186" i="1"/>
  <c r="AL186" i="1"/>
  <c r="AM186" i="1"/>
  <c r="AM164" i="1"/>
  <c r="AL164" i="1"/>
  <c r="AK164" i="1"/>
  <c r="W164" i="1"/>
  <c r="AB164" i="1" s="1"/>
  <c r="U164" i="1"/>
  <c r="AM249" i="1"/>
  <c r="AL249" i="1"/>
  <c r="AK249" i="1"/>
  <c r="W249" i="1"/>
  <c r="AB249" i="1" s="1"/>
  <c r="U249" i="1"/>
  <c r="AM235" i="1"/>
  <c r="AL235" i="1"/>
  <c r="AK235" i="1"/>
  <c r="W235" i="1"/>
  <c r="AB235" i="1" s="1"/>
  <c r="U235" i="1"/>
  <c r="AM180" i="1"/>
  <c r="AL180" i="1"/>
  <c r="AK180" i="1"/>
  <c r="W180" i="1"/>
  <c r="AB180" i="1" s="1"/>
  <c r="U180" i="1"/>
  <c r="AM227" i="1"/>
  <c r="AL227" i="1"/>
  <c r="AK227" i="1"/>
  <c r="W227" i="1"/>
  <c r="AB227" i="1" s="1"/>
  <c r="U227" i="1"/>
  <c r="AM196" i="1" l="1"/>
  <c r="AL196" i="1"/>
  <c r="AK196" i="1"/>
  <c r="W196" i="1"/>
  <c r="AB196" i="1" s="1"/>
  <c r="U196" i="1"/>
  <c r="AM266" i="1" l="1"/>
  <c r="AL266" i="1"/>
  <c r="AK266" i="1"/>
  <c r="W266" i="1"/>
  <c r="AB266" i="1" s="1"/>
  <c r="U266" i="1"/>
  <c r="AM260" i="1"/>
  <c r="AL260" i="1"/>
  <c r="AK260" i="1"/>
  <c r="W260" i="1"/>
  <c r="AB260" i="1" s="1"/>
  <c r="U260" i="1"/>
  <c r="AM219" i="1"/>
  <c r="AL219" i="1"/>
  <c r="AK219" i="1"/>
  <c r="W219" i="1"/>
  <c r="AB219" i="1" s="1"/>
  <c r="U219" i="1"/>
  <c r="AM211" i="1"/>
  <c r="AL211" i="1"/>
  <c r="AK211" i="1"/>
  <c r="W211" i="1"/>
  <c r="AB211" i="1" s="1"/>
  <c r="U211" i="1"/>
  <c r="AM205" i="1"/>
  <c r="AL205" i="1"/>
  <c r="AK205" i="1"/>
  <c r="W205" i="1"/>
  <c r="AB205" i="1" s="1"/>
  <c r="U205" i="1"/>
  <c r="AM165" i="1" l="1"/>
  <c r="AL165" i="1"/>
  <c r="AK165" i="1"/>
  <c r="W165" i="1"/>
  <c r="AB165" i="1" s="1"/>
  <c r="U165" i="1"/>
  <c r="AM130" i="1"/>
  <c r="AL130" i="1"/>
  <c r="AK130" i="1"/>
  <c r="W130" i="1"/>
  <c r="AB130" i="1" s="1"/>
  <c r="U130" i="1"/>
  <c r="AM129" i="1"/>
  <c r="AL129" i="1"/>
  <c r="AK129" i="1"/>
  <c r="W129" i="1"/>
  <c r="AB129" i="1" s="1"/>
  <c r="U129" i="1"/>
  <c r="AM132" i="1"/>
  <c r="AL132" i="1"/>
  <c r="AK132" i="1"/>
  <c r="W132" i="1"/>
  <c r="AB132" i="1" s="1"/>
  <c r="U132" i="1"/>
  <c r="AM131" i="1"/>
  <c r="AL131" i="1"/>
  <c r="AK131" i="1"/>
  <c r="W131" i="1"/>
  <c r="AB131" i="1" s="1"/>
  <c r="U131" i="1"/>
  <c r="AM124" i="1"/>
  <c r="AL124" i="1"/>
  <c r="AK124" i="1"/>
  <c r="W124" i="1"/>
  <c r="AB124" i="1" s="1"/>
  <c r="U124" i="1"/>
  <c r="AM123" i="1"/>
  <c r="AL123" i="1"/>
  <c r="AK123" i="1"/>
  <c r="W123" i="1"/>
  <c r="AB123" i="1" s="1"/>
  <c r="U123" i="1"/>
  <c r="AM126" i="1"/>
  <c r="AL126" i="1"/>
  <c r="AK126" i="1"/>
  <c r="W126" i="1"/>
  <c r="AB126" i="1" s="1"/>
  <c r="U126" i="1"/>
  <c r="AM125" i="1"/>
  <c r="AL125" i="1"/>
  <c r="AK125" i="1"/>
  <c r="W125" i="1"/>
  <c r="AB125" i="1" s="1"/>
  <c r="U125" i="1"/>
  <c r="AM122" i="1"/>
  <c r="AL122" i="1"/>
  <c r="AK122" i="1"/>
  <c r="W122" i="1"/>
  <c r="AB122" i="1" s="1"/>
  <c r="U122" i="1"/>
  <c r="AM121" i="1"/>
  <c r="AL121" i="1"/>
  <c r="AK121" i="1"/>
  <c r="W121" i="1"/>
  <c r="AB121" i="1" s="1"/>
  <c r="U121" i="1"/>
  <c r="AM120" i="1"/>
  <c r="AL120" i="1"/>
  <c r="AK120" i="1"/>
  <c r="W120" i="1"/>
  <c r="AB120" i="1" s="1"/>
  <c r="U120" i="1"/>
  <c r="AM119" i="1"/>
  <c r="AL119" i="1"/>
  <c r="AK119" i="1"/>
  <c r="W119" i="1"/>
  <c r="AB119" i="1" s="1"/>
  <c r="U119" i="1"/>
  <c r="AM127" i="1"/>
  <c r="AL127" i="1"/>
  <c r="AK127" i="1"/>
  <c r="W127" i="1"/>
  <c r="AB127" i="1" s="1"/>
  <c r="U127" i="1"/>
  <c r="AM128" i="1"/>
  <c r="AL128" i="1"/>
  <c r="AK128" i="1"/>
  <c r="W128" i="1"/>
  <c r="AB128" i="1" s="1"/>
  <c r="U128" i="1"/>
  <c r="AM118" i="1"/>
  <c r="AL118" i="1"/>
  <c r="AK118" i="1"/>
  <c r="W118" i="1"/>
  <c r="AB118" i="1" s="1"/>
  <c r="U118" i="1"/>
  <c r="AM115" i="1"/>
  <c r="AL115" i="1"/>
  <c r="AK115" i="1"/>
  <c r="W115" i="1"/>
  <c r="AB115" i="1" s="1"/>
  <c r="U115" i="1"/>
  <c r="AM117" i="1"/>
  <c r="AL117" i="1"/>
  <c r="AK117" i="1"/>
  <c r="W117" i="1"/>
  <c r="AB117" i="1" s="1"/>
  <c r="U117" i="1"/>
  <c r="AM114" i="1"/>
  <c r="AL114" i="1"/>
  <c r="AK114" i="1"/>
  <c r="W114" i="1"/>
  <c r="AB114" i="1" s="1"/>
  <c r="U114" i="1"/>
  <c r="AM116" i="1"/>
  <c r="AL116" i="1"/>
  <c r="AK116" i="1"/>
  <c r="W116" i="1"/>
  <c r="AB116" i="1" s="1"/>
  <c r="U116" i="1"/>
  <c r="AM113" i="1"/>
  <c r="AL113" i="1"/>
  <c r="AK113" i="1"/>
  <c r="W113" i="1"/>
  <c r="AB113" i="1" s="1"/>
  <c r="U113" i="1"/>
  <c r="AM112" i="1"/>
  <c r="AL112" i="1"/>
  <c r="AK112" i="1"/>
  <c r="W112" i="1"/>
  <c r="AB112" i="1" s="1"/>
  <c r="U112" i="1"/>
  <c r="AM111" i="1"/>
  <c r="AL111" i="1"/>
  <c r="AK111" i="1"/>
  <c r="W111" i="1"/>
  <c r="AB111" i="1" s="1"/>
  <c r="U111" i="1"/>
  <c r="AM110" i="1"/>
  <c r="AL110" i="1"/>
  <c r="AK110" i="1"/>
  <c r="W110" i="1"/>
  <c r="AB110" i="1" s="1"/>
  <c r="U110" i="1"/>
  <c r="AM109" i="1"/>
  <c r="AL109" i="1"/>
  <c r="AK109" i="1"/>
  <c r="W109" i="1"/>
  <c r="AB109" i="1" s="1"/>
  <c r="U109" i="1"/>
  <c r="AM105" i="1"/>
  <c r="AL105" i="1"/>
  <c r="AK105" i="1"/>
  <c r="W105" i="1"/>
  <c r="AB105" i="1" s="1"/>
  <c r="U105" i="1"/>
  <c r="AM106" i="1"/>
  <c r="AL106" i="1"/>
  <c r="AK106" i="1"/>
  <c r="W106" i="1"/>
  <c r="AB106" i="1" s="1"/>
  <c r="U106" i="1"/>
  <c r="AM108" i="1"/>
  <c r="AL108" i="1"/>
  <c r="AK108" i="1"/>
  <c r="W108" i="1"/>
  <c r="AB108" i="1" s="1"/>
  <c r="U108" i="1"/>
  <c r="AM107" i="1"/>
  <c r="AL107" i="1"/>
  <c r="AK107" i="1"/>
  <c r="W107" i="1"/>
  <c r="AB107" i="1" s="1"/>
  <c r="U107" i="1"/>
  <c r="AM103" i="1"/>
  <c r="AL103" i="1"/>
  <c r="AK103" i="1"/>
  <c r="W103" i="1"/>
  <c r="AB103" i="1" s="1"/>
  <c r="U103" i="1"/>
  <c r="AM102" i="1"/>
  <c r="AL102" i="1"/>
  <c r="AK102" i="1"/>
  <c r="W102" i="1"/>
  <c r="AB102" i="1" s="1"/>
  <c r="U102" i="1"/>
  <c r="AM104" i="1"/>
  <c r="AL104" i="1"/>
  <c r="AK104" i="1"/>
  <c r="W104" i="1"/>
  <c r="AB104" i="1" s="1"/>
  <c r="U104" i="1"/>
  <c r="AM101" i="1"/>
  <c r="AL101" i="1"/>
  <c r="AK101" i="1"/>
  <c r="W101" i="1"/>
  <c r="AB101" i="1" s="1"/>
  <c r="U101" i="1"/>
  <c r="AM100" i="1"/>
  <c r="AL100" i="1"/>
  <c r="AK100" i="1"/>
  <c r="W100" i="1"/>
  <c r="AB100" i="1" s="1"/>
  <c r="U100" i="1"/>
  <c r="AM99" i="1"/>
  <c r="AL99" i="1"/>
  <c r="AK99" i="1"/>
  <c r="W99" i="1"/>
  <c r="AB99" i="1" s="1"/>
  <c r="U99" i="1"/>
  <c r="AM98" i="1"/>
  <c r="AL98" i="1"/>
  <c r="AK98" i="1"/>
  <c r="W98" i="1"/>
  <c r="AB98" i="1" s="1"/>
  <c r="U98" i="1"/>
  <c r="AM97" i="1"/>
  <c r="AL97" i="1"/>
  <c r="AK97" i="1"/>
  <c r="W97" i="1"/>
  <c r="AB97" i="1" s="1"/>
  <c r="U97" i="1"/>
  <c r="AM96" i="1"/>
  <c r="AL96" i="1"/>
  <c r="AK96" i="1"/>
  <c r="W96" i="1"/>
  <c r="AB96" i="1" s="1"/>
  <c r="U96" i="1"/>
  <c r="AM94" i="1"/>
  <c r="AL94" i="1"/>
  <c r="AK94" i="1"/>
  <c r="W94" i="1"/>
  <c r="AB94" i="1" s="1"/>
  <c r="U94" i="1"/>
  <c r="AM93" i="1"/>
  <c r="AL93" i="1"/>
  <c r="AK93" i="1"/>
  <c r="W93" i="1"/>
  <c r="AB93" i="1" s="1"/>
  <c r="U93" i="1"/>
  <c r="AM92" i="1"/>
  <c r="AL92" i="1"/>
  <c r="AK92" i="1"/>
  <c r="W92" i="1"/>
  <c r="AB92" i="1" s="1"/>
  <c r="U92" i="1"/>
  <c r="AM87" i="1"/>
  <c r="AL87" i="1"/>
  <c r="AK87" i="1"/>
  <c r="W87" i="1"/>
  <c r="AB87" i="1" s="1"/>
  <c r="U87" i="1"/>
  <c r="AM86" i="1"/>
  <c r="AL86" i="1"/>
  <c r="AK86" i="1"/>
  <c r="W86" i="1"/>
  <c r="AB86" i="1" s="1"/>
  <c r="U86" i="1"/>
  <c r="AM95" i="1"/>
  <c r="AL95" i="1"/>
  <c r="AK95" i="1"/>
  <c r="W95" i="1"/>
  <c r="AB95" i="1" s="1"/>
  <c r="U95" i="1"/>
  <c r="AM85" i="1"/>
  <c r="AL85" i="1"/>
  <c r="AK85" i="1"/>
  <c r="W85" i="1"/>
  <c r="AB85" i="1" s="1"/>
  <c r="U85" i="1"/>
  <c r="AM84" i="1"/>
  <c r="AL84" i="1"/>
  <c r="AK84" i="1"/>
  <c r="W84" i="1"/>
  <c r="AB84" i="1" s="1"/>
  <c r="U84" i="1"/>
  <c r="AM78" i="1"/>
  <c r="AL78" i="1"/>
  <c r="AK78" i="1"/>
  <c r="W78" i="1"/>
  <c r="AB78" i="1" s="1"/>
  <c r="U78" i="1"/>
  <c r="AM83" i="1"/>
  <c r="AL83" i="1"/>
  <c r="AK83" i="1"/>
  <c r="W83" i="1"/>
  <c r="AB83" i="1" s="1"/>
  <c r="U83" i="1"/>
  <c r="AM82" i="1"/>
  <c r="AL82" i="1"/>
  <c r="AK82" i="1"/>
  <c r="W82" i="1"/>
  <c r="AB82" i="1" s="1"/>
  <c r="U82" i="1"/>
  <c r="AM80" i="1"/>
  <c r="AL80" i="1"/>
  <c r="AK80" i="1"/>
  <c r="W80" i="1"/>
  <c r="AB80" i="1" s="1"/>
  <c r="U80" i="1"/>
  <c r="AM79" i="1"/>
  <c r="AL79" i="1"/>
  <c r="AK79" i="1"/>
  <c r="W79" i="1"/>
  <c r="AB79" i="1" s="1"/>
  <c r="U79" i="1"/>
  <c r="AM81" i="1"/>
  <c r="AL81" i="1"/>
  <c r="AK81" i="1"/>
  <c r="W81" i="1"/>
  <c r="AB81" i="1" s="1"/>
  <c r="U81" i="1"/>
  <c r="AM69" i="1"/>
  <c r="AL69" i="1"/>
  <c r="AK69" i="1"/>
  <c r="W69" i="1"/>
  <c r="AB69" i="1" s="1"/>
  <c r="U69" i="1"/>
  <c r="AM68" i="1"/>
  <c r="AL68" i="1"/>
  <c r="AK68" i="1"/>
  <c r="W68" i="1"/>
  <c r="AB68" i="1" s="1"/>
  <c r="U68" i="1"/>
  <c r="AM76" i="1"/>
  <c r="AL76" i="1"/>
  <c r="AK76" i="1"/>
  <c r="W76" i="1"/>
  <c r="AB76" i="1" s="1"/>
  <c r="U76" i="1"/>
  <c r="AM75" i="1"/>
  <c r="AL75" i="1"/>
  <c r="AK75" i="1"/>
  <c r="W75" i="1"/>
  <c r="AB75" i="1" s="1"/>
  <c r="U75" i="1"/>
  <c r="AM74" i="1"/>
  <c r="AL74" i="1"/>
  <c r="AK74" i="1"/>
  <c r="W74" i="1"/>
  <c r="AB74" i="1" s="1"/>
  <c r="U74" i="1"/>
  <c r="AM73" i="1"/>
  <c r="AL73" i="1"/>
  <c r="AK73" i="1"/>
  <c r="W73" i="1"/>
  <c r="AB73" i="1" s="1"/>
  <c r="U73" i="1"/>
  <c r="AM72" i="1"/>
  <c r="AL72" i="1"/>
  <c r="AK72" i="1"/>
  <c r="W72" i="1"/>
  <c r="AB72" i="1" s="1"/>
  <c r="U72" i="1"/>
  <c r="AM71" i="1"/>
  <c r="AL71" i="1"/>
  <c r="AK71" i="1"/>
  <c r="W71" i="1"/>
  <c r="AB71" i="1" s="1"/>
  <c r="U71" i="1"/>
  <c r="AM70" i="1"/>
  <c r="AL70" i="1"/>
  <c r="AK70" i="1"/>
  <c r="W70" i="1"/>
  <c r="AB70" i="1" s="1"/>
  <c r="U70" i="1"/>
  <c r="AM77" i="1"/>
  <c r="AL77" i="1"/>
  <c r="AK77" i="1"/>
  <c r="W77" i="1"/>
  <c r="AB77" i="1" s="1"/>
  <c r="U77" i="1"/>
  <c r="AM66" i="1"/>
  <c r="AL66" i="1"/>
  <c r="AK66" i="1"/>
  <c r="W66" i="1"/>
  <c r="AB66" i="1" s="1"/>
  <c r="U66" i="1"/>
  <c r="AM65" i="1"/>
  <c r="AL65" i="1"/>
  <c r="AK65" i="1"/>
  <c r="W65" i="1"/>
  <c r="AB65" i="1" s="1"/>
  <c r="U65" i="1"/>
  <c r="AM64" i="1"/>
  <c r="AL64" i="1"/>
  <c r="AK64" i="1"/>
  <c r="W64" i="1"/>
  <c r="AB64" i="1" s="1"/>
  <c r="U64" i="1"/>
  <c r="AM67" i="1"/>
  <c r="AL67" i="1"/>
  <c r="AK67" i="1"/>
  <c r="W67" i="1"/>
  <c r="AB67" i="1" s="1"/>
  <c r="U67" i="1"/>
  <c r="AM58" i="1"/>
  <c r="AL58" i="1"/>
  <c r="AK58" i="1"/>
  <c r="W58" i="1"/>
  <c r="AB58" i="1" s="1"/>
  <c r="U58" i="1"/>
  <c r="AM57" i="1"/>
  <c r="AL57" i="1"/>
  <c r="AK57" i="1"/>
  <c r="W57" i="1"/>
  <c r="AB57" i="1" s="1"/>
  <c r="U57" i="1"/>
  <c r="AM62" i="1"/>
  <c r="AL62" i="1"/>
  <c r="AK62" i="1"/>
  <c r="W62" i="1"/>
  <c r="AB62" i="1" s="1"/>
  <c r="U62" i="1"/>
  <c r="AM63" i="1"/>
  <c r="AL63" i="1"/>
  <c r="AK63" i="1"/>
  <c r="W63" i="1"/>
  <c r="AB63" i="1" s="1"/>
  <c r="U63" i="1"/>
  <c r="AM61" i="1"/>
  <c r="AL61" i="1"/>
  <c r="AK61" i="1"/>
  <c r="W61" i="1"/>
  <c r="AB61" i="1" s="1"/>
  <c r="U61" i="1"/>
  <c r="AM60" i="1"/>
  <c r="AL60" i="1"/>
  <c r="AK60" i="1"/>
  <c r="W60" i="1"/>
  <c r="AB60" i="1" s="1"/>
  <c r="U60" i="1"/>
  <c r="AM59" i="1"/>
  <c r="AL59" i="1"/>
  <c r="AK59" i="1"/>
  <c r="W59" i="1"/>
  <c r="AB59" i="1" s="1"/>
  <c r="U59" i="1"/>
  <c r="AM56" i="1"/>
  <c r="AL56" i="1"/>
  <c r="AK56" i="1"/>
  <c r="W56" i="1"/>
  <c r="AB56" i="1" s="1"/>
  <c r="U56" i="1"/>
  <c r="AM51" i="1"/>
  <c r="AL51" i="1"/>
  <c r="AK51" i="1"/>
  <c r="W51" i="1"/>
  <c r="AB51" i="1" s="1"/>
  <c r="U51" i="1"/>
  <c r="AM40" i="1"/>
  <c r="AL40" i="1"/>
  <c r="AK40" i="1"/>
  <c r="W40" i="1"/>
  <c r="AB40" i="1" s="1"/>
  <c r="U40" i="1"/>
  <c r="AM41" i="1"/>
  <c r="AL41" i="1"/>
  <c r="AK41" i="1"/>
  <c r="W41" i="1"/>
  <c r="AB41" i="1" s="1"/>
  <c r="U41" i="1"/>
  <c r="AM39" i="1"/>
  <c r="AL39" i="1"/>
  <c r="AK39" i="1"/>
  <c r="W39" i="1"/>
  <c r="AB39" i="1" s="1"/>
  <c r="U39" i="1"/>
  <c r="AM30" i="1"/>
  <c r="AL30" i="1"/>
  <c r="AK30" i="1"/>
  <c r="W30" i="1"/>
  <c r="AB30" i="1" s="1"/>
  <c r="U30" i="1"/>
  <c r="AM34" i="1"/>
  <c r="AL34" i="1"/>
  <c r="AK34" i="1"/>
  <c r="W34" i="1"/>
  <c r="AB34" i="1" s="1"/>
  <c r="U34" i="1"/>
  <c r="AM33" i="1"/>
  <c r="AL33" i="1"/>
  <c r="AK33" i="1"/>
  <c r="W33" i="1"/>
  <c r="AB33" i="1" s="1"/>
  <c r="U33" i="1"/>
  <c r="AM35" i="1"/>
  <c r="AL35" i="1"/>
  <c r="AK35" i="1"/>
  <c r="W35" i="1"/>
  <c r="AB35" i="1" s="1"/>
  <c r="U35" i="1"/>
  <c r="AM32" i="1"/>
  <c r="AL32" i="1"/>
  <c r="AK32" i="1"/>
  <c r="W32" i="1"/>
  <c r="AB32" i="1" s="1"/>
  <c r="U32" i="1"/>
  <c r="AM31" i="1"/>
  <c r="AL31" i="1"/>
  <c r="AK31" i="1"/>
  <c r="W31" i="1"/>
  <c r="AB31" i="1" s="1"/>
  <c r="U31" i="1"/>
  <c r="AM28" i="1"/>
  <c r="AL28" i="1"/>
  <c r="AK28" i="1"/>
  <c r="W28" i="1"/>
  <c r="AB28" i="1" s="1"/>
  <c r="U28" i="1"/>
  <c r="AM29" i="1"/>
  <c r="AL29" i="1"/>
  <c r="AK29" i="1"/>
  <c r="W29" i="1"/>
  <c r="AB29" i="1" s="1"/>
  <c r="U29" i="1"/>
  <c r="AM27" i="1"/>
  <c r="AL27" i="1"/>
  <c r="AK27" i="1"/>
  <c r="W27" i="1"/>
  <c r="AB27" i="1" s="1"/>
  <c r="U27" i="1"/>
  <c r="AM26" i="1"/>
  <c r="AL26" i="1"/>
  <c r="AK26" i="1"/>
  <c r="W26" i="1"/>
  <c r="AB26" i="1" s="1"/>
  <c r="U26" i="1"/>
  <c r="AM25" i="1"/>
  <c r="AL25" i="1"/>
  <c r="AK25" i="1"/>
  <c r="W25" i="1"/>
  <c r="AB25" i="1" s="1"/>
  <c r="U25" i="1"/>
  <c r="AM24" i="1"/>
  <c r="AL24" i="1"/>
  <c r="AK24" i="1"/>
  <c r="W24" i="1"/>
  <c r="AB24" i="1" s="1"/>
  <c r="U24" i="1"/>
  <c r="AM23" i="1"/>
  <c r="AL23" i="1"/>
  <c r="AK23" i="1"/>
  <c r="W23" i="1"/>
  <c r="AB23" i="1" s="1"/>
  <c r="U23" i="1"/>
  <c r="AM47" i="1"/>
  <c r="AL47" i="1"/>
  <c r="AK47" i="1"/>
  <c r="W47" i="1"/>
  <c r="AB47" i="1" s="1"/>
  <c r="U47" i="1"/>
  <c r="AM43" i="1"/>
  <c r="AL43" i="1"/>
  <c r="AK43" i="1"/>
  <c r="W43" i="1"/>
  <c r="AB43" i="1" s="1"/>
  <c r="U43" i="1"/>
  <c r="AM45" i="1"/>
  <c r="AL45" i="1"/>
  <c r="AK45" i="1"/>
  <c r="W45" i="1"/>
  <c r="AB45" i="1" s="1"/>
  <c r="U45" i="1"/>
  <c r="AM44" i="1"/>
  <c r="AL44" i="1"/>
  <c r="AK44" i="1"/>
  <c r="W44" i="1"/>
  <c r="AB44" i="1" s="1"/>
  <c r="U44" i="1"/>
  <c r="AM42" i="1"/>
  <c r="AL42" i="1"/>
  <c r="AK42" i="1"/>
  <c r="W42" i="1"/>
  <c r="AB42" i="1" s="1"/>
  <c r="U42" i="1"/>
  <c r="AM36" i="1"/>
  <c r="AL36" i="1"/>
  <c r="AK36" i="1"/>
  <c r="W36" i="1"/>
  <c r="AB36" i="1" s="1"/>
  <c r="U36" i="1"/>
  <c r="AM37" i="1"/>
  <c r="AL37" i="1"/>
  <c r="AK37" i="1"/>
  <c r="W37" i="1"/>
  <c r="AB37" i="1" s="1"/>
  <c r="U37" i="1"/>
  <c r="AM38" i="1"/>
  <c r="AL38" i="1"/>
  <c r="AK38" i="1"/>
  <c r="W38" i="1"/>
  <c r="AB38" i="1" s="1"/>
  <c r="U38" i="1"/>
  <c r="AM46" i="1"/>
  <c r="AL46" i="1"/>
  <c r="AK46" i="1"/>
  <c r="W46" i="1"/>
  <c r="AB46" i="1" s="1"/>
  <c r="U46" i="1"/>
  <c r="AM48" i="1"/>
  <c r="AL48" i="1"/>
  <c r="AK48" i="1"/>
  <c r="W48" i="1"/>
  <c r="AB48" i="1" s="1"/>
  <c r="U48" i="1"/>
  <c r="AM50" i="1"/>
  <c r="AL50" i="1"/>
  <c r="AK50" i="1"/>
  <c r="W50" i="1"/>
  <c r="AB50" i="1" s="1"/>
  <c r="U50" i="1"/>
  <c r="AM49" i="1"/>
  <c r="AL49" i="1"/>
  <c r="AK49" i="1"/>
  <c r="W49" i="1"/>
  <c r="AB49" i="1" s="1"/>
  <c r="U49" i="1"/>
  <c r="AM54" i="1"/>
  <c r="AL54" i="1"/>
  <c r="AK54" i="1"/>
  <c r="W54" i="1"/>
  <c r="AB54" i="1" s="1"/>
  <c r="U54" i="1"/>
  <c r="AM53" i="1"/>
  <c r="AL53" i="1"/>
  <c r="AK53" i="1"/>
  <c r="W53" i="1"/>
  <c r="AB53" i="1" s="1"/>
  <c r="U53" i="1"/>
  <c r="AM52" i="1"/>
  <c r="AL52" i="1"/>
  <c r="AK52" i="1"/>
  <c r="W52" i="1"/>
  <c r="AB52" i="1" s="1"/>
  <c r="U52" i="1"/>
  <c r="AM55" i="1" l="1"/>
  <c r="AL55" i="1"/>
  <c r="AK55" i="1"/>
  <c r="W55" i="1"/>
  <c r="AB55" i="1" s="1"/>
  <c r="U55" i="1"/>
  <c r="F3" i="4" l="1"/>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1" i="1" l="1"/>
  <c r="X100" i="1"/>
  <c r="AC100" i="1" s="1"/>
  <c r="AJ100" i="1" s="1"/>
  <c r="AG100" i="1" s="1"/>
  <c r="AD100" i="1" s="1"/>
  <c r="S100" i="1"/>
  <c r="X121" i="1" l="1"/>
  <c r="AC121" i="1" s="1"/>
  <c r="AJ121" i="1" s="1"/>
  <c r="AG121" i="1" s="1"/>
  <c r="AD121" i="1" s="1"/>
  <c r="S87" i="1"/>
  <c r="S195" i="1"/>
  <c r="S127" i="1"/>
  <c r="S25" i="1"/>
  <c r="X211" i="1"/>
  <c r="AC211" i="1" s="1"/>
  <c r="AJ211" i="1" s="1"/>
  <c r="AG211" i="1" s="1"/>
  <c r="AD211" i="1" s="1"/>
  <c r="S94" i="1"/>
  <c r="S126" i="1"/>
  <c r="S67" i="1"/>
  <c r="S41" i="1"/>
  <c r="S32" i="1"/>
  <c r="X187" i="1"/>
  <c r="AC187" i="1" s="1"/>
  <c r="AJ187" i="1" s="1"/>
  <c r="AG187" i="1" s="1"/>
  <c r="AD187" i="1" s="1"/>
  <c r="S102" i="1"/>
  <c r="S65" i="1"/>
  <c r="S59" i="1"/>
  <c r="S49" i="1"/>
  <c r="S23" i="1"/>
  <c r="S43" i="1"/>
  <c r="X101" i="1"/>
  <c r="AC101" i="1" s="1"/>
  <c r="AJ101" i="1" s="1"/>
  <c r="AG101" i="1" s="1"/>
  <c r="AD101" i="1" s="1"/>
  <c r="S73" i="1"/>
  <c r="S117" i="1"/>
  <c r="S66" i="1"/>
  <c r="S119" i="1"/>
  <c r="X50" i="1"/>
  <c r="AC50" i="1" s="1"/>
  <c r="AJ50" i="1" s="1"/>
  <c r="AG50" i="1" s="1"/>
  <c r="AD50" i="1" s="1"/>
  <c r="X111" i="1"/>
  <c r="AC111" i="1" s="1"/>
  <c r="AJ111" i="1" s="1"/>
  <c r="AG111" i="1" s="1"/>
  <c r="AD111" i="1" s="1"/>
  <c r="S105" i="1"/>
  <c r="S80" i="1"/>
  <c r="X30" i="1"/>
  <c r="AC30" i="1" s="1"/>
  <c r="AJ30" i="1" s="1"/>
  <c r="AG30" i="1" s="1"/>
  <c r="AD30" i="1" s="1"/>
  <c r="X210" i="1"/>
  <c r="AC210" i="1" s="1"/>
  <c r="AJ210" i="1" s="1"/>
  <c r="AG210" i="1" s="1"/>
  <c r="AD210" i="1" s="1"/>
  <c r="S185" i="1"/>
  <c r="S132" i="1"/>
  <c r="S60" i="1"/>
  <c r="S26" i="1"/>
  <c r="S34" i="1"/>
  <c r="S79" i="1"/>
  <c r="X78" i="1"/>
  <c r="AC78" i="1" s="1"/>
  <c r="AJ78" i="1" s="1"/>
  <c r="AG78" i="1" s="1"/>
  <c r="AD78" i="1" s="1"/>
  <c r="X61" i="1"/>
  <c r="AC61" i="1" s="1"/>
  <c r="AJ61" i="1" s="1"/>
  <c r="AG61" i="1" s="1"/>
  <c r="AD61" i="1" s="1"/>
  <c r="S38" i="1"/>
  <c r="S54" i="1"/>
  <c r="X197" i="1"/>
  <c r="AC197" i="1" s="1"/>
  <c r="AJ197" i="1" s="1"/>
  <c r="AG197" i="1" s="1"/>
  <c r="AD197" i="1" s="1"/>
  <c r="S181" i="1"/>
  <c r="X226" i="1"/>
  <c r="AC226" i="1" s="1"/>
  <c r="AJ226" i="1" s="1"/>
  <c r="AG226" i="1" s="1"/>
  <c r="AD226" i="1" s="1"/>
  <c r="X72" i="1"/>
  <c r="AC72" i="1" s="1"/>
  <c r="AJ72" i="1" s="1"/>
  <c r="AG72" i="1" s="1"/>
  <c r="AD72" i="1" s="1"/>
  <c r="S114" i="1"/>
  <c r="X95" i="1"/>
  <c r="AC95" i="1" s="1"/>
  <c r="AJ95" i="1" s="1"/>
  <c r="AG95" i="1" s="1"/>
  <c r="AD95" i="1" s="1"/>
  <c r="S31" i="1"/>
  <c r="S130" i="1"/>
  <c r="X131" i="1"/>
  <c r="AC131" i="1" s="1"/>
  <c r="AJ131" i="1" s="1"/>
  <c r="AG131" i="1" s="1"/>
  <c r="AD131" i="1" s="1"/>
  <c r="S45" i="1"/>
  <c r="S63" i="1"/>
  <c r="S104" i="1"/>
  <c r="S75" i="1"/>
  <c r="S57" i="1"/>
  <c r="S108" i="1"/>
  <c r="S39" i="1"/>
  <c r="X166" i="1"/>
  <c r="AC166" i="1" s="1"/>
  <c r="AJ166" i="1" s="1"/>
  <c r="AG166" i="1" s="1"/>
  <c r="AD166" i="1" s="1"/>
  <c r="S40" i="1"/>
  <c r="X172" i="1"/>
  <c r="AC172" i="1" s="1"/>
  <c r="AJ172" i="1" s="1"/>
  <c r="AG172" i="1" s="1"/>
  <c r="AD172" i="1" s="1"/>
  <c r="S84" i="1"/>
  <c r="S98" i="1"/>
  <c r="S81" i="1"/>
  <c r="X48" i="1"/>
  <c r="AC48" i="1" s="1"/>
  <c r="AJ48" i="1" s="1"/>
  <c r="AG48" i="1" s="1"/>
  <c r="AD48" i="1" s="1"/>
  <c r="S70" i="1"/>
  <c r="X97" i="1"/>
  <c r="AC97" i="1" s="1"/>
  <c r="AJ97" i="1" s="1"/>
  <c r="AG97" i="1" s="1"/>
  <c r="AD97" i="1" s="1"/>
  <c r="X234" i="1"/>
  <c r="AC234" i="1" s="1"/>
  <c r="AJ234" i="1" s="1"/>
  <c r="AG234" i="1" s="1"/>
  <c r="AD234" i="1" s="1"/>
  <c r="S52" i="1"/>
  <c r="X248" i="1"/>
  <c r="AC248" i="1" s="1"/>
  <c r="AJ248" i="1" s="1"/>
  <c r="AG248" i="1" s="1"/>
  <c r="AD248" i="1" s="1"/>
  <c r="S86" i="1"/>
  <c r="S35" i="1"/>
  <c r="X249" i="1"/>
  <c r="AC249" i="1" s="1"/>
  <c r="AJ249" i="1" s="1"/>
  <c r="AG249" i="1" s="1"/>
  <c r="AD249" i="1" s="1"/>
  <c r="X219" i="1"/>
  <c r="AC219" i="1" s="1"/>
  <c r="AJ219" i="1" s="1"/>
  <c r="AG219" i="1" s="1"/>
  <c r="AD219" i="1" s="1"/>
  <c r="S128" i="1"/>
  <c r="X47" i="1"/>
  <c r="AC47" i="1" s="1"/>
  <c r="AJ47" i="1" s="1"/>
  <c r="AG47" i="1" s="1"/>
  <c r="AD47" i="1" s="1"/>
  <c r="S24" i="1"/>
  <c r="X106" i="1"/>
  <c r="AC106" i="1" s="1"/>
  <c r="AJ106" i="1" s="1"/>
  <c r="AG106" i="1" s="1"/>
  <c r="AD106" i="1" s="1"/>
  <c r="S106" i="1"/>
  <c r="X24" i="1"/>
  <c r="AC24" i="1" s="1"/>
  <c r="AJ24" i="1" s="1"/>
  <c r="AG24" i="1" s="1"/>
  <c r="AD24" i="1" s="1"/>
  <c r="X54" i="1"/>
  <c r="AC54" i="1" s="1"/>
  <c r="AJ54" i="1" s="1"/>
  <c r="AG54" i="1" s="1"/>
  <c r="AD54" i="1" s="1"/>
  <c r="X1" i="1"/>
  <c r="AC1" i="1" s="1"/>
  <c r="AJ1" i="1" s="1"/>
  <c r="AG1" i="1" s="1"/>
  <c r="AD1" i="1" s="1"/>
  <c r="X70" i="1"/>
  <c r="AC70" i="1" s="1"/>
  <c r="AJ70" i="1" s="1"/>
  <c r="AG70" i="1" s="1"/>
  <c r="AD70" i="1" s="1"/>
  <c r="S61" i="1"/>
  <c r="X105" i="1"/>
  <c r="AC105" i="1" s="1"/>
  <c r="AJ105" i="1" s="1"/>
  <c r="AG105" i="1" s="1"/>
  <c r="AD105" i="1" s="1"/>
  <c r="S101" i="1"/>
  <c r="X81" i="1"/>
  <c r="AC81" i="1" s="1"/>
  <c r="AJ81" i="1" s="1"/>
  <c r="AG81" i="1" s="1"/>
  <c r="AD81" i="1" s="1"/>
  <c r="X114" i="1"/>
  <c r="AC114" i="1" s="1"/>
  <c r="AJ114" i="1" s="1"/>
  <c r="AG114" i="1" s="1"/>
  <c r="AD114" i="1" s="1"/>
  <c r="X104" i="1"/>
  <c r="AC104" i="1" s="1"/>
  <c r="AJ104" i="1" s="1"/>
  <c r="AG104" i="1" s="1"/>
  <c r="AD104" i="1" s="1"/>
  <c r="X87" i="1"/>
  <c r="AC87" i="1" s="1"/>
  <c r="AJ87" i="1" s="1"/>
  <c r="AG87" i="1" s="1"/>
  <c r="AD87" i="1" s="1"/>
  <c r="S48" i="1"/>
  <c r="X41" i="1"/>
  <c r="AC41" i="1" s="1"/>
  <c r="AJ41" i="1" s="1"/>
  <c r="AG41" i="1" s="1"/>
  <c r="AD41" i="1" s="1"/>
  <c r="X65" i="1"/>
  <c r="AC65" i="1" s="1"/>
  <c r="AJ65" i="1" s="1"/>
  <c r="AG65" i="1" s="1"/>
  <c r="AD65" i="1" s="1"/>
  <c r="X108" i="1"/>
  <c r="AC108" i="1" s="1"/>
  <c r="AJ108" i="1" s="1"/>
  <c r="AG108" i="1" s="1"/>
  <c r="AD108" i="1" s="1"/>
  <c r="X67" i="1"/>
  <c r="AC67" i="1" s="1"/>
  <c r="AJ67" i="1" s="1"/>
  <c r="AG67" i="1" s="1"/>
  <c r="AD67" i="1" s="1"/>
  <c r="X26" i="1"/>
  <c r="AC26" i="1" s="1"/>
  <c r="AJ26" i="1" s="1"/>
  <c r="AG26" i="1" s="1"/>
  <c r="AD26" i="1" s="1"/>
  <c r="X25" i="1"/>
  <c r="AC25" i="1" s="1"/>
  <c r="AJ25" i="1" s="1"/>
  <c r="AG25" i="1" s="1"/>
  <c r="AD25" i="1" s="1"/>
  <c r="X73" i="1"/>
  <c r="AC73" i="1" s="1"/>
  <c r="AJ73" i="1" s="1"/>
  <c r="AG73" i="1" s="1"/>
  <c r="AD73" i="1" s="1"/>
  <c r="X49" i="1"/>
  <c r="AC49" i="1" s="1"/>
  <c r="AJ49" i="1" s="1"/>
  <c r="AG49" i="1" s="1"/>
  <c r="AD49" i="1" s="1"/>
  <c r="X43" i="1"/>
  <c r="AC43" i="1" s="1"/>
  <c r="AJ43" i="1" s="1"/>
  <c r="AG43" i="1" s="1"/>
  <c r="AD43" i="1" s="1"/>
  <c r="X132" i="1"/>
  <c r="AC132" i="1" s="1"/>
  <c r="AJ132" i="1" s="1"/>
  <c r="AG132" i="1" s="1"/>
  <c r="AD132" i="1" s="1"/>
  <c r="X84" i="1"/>
  <c r="AC84" i="1" s="1"/>
  <c r="AJ84" i="1" s="1"/>
  <c r="AG84" i="1" s="1"/>
  <c r="AD84" i="1" s="1"/>
  <c r="S166" i="1"/>
  <c r="S266" i="1"/>
  <c r="X266" i="1"/>
  <c r="AC266" i="1" s="1"/>
  <c r="AJ266" i="1" s="1"/>
  <c r="AG266" i="1" s="1"/>
  <c r="AD266" i="1" s="1"/>
  <c r="S234" i="1"/>
  <c r="S267" i="1"/>
  <c r="X267" i="1"/>
  <c r="AC267" i="1" s="1"/>
  <c r="AJ267" i="1" s="1"/>
  <c r="AG267" i="1" s="1"/>
  <c r="AD267" i="1" s="1"/>
  <c r="S248" i="1"/>
  <c r="S172" i="1"/>
  <c r="S236" i="1"/>
  <c r="X236" i="1"/>
  <c r="AC236" i="1" s="1"/>
  <c r="AJ236" i="1" s="1"/>
  <c r="AG236" i="1" s="1"/>
  <c r="AD236" i="1" s="1"/>
  <c r="S28" i="1"/>
  <c r="X28" i="1"/>
  <c r="AC28" i="1" s="1"/>
  <c r="AJ28" i="1" s="1"/>
  <c r="AG28" i="1" s="1"/>
  <c r="AD28" i="1" s="1"/>
  <c r="S250" i="1"/>
  <c r="X250" i="1"/>
  <c r="AC250" i="1" s="1"/>
  <c r="AJ250" i="1" s="1"/>
  <c r="AG250" i="1" s="1"/>
  <c r="AD250" i="1" s="1"/>
  <c r="S164" i="1"/>
  <c r="X164" i="1"/>
  <c r="AC164" i="1" s="1"/>
  <c r="AJ164" i="1" s="1"/>
  <c r="AG164" i="1" s="1"/>
  <c r="AD164" i="1" s="1"/>
  <c r="S44" i="1"/>
  <c r="X44" i="1"/>
  <c r="AC44" i="1" s="1"/>
  <c r="AJ44" i="1" s="1"/>
  <c r="AG44" i="1" s="1"/>
  <c r="AD44" i="1" s="1"/>
  <c r="X195" i="1"/>
  <c r="AC195" i="1" s="1"/>
  <c r="AJ195" i="1" s="1"/>
  <c r="AG195" i="1" s="1"/>
  <c r="AD195" i="1" s="1"/>
  <c r="S261" i="1"/>
  <c r="X261" i="1"/>
  <c r="AC261" i="1" s="1"/>
  <c r="AJ261" i="1" s="1"/>
  <c r="AG261" i="1" s="1"/>
  <c r="AD261" i="1" s="1"/>
  <c r="X186" i="1"/>
  <c r="AC186" i="1" s="1"/>
  <c r="AJ186" i="1" s="1"/>
  <c r="AG186" i="1" s="1"/>
  <c r="AD186" i="1" s="1"/>
  <c r="S186" i="1"/>
  <c r="X260" i="1"/>
  <c r="AC260" i="1" s="1"/>
  <c r="AJ260" i="1" s="1"/>
  <c r="AG260" i="1" s="1"/>
  <c r="AD260" i="1" s="1"/>
  <c r="S260" i="1"/>
  <c r="S249" i="1"/>
  <c r="S204" i="1"/>
  <c r="X204" i="1"/>
  <c r="AC204" i="1" s="1"/>
  <c r="AJ204" i="1" s="1"/>
  <c r="AG204" i="1" s="1"/>
  <c r="AD204" i="1" s="1"/>
  <c r="S228" i="1"/>
  <c r="X228" i="1"/>
  <c r="AC228" i="1" s="1"/>
  <c r="AJ228" i="1" s="1"/>
  <c r="AG228" i="1" s="1"/>
  <c r="AD228" i="1" s="1"/>
  <c r="S187" i="1"/>
  <c r="X235" i="1"/>
  <c r="AC235" i="1" s="1"/>
  <c r="AJ235" i="1" s="1"/>
  <c r="AG235" i="1" s="1"/>
  <c r="AD235" i="1" s="1"/>
  <c r="S235" i="1"/>
  <c r="S205" i="1"/>
  <c r="X205" i="1"/>
  <c r="AC205" i="1" s="1"/>
  <c r="AJ205" i="1" s="1"/>
  <c r="AG205" i="1" s="1"/>
  <c r="AD205" i="1" s="1"/>
  <c r="S265" i="1"/>
  <c r="X265" i="1"/>
  <c r="AC265" i="1" s="1"/>
  <c r="AJ265" i="1" s="1"/>
  <c r="AG265" i="1" s="1"/>
  <c r="AD265" i="1" s="1"/>
  <c r="S179" i="1"/>
  <c r="X179" i="1"/>
  <c r="AC179" i="1" s="1"/>
  <c r="AJ179" i="1" s="1"/>
  <c r="AG179" i="1" s="1"/>
  <c r="AD179" i="1" s="1"/>
  <c r="S211" i="1"/>
  <c r="X130" i="1"/>
  <c r="AC130" i="1" s="1"/>
  <c r="AJ130" i="1" s="1"/>
  <c r="AG130" i="1" s="1"/>
  <c r="AD130" i="1" s="1"/>
  <c r="S111" i="1"/>
  <c r="S30" i="1"/>
  <c r="S220" i="1"/>
  <c r="X220" i="1"/>
  <c r="AC220" i="1" s="1"/>
  <c r="AJ220" i="1" s="1"/>
  <c r="AG220" i="1" s="1"/>
  <c r="AD220" i="1" s="1"/>
  <c r="S212" i="1"/>
  <c r="X212" i="1"/>
  <c r="AC212" i="1" s="1"/>
  <c r="AJ212" i="1" s="1"/>
  <c r="AG212" i="1" s="1"/>
  <c r="AD212" i="1" s="1"/>
  <c r="S210" i="1"/>
  <c r="X59" i="1"/>
  <c r="AC59" i="1" s="1"/>
  <c r="AJ59" i="1" s="1"/>
  <c r="AG59" i="1" s="1"/>
  <c r="AD59" i="1" s="1"/>
  <c r="S180" i="1"/>
  <c r="X180" i="1"/>
  <c r="AC180" i="1" s="1"/>
  <c r="AJ180" i="1" s="1"/>
  <c r="AG180" i="1" s="1"/>
  <c r="AD180" i="1" s="1"/>
  <c r="S227" i="1"/>
  <c r="X227" i="1"/>
  <c r="AC227" i="1" s="1"/>
  <c r="AJ227" i="1" s="1"/>
  <c r="AG227" i="1" s="1"/>
  <c r="AD227" i="1" s="1"/>
  <c r="S197" i="1"/>
  <c r="X259" i="1"/>
  <c r="AC259" i="1" s="1"/>
  <c r="AJ259" i="1" s="1"/>
  <c r="AG259" i="1" s="1"/>
  <c r="AD259" i="1" s="1"/>
  <c r="S259" i="1"/>
  <c r="X181" i="1"/>
  <c r="AC181" i="1" s="1"/>
  <c r="AJ181" i="1" s="1"/>
  <c r="AG181" i="1" s="1"/>
  <c r="AD181" i="1" s="1"/>
  <c r="S226" i="1"/>
  <c r="S196" i="1"/>
  <c r="X196" i="1"/>
  <c r="AC196" i="1" s="1"/>
  <c r="AJ196" i="1" s="1"/>
  <c r="AG196" i="1" s="1"/>
  <c r="AD196" i="1" s="1"/>
  <c r="S72" i="1"/>
  <c r="S171" i="1"/>
  <c r="X171" i="1"/>
  <c r="AC171" i="1" s="1"/>
  <c r="AJ171" i="1" s="1"/>
  <c r="AG171" i="1" s="1"/>
  <c r="AD171" i="1" s="1"/>
  <c r="S206" i="1"/>
  <c r="X206" i="1"/>
  <c r="AC206" i="1" s="1"/>
  <c r="AJ206" i="1" s="1"/>
  <c r="AG206" i="1" s="1"/>
  <c r="AD206" i="1" s="1"/>
  <c r="X185" i="1"/>
  <c r="AC185" i="1" s="1"/>
  <c r="AJ185" i="1" s="1"/>
  <c r="AG185" i="1" s="1"/>
  <c r="AD185" i="1" s="1"/>
  <c r="X23" i="1"/>
  <c r="AC23" i="1" s="1"/>
  <c r="AJ23" i="1" s="1"/>
  <c r="AG23" i="1" s="1"/>
  <c r="AD23" i="1" s="1"/>
  <c r="S55" i="1"/>
  <c r="X55" i="1"/>
  <c r="AC55" i="1" s="1"/>
  <c r="AJ55" i="1" s="1"/>
  <c r="AG55" i="1" s="1"/>
  <c r="AD55" i="1" s="1"/>
  <c r="X3" i="1"/>
  <c r="AC3" i="1" s="1"/>
  <c r="AJ3" i="1" s="1"/>
  <c r="AG3" i="1" s="1"/>
  <c r="AD3" i="1" s="1"/>
  <c r="S3" i="1"/>
  <c r="S2" i="1"/>
  <c r="X2" i="1"/>
  <c r="AC2" i="1" s="1"/>
  <c r="AJ2" i="1" s="1"/>
  <c r="AG2" i="1" s="1"/>
  <c r="AD2" i="1" s="1"/>
  <c r="X4" i="1"/>
  <c r="AC4" i="1" s="1"/>
  <c r="AJ4" i="1" s="1"/>
  <c r="AG4" i="1" s="1"/>
  <c r="AD4" i="1" s="1"/>
  <c r="S4" i="1"/>
  <c r="S6" i="1"/>
  <c r="X6" i="1"/>
  <c r="AC6" i="1" s="1"/>
  <c r="AJ6" i="1" s="1"/>
  <c r="AG6" i="1" s="1"/>
  <c r="AD6" i="1" s="1"/>
  <c r="X7" i="1"/>
  <c r="AC7" i="1" s="1"/>
  <c r="AJ7" i="1" s="1"/>
  <c r="AG7" i="1" s="1"/>
  <c r="AD7" i="1" s="1"/>
  <c r="S7" i="1"/>
  <c r="S5" i="1"/>
  <c r="X5" i="1"/>
  <c r="AC5" i="1" s="1"/>
  <c r="AJ5" i="1" s="1"/>
  <c r="AG5" i="1" s="1"/>
  <c r="AD5" i="1" s="1"/>
  <c r="S121" i="1" l="1"/>
  <c r="X60" i="1"/>
  <c r="AC60" i="1" s="1"/>
  <c r="AJ60" i="1" s="1"/>
  <c r="AG60" i="1" s="1"/>
  <c r="AD60" i="1" s="1"/>
  <c r="X126" i="1"/>
  <c r="AC126" i="1" s="1"/>
  <c r="AJ126" i="1" s="1"/>
  <c r="AG126" i="1" s="1"/>
  <c r="AD126" i="1" s="1"/>
  <c r="X32" i="1"/>
  <c r="AC32" i="1" s="1"/>
  <c r="AJ32" i="1" s="1"/>
  <c r="AG32" i="1" s="1"/>
  <c r="AD32" i="1" s="1"/>
  <c r="S219" i="1"/>
  <c r="X40" i="1"/>
  <c r="AC40" i="1" s="1"/>
  <c r="AJ40" i="1" s="1"/>
  <c r="AG40" i="1" s="1"/>
  <c r="AD40" i="1" s="1"/>
  <c r="X45" i="1"/>
  <c r="AC45" i="1" s="1"/>
  <c r="AJ45" i="1" s="1"/>
  <c r="AG45" i="1" s="1"/>
  <c r="AD45" i="1" s="1"/>
  <c r="X79" i="1"/>
  <c r="AC79" i="1" s="1"/>
  <c r="AJ79" i="1" s="1"/>
  <c r="AG79" i="1" s="1"/>
  <c r="AD79" i="1" s="1"/>
  <c r="X127" i="1"/>
  <c r="AC127" i="1" s="1"/>
  <c r="AJ127" i="1" s="1"/>
  <c r="AG127" i="1" s="1"/>
  <c r="AD127" i="1" s="1"/>
  <c r="X31" i="1"/>
  <c r="AC31" i="1" s="1"/>
  <c r="AJ31" i="1" s="1"/>
  <c r="AG31" i="1" s="1"/>
  <c r="AD31" i="1" s="1"/>
  <c r="X63" i="1"/>
  <c r="AC63" i="1" s="1"/>
  <c r="AJ63" i="1" s="1"/>
  <c r="AG63" i="1" s="1"/>
  <c r="AD63" i="1" s="1"/>
  <c r="X128" i="1"/>
  <c r="AC128" i="1" s="1"/>
  <c r="AJ128" i="1" s="1"/>
  <c r="AG128" i="1" s="1"/>
  <c r="AD128" i="1" s="1"/>
  <c r="X39" i="1"/>
  <c r="AC39" i="1" s="1"/>
  <c r="AJ39" i="1" s="1"/>
  <c r="AG39" i="1" s="1"/>
  <c r="AD39" i="1" s="1"/>
  <c r="X35" i="1"/>
  <c r="AC35" i="1" s="1"/>
  <c r="AJ35" i="1" s="1"/>
  <c r="AG35" i="1" s="1"/>
  <c r="AD35" i="1" s="1"/>
  <c r="X94" i="1"/>
  <c r="AC94" i="1" s="1"/>
  <c r="AJ94" i="1" s="1"/>
  <c r="AG94" i="1" s="1"/>
  <c r="AD94" i="1" s="1"/>
  <c r="X117" i="1"/>
  <c r="AC117" i="1" s="1"/>
  <c r="AJ117" i="1" s="1"/>
  <c r="AG117" i="1" s="1"/>
  <c r="AD117" i="1" s="1"/>
  <c r="S95" i="1"/>
  <c r="X119" i="1"/>
  <c r="AC119" i="1" s="1"/>
  <c r="AJ119" i="1" s="1"/>
  <c r="AG119" i="1" s="1"/>
  <c r="AD119" i="1" s="1"/>
  <c r="X34" i="1"/>
  <c r="AC34" i="1" s="1"/>
  <c r="AJ34" i="1" s="1"/>
  <c r="AG34" i="1" s="1"/>
  <c r="AD34" i="1" s="1"/>
  <c r="X38" i="1"/>
  <c r="AC38" i="1" s="1"/>
  <c r="AJ38" i="1" s="1"/>
  <c r="AG38" i="1" s="1"/>
  <c r="AD38" i="1" s="1"/>
  <c r="X102" i="1"/>
  <c r="AC102" i="1" s="1"/>
  <c r="AJ102" i="1" s="1"/>
  <c r="AG102" i="1" s="1"/>
  <c r="AD102" i="1" s="1"/>
  <c r="X98" i="1"/>
  <c r="AC98" i="1" s="1"/>
  <c r="AJ98" i="1" s="1"/>
  <c r="AG98" i="1" s="1"/>
  <c r="AD98" i="1" s="1"/>
  <c r="S131" i="1"/>
  <c r="X75" i="1"/>
  <c r="AC75" i="1" s="1"/>
  <c r="AJ75" i="1" s="1"/>
  <c r="AG75" i="1" s="1"/>
  <c r="AD75" i="1" s="1"/>
  <c r="X80" i="1"/>
  <c r="AC80" i="1" s="1"/>
  <c r="AJ80" i="1" s="1"/>
  <c r="AG80" i="1" s="1"/>
  <c r="AD80" i="1" s="1"/>
  <c r="X66" i="1"/>
  <c r="AC66" i="1" s="1"/>
  <c r="AJ66" i="1" s="1"/>
  <c r="AG66" i="1" s="1"/>
  <c r="AD66" i="1" s="1"/>
  <c r="S78" i="1"/>
  <c r="X86" i="1"/>
  <c r="AC86" i="1" s="1"/>
  <c r="AJ86" i="1" s="1"/>
  <c r="AG86" i="1" s="1"/>
  <c r="AD86" i="1" s="1"/>
  <c r="S50" i="1"/>
  <c r="X57" i="1"/>
  <c r="AC57" i="1" s="1"/>
  <c r="AJ57" i="1" s="1"/>
  <c r="AG57" i="1" s="1"/>
  <c r="AD57" i="1" s="1"/>
  <c r="X37" i="1"/>
  <c r="AC37" i="1" s="1"/>
  <c r="AJ37" i="1" s="1"/>
  <c r="AG37" i="1" s="1"/>
  <c r="AD37" i="1" s="1"/>
  <c r="S37" i="1"/>
  <c r="S112" i="1"/>
  <c r="X112" i="1"/>
  <c r="AC112" i="1" s="1"/>
  <c r="AJ112" i="1" s="1"/>
  <c r="AG112" i="1" s="1"/>
  <c r="AD112" i="1" s="1"/>
  <c r="X116" i="1"/>
  <c r="AC116" i="1" s="1"/>
  <c r="AJ116" i="1" s="1"/>
  <c r="AG116" i="1" s="1"/>
  <c r="AD116" i="1" s="1"/>
  <c r="S116" i="1"/>
  <c r="X103" i="1"/>
  <c r="AC103" i="1" s="1"/>
  <c r="AJ103" i="1" s="1"/>
  <c r="AG103" i="1" s="1"/>
  <c r="AD103" i="1" s="1"/>
  <c r="S103" i="1"/>
  <c r="S125" i="1"/>
  <c r="X125" i="1"/>
  <c r="AC125" i="1" s="1"/>
  <c r="AJ125" i="1" s="1"/>
  <c r="AG125" i="1" s="1"/>
  <c r="AD125" i="1" s="1"/>
  <c r="S122" i="1"/>
  <c r="X122" i="1"/>
  <c r="AC122" i="1" s="1"/>
  <c r="AJ122" i="1" s="1"/>
  <c r="AG122" i="1" s="1"/>
  <c r="AD122" i="1" s="1"/>
  <c r="S58" i="1"/>
  <c r="X58" i="1"/>
  <c r="AC58" i="1" s="1"/>
  <c r="AJ58" i="1" s="1"/>
  <c r="AG58" i="1" s="1"/>
  <c r="AD58" i="1" s="1"/>
  <c r="S83" i="1"/>
  <c r="X83" i="1"/>
  <c r="AC83" i="1" s="1"/>
  <c r="AJ83" i="1" s="1"/>
  <c r="AG83" i="1" s="1"/>
  <c r="AD83" i="1" s="1"/>
  <c r="X64" i="1"/>
  <c r="AC64" i="1" s="1"/>
  <c r="AJ64" i="1" s="1"/>
  <c r="AG64" i="1" s="1"/>
  <c r="AD64" i="1" s="1"/>
  <c r="S64" i="1"/>
  <c r="S27" i="1"/>
  <c r="X27" i="1"/>
  <c r="AC27" i="1" s="1"/>
  <c r="AJ27" i="1" s="1"/>
  <c r="AG27" i="1" s="1"/>
  <c r="AD27" i="1" s="1"/>
  <c r="S46" i="1"/>
  <c r="X46" i="1"/>
  <c r="AC46" i="1" s="1"/>
  <c r="AJ46" i="1" s="1"/>
  <c r="AG46" i="1" s="1"/>
  <c r="AD46" i="1" s="1"/>
  <c r="S123" i="1"/>
  <c r="X123" i="1"/>
  <c r="AC123" i="1" s="1"/>
  <c r="AJ123" i="1" s="1"/>
  <c r="AG123" i="1" s="1"/>
  <c r="AD123" i="1" s="1"/>
  <c r="X113" i="1"/>
  <c r="AC113" i="1" s="1"/>
  <c r="AJ113" i="1" s="1"/>
  <c r="AG113" i="1" s="1"/>
  <c r="AD113" i="1" s="1"/>
  <c r="S113" i="1"/>
  <c r="X110" i="1"/>
  <c r="AC110" i="1" s="1"/>
  <c r="AJ110" i="1" s="1"/>
  <c r="AG110" i="1" s="1"/>
  <c r="AD110" i="1" s="1"/>
  <c r="S110" i="1"/>
  <c r="X82" i="1"/>
  <c r="AC82" i="1" s="1"/>
  <c r="AJ82" i="1" s="1"/>
  <c r="AG82" i="1" s="1"/>
  <c r="AD82" i="1" s="1"/>
  <c r="S82" i="1"/>
  <c r="X42" i="1"/>
  <c r="AC42" i="1" s="1"/>
  <c r="AJ42" i="1" s="1"/>
  <c r="AG42" i="1" s="1"/>
  <c r="AD42" i="1" s="1"/>
  <c r="S42" i="1"/>
  <c r="X33" i="1"/>
  <c r="AC33" i="1" s="1"/>
  <c r="AJ33" i="1" s="1"/>
  <c r="AG33" i="1" s="1"/>
  <c r="AD33" i="1" s="1"/>
  <c r="S33" i="1"/>
  <c r="S129" i="1"/>
  <c r="X129" i="1"/>
  <c r="AC129" i="1" s="1"/>
  <c r="AJ129" i="1" s="1"/>
  <c r="AG129" i="1" s="1"/>
  <c r="AD129" i="1" s="1"/>
  <c r="X77" i="1"/>
  <c r="AC77" i="1" s="1"/>
  <c r="AJ77" i="1" s="1"/>
  <c r="AG77" i="1" s="1"/>
  <c r="AD77" i="1" s="1"/>
  <c r="S77" i="1"/>
  <c r="S56" i="1"/>
  <c r="X56" i="1"/>
  <c r="AC56" i="1" s="1"/>
  <c r="AJ56" i="1" s="1"/>
  <c r="AG56" i="1" s="1"/>
  <c r="AD56" i="1" s="1"/>
  <c r="X29" i="1"/>
  <c r="AC29" i="1" s="1"/>
  <c r="AJ29" i="1" s="1"/>
  <c r="AG29" i="1" s="1"/>
  <c r="AD29" i="1" s="1"/>
  <c r="S29" i="1"/>
  <c r="S62" i="1"/>
  <c r="X62" i="1"/>
  <c r="AC62" i="1" s="1"/>
  <c r="AJ62" i="1" s="1"/>
  <c r="AG62" i="1" s="1"/>
  <c r="AD62" i="1" s="1"/>
  <c r="X165" i="1"/>
  <c r="AC165" i="1" s="1"/>
  <c r="AJ165" i="1" s="1"/>
  <c r="AG165" i="1" s="1"/>
  <c r="AD165" i="1" s="1"/>
  <c r="S165" i="1"/>
  <c r="S107" i="1"/>
  <c r="X107" i="1"/>
  <c r="AC107" i="1" s="1"/>
  <c r="AJ107" i="1" s="1"/>
  <c r="AG107" i="1" s="1"/>
  <c r="AD107" i="1" s="1"/>
  <c r="S76" i="1"/>
  <c r="X76" i="1"/>
  <c r="AC76" i="1" s="1"/>
  <c r="AJ76" i="1" s="1"/>
  <c r="AG76" i="1" s="1"/>
  <c r="AD76" i="1" s="1"/>
  <c r="X99" i="1"/>
  <c r="AC99" i="1" s="1"/>
  <c r="AJ99" i="1" s="1"/>
  <c r="AG99" i="1" s="1"/>
  <c r="AD99" i="1" s="1"/>
  <c r="S99" i="1"/>
  <c r="S124" i="1"/>
  <c r="X124" i="1"/>
  <c r="AC124" i="1" s="1"/>
  <c r="AJ124" i="1" s="1"/>
  <c r="AG124" i="1" s="1"/>
  <c r="AD124" i="1" s="1"/>
  <c r="S115" i="1"/>
  <c r="X115" i="1"/>
  <c r="AC115" i="1" s="1"/>
  <c r="AJ115" i="1" s="1"/>
  <c r="AG115" i="1" s="1"/>
  <c r="AD115" i="1" s="1"/>
  <c r="S218" i="1"/>
  <c r="X52" i="1"/>
  <c r="AC52" i="1" s="1"/>
  <c r="AJ52" i="1" s="1"/>
  <c r="AG52" i="1" s="1"/>
  <c r="AD52" i="1" s="1"/>
  <c r="S97" i="1"/>
  <c r="S47" i="1"/>
  <c r="S69" i="1"/>
  <c r="X69" i="1"/>
  <c r="AC69" i="1" s="1"/>
  <c r="AJ69" i="1" s="1"/>
  <c r="AG69" i="1" s="1"/>
  <c r="AD69" i="1" s="1"/>
  <c r="X51" i="1"/>
  <c r="AC51" i="1" s="1"/>
  <c r="AJ51" i="1" s="1"/>
  <c r="AG51" i="1" s="1"/>
  <c r="AD51" i="1" s="1"/>
  <c r="S51" i="1"/>
  <c r="X53" i="1"/>
  <c r="AC53" i="1" s="1"/>
  <c r="AJ53" i="1" s="1"/>
  <c r="AG53" i="1" s="1"/>
  <c r="AD53" i="1" s="1"/>
  <c r="S53" i="1"/>
  <c r="S68" i="1"/>
  <c r="X68" i="1"/>
  <c r="AC68" i="1" s="1"/>
  <c r="AJ68" i="1" s="1"/>
  <c r="AG68" i="1" s="1"/>
  <c r="AD68" i="1" s="1"/>
  <c r="S85" i="1"/>
  <c r="X85" i="1"/>
  <c r="AC85" i="1" s="1"/>
  <c r="AJ85" i="1" s="1"/>
  <c r="AG85" i="1" s="1"/>
  <c r="AD85" i="1" s="1"/>
  <c r="X92" i="1"/>
  <c r="AC92" i="1" s="1"/>
  <c r="AJ92" i="1" s="1"/>
  <c r="AG92" i="1" s="1"/>
  <c r="AD92" i="1" s="1"/>
  <c r="S92" i="1"/>
  <c r="X71" i="1"/>
  <c r="AC71" i="1" s="1"/>
  <c r="AJ71" i="1" s="1"/>
  <c r="AG71" i="1" s="1"/>
  <c r="AD71" i="1" s="1"/>
  <c r="S71" i="1"/>
  <c r="X118" i="1"/>
  <c r="AC118" i="1" s="1"/>
  <c r="AJ118" i="1" s="1"/>
  <c r="AG118" i="1" s="1"/>
  <c r="AD118" i="1" s="1"/>
  <c r="S118" i="1"/>
  <c r="X120" i="1"/>
  <c r="AC120" i="1" s="1"/>
  <c r="AJ120" i="1" s="1"/>
  <c r="AG120" i="1" s="1"/>
  <c r="AD120" i="1" s="1"/>
  <c r="S120" i="1"/>
  <c r="S93" i="1"/>
  <c r="X93" i="1"/>
  <c r="AC93" i="1" s="1"/>
  <c r="AJ93" i="1" s="1"/>
  <c r="AG93" i="1" s="1"/>
  <c r="AD93" i="1" s="1"/>
  <c r="X96" i="1"/>
  <c r="AC96" i="1" s="1"/>
  <c r="AJ96" i="1" s="1"/>
  <c r="AG96" i="1" s="1"/>
  <c r="AD96" i="1" s="1"/>
  <c r="S96" i="1"/>
  <c r="X36" i="1"/>
  <c r="AC36" i="1" s="1"/>
  <c r="AJ36" i="1" s="1"/>
  <c r="AG36" i="1" s="1"/>
  <c r="AD36" i="1" s="1"/>
  <c r="S36" i="1"/>
  <c r="S74" i="1"/>
  <c r="X74" i="1"/>
  <c r="AC74" i="1" s="1"/>
  <c r="AJ74" i="1" s="1"/>
  <c r="AG74" i="1" s="1"/>
  <c r="AD74" i="1" s="1"/>
  <c r="S109" i="1"/>
  <c r="X109" i="1"/>
  <c r="AC109" i="1" s="1"/>
  <c r="AJ109" i="1" s="1"/>
  <c r="AG109" i="1" s="1"/>
  <c r="AD109" i="1" s="1"/>
  <c r="X218" i="1"/>
  <c r="AC218" i="1" s="1"/>
  <c r="AJ218" i="1" s="1"/>
  <c r="AG218" i="1" s="1"/>
  <c r="AD218" i="1" s="1"/>
  <c r="S170" i="1"/>
  <c r="X170" i="1"/>
  <c r="AC170" i="1" s="1"/>
  <c r="AJ170" i="1" s="1"/>
  <c r="AG170" i="1" s="1"/>
  <c r="AD170" i="1" s="1"/>
</calcChain>
</file>

<file path=xl/sharedStrings.xml><?xml version="1.0" encoding="utf-8"?>
<sst xmlns="http://schemas.openxmlformats.org/spreadsheetml/2006/main" count="2070" uniqueCount="614">
  <si>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</si>
  <si>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</si>
  <si>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</si>
  <si>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</si>
  <si>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</si>
  <si>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</si>
  <si>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</si>
  <si>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</si>
  <si>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</si>
  <si>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</si>
  <si>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</si>
  <si>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</si>
  <si>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</si>
  <si>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</si>
  <si>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</si>
  <si>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</si>
  <si>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</si>
  <si>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</si>
  <si>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</si>
  <si>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</si>
  <si>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</si>
  <si>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</si>
  <si>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</si>
  <si>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</si>
  <si>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</si>
  <si>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</si>
  <si>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</si>
  <si>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</si>
  <si>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</si>
  <si>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</si>
  <si>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</si>
  <si>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</si>
  <si>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</si>
  <si>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</si>
  <si>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</si>
  <si>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</si>
  <si>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</si>
  <si>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</si>
  <si>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</si>
  <si>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</si>
  <si>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</si>
  <si>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</si>
  <si>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</si>
  <si>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</si>
  <si>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</si>
  <si>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</si>
  <si>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</si>
  <si>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</si>
  <si>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</si>
  <si>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</si>
  <si>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</si>
  <si>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</si>
  <si>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</si>
  <si>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</si>
  <si>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</si>
  <si>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</si>
  <si>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</si>
  <si>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</si>
  <si>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</si>
  <si>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</si>
  <si>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</si>
  <si>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</si>
  <si>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</si>
  <si>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</si>
  <si>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</si>
  <si>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</si>
  <si>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</si>
  <si>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</si>
  <si>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</si>
  <si>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</si>
  <si>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</si>
  <si>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</si>
  <si>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</si>
  <si>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</si>
  <si>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</si>
  <si>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</si>
  <si>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</si>
  <si>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</si>
  <si>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</si>
  <si>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</si>
  <si>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</si>
  <si>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</si>
  <si>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</si>
  <si>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 xml:space="preserve"> </t>
  </si>
  <si>
    <t>ALL ITEMS MARKED WITH PACKAGING QUANTITY ARE SOLD IN MULTIPLES OF THAT QUANTITY ONLY</t>
  </si>
  <si>
    <t>http://www.conestogatile.com/</t>
  </si>
  <si>
    <t>Date Announced</t>
  </si>
  <si>
    <t>Changes</t>
  </si>
  <si>
    <t>Item # Lookup:</t>
  </si>
  <si>
    <t>This price list is available electronically on an Excel spreadsheet at www.conestogatile.com/pricelists.</t>
  </si>
  <si>
    <t xml:space="preserve">  </t>
  </si>
  <si>
    <t>Sonite Surfaces</t>
  </si>
  <si>
    <t>S</t>
  </si>
  <si>
    <t>https://sonitesurfaces.com/</t>
  </si>
  <si>
    <t>1.01 SF/SHT</t>
  </si>
  <si>
    <t>11.5" x 12.3"</t>
  </si>
  <si>
    <t>10.7" x 13.6"</t>
  </si>
  <si>
    <t>11.4" x 13.1"</t>
  </si>
  <si>
    <t>12.6" x 10.9"</t>
  </si>
  <si>
    <t>5.7" x 5.7"</t>
  </si>
  <si>
    <t>12.8" x 11.1"</t>
  </si>
  <si>
    <t>12.5" x 12.8"</t>
  </si>
  <si>
    <t>11.1" x 10.7"</t>
  </si>
  <si>
    <t>11.5" x 11.4"</t>
  </si>
  <si>
    <t>12.3" x 11.5"</t>
  </si>
  <si>
    <t>12.8" x 11.2"</t>
  </si>
  <si>
    <t>17.8" x 16.6"</t>
  </si>
  <si>
    <t>6.5" x 11.3"</t>
  </si>
  <si>
    <t>10.9" x 10.9"</t>
  </si>
  <si>
    <t xml:space="preserve">Bamboo M Single Color </t>
  </si>
  <si>
    <t xml:space="preserve">Big Cloud Single Color </t>
  </si>
  <si>
    <t xml:space="preserve">Chevron Single Color </t>
  </si>
  <si>
    <t xml:space="preserve">Chevron Random Mix </t>
  </si>
  <si>
    <t xml:space="preserve">Cosmos Single Color </t>
  </si>
  <si>
    <t xml:space="preserve">Cosmos Fixed 3 Tone </t>
  </si>
  <si>
    <t xml:space="preserve">Deck Single Color </t>
  </si>
  <si>
    <t xml:space="preserve">Equinox Single Color </t>
  </si>
  <si>
    <t xml:space="preserve">Equinox Random Mix 2-3 Colors </t>
  </si>
  <si>
    <t xml:space="preserve">Gallone M25 Single Color </t>
  </si>
  <si>
    <t xml:space="preserve">Gallone M25 Random Mix 2-3 Colors </t>
  </si>
  <si>
    <t xml:space="preserve">Grid 15 Single Color </t>
  </si>
  <si>
    <t xml:space="preserve">Honeycomb S Single Color </t>
  </si>
  <si>
    <t xml:space="preserve">Honeycomb S Random Mix 2-3 Colors </t>
  </si>
  <si>
    <t xml:space="preserve">Kannika S Single Color </t>
  </si>
  <si>
    <t xml:space="preserve">Laida 735 Single Color </t>
  </si>
  <si>
    <t xml:space="preserve">Morning Lotus </t>
  </si>
  <si>
    <t xml:space="preserve">Nile Croc </t>
  </si>
  <si>
    <t xml:space="preserve">Pleiades Fixed 2 Tone </t>
  </si>
  <si>
    <t xml:space="preserve">Polaris Single Color </t>
  </si>
  <si>
    <t xml:space="preserve">Polaris Random Mix 2-3 Colors </t>
  </si>
  <si>
    <t xml:space="preserve">Rhombus Single Color </t>
  </si>
  <si>
    <t xml:space="preserve">Ronda Fixed 2 Tone </t>
  </si>
  <si>
    <t xml:space="preserve">Scallop S Single Color </t>
  </si>
  <si>
    <t xml:space="preserve">Scallop S Random Mix 2-3 Colors </t>
  </si>
  <si>
    <t xml:space="preserve">Scallop 735 Fixed 2 Tone </t>
  </si>
  <si>
    <t xml:space="preserve">Scallop 735 N Single Color </t>
  </si>
  <si>
    <t>0.99 SF/SHT</t>
  </si>
  <si>
    <t>0.81 SF/SHT</t>
  </si>
  <si>
    <t>1.03 SF/SHT</t>
  </si>
  <si>
    <t>0.91 SF/SHT</t>
  </si>
  <si>
    <t>0.94 SF/SHT</t>
  </si>
  <si>
    <t>1.04 SF/SHT</t>
  </si>
  <si>
    <t>1 SF/SHT</t>
  </si>
  <si>
    <t>0.96 SF/SHT</t>
  </si>
  <si>
    <t>0.23 SF/SHT</t>
  </si>
  <si>
    <t>1.24 SF/SHT</t>
  </si>
  <si>
    <t>1.75 SF/SHT</t>
  </si>
  <si>
    <t>1.11 SF/SHT</t>
  </si>
  <si>
    <t>0.83 SF/SHT</t>
  </si>
  <si>
    <t>0.92 SF/SHT</t>
  </si>
  <si>
    <t>0.98 SF/SHT</t>
  </si>
  <si>
    <t>1.1 SF/SHT</t>
  </si>
  <si>
    <t>0.26 SF/SHT</t>
  </si>
  <si>
    <t>11.2" x 12.9"</t>
  </si>
  <si>
    <t>13.6" x 10"</t>
  </si>
  <si>
    <t>12" x 12"</t>
  </si>
  <si>
    <t>22" x 11.4"</t>
  </si>
  <si>
    <t>11" x 10.5"</t>
  </si>
  <si>
    <t>13.2" x 11.3"</t>
  </si>
  <si>
    <t>11.3" x 11.4"</t>
  </si>
  <si>
    <t>11.7" x 11.5"</t>
  </si>
  <si>
    <t>12.4" x 11.5"</t>
  </si>
  <si>
    <t>13.6" x 13.1"</t>
  </si>
  <si>
    <t>continued on next page</t>
  </si>
  <si>
    <t>3" x 6"</t>
  </si>
  <si>
    <t>11.04 SF/CTN</t>
  </si>
  <si>
    <t>Color:</t>
  </si>
  <si>
    <t>Colors:</t>
  </si>
  <si>
    <t>Glossy</t>
  </si>
  <si>
    <t>Deep Brushed</t>
  </si>
  <si>
    <t>SOTR</t>
  </si>
  <si>
    <t>SOBM</t>
  </si>
  <si>
    <t>SOKA</t>
  </si>
  <si>
    <t>SOME</t>
  </si>
  <si>
    <t>SOSH</t>
  </si>
  <si>
    <t>SOSI</t>
  </si>
  <si>
    <t>SOML</t>
  </si>
  <si>
    <t>4" x 4"</t>
  </si>
  <si>
    <t>10.50 SF/CTN</t>
  </si>
  <si>
    <t>MATCHING FIELD TILE</t>
  </si>
  <si>
    <t>4" x 12"</t>
  </si>
  <si>
    <t>10.85 SF/CTN</t>
  </si>
  <si>
    <r>
      <t>MATCHING FIELD TILE</t>
    </r>
    <r>
      <rPr>
        <u/>
        <sz val="8"/>
        <rFont val="Arial"/>
        <family val="2"/>
      </rPr>
      <t xml:space="preserve"> </t>
    </r>
    <r>
      <rPr>
        <i/>
        <u/>
        <sz val="8"/>
        <rFont val="Arial"/>
        <family val="2"/>
      </rPr>
      <t>continued</t>
    </r>
  </si>
  <si>
    <t>Castle Wall (855)</t>
  </si>
  <si>
    <t>Canteen (926)</t>
  </si>
  <si>
    <t xml:space="preserve">Chestnut Brown (804) </t>
  </si>
  <si>
    <t>Chili Pepper (320)</t>
  </si>
  <si>
    <t>Elderberry (623)</t>
  </si>
  <si>
    <t xml:space="preserve">         Lapis (775)</t>
  </si>
  <si>
    <t xml:space="preserve">         Lark (831) </t>
  </si>
  <si>
    <t xml:space="preserve">         Licorice (920)</t>
  </si>
  <si>
    <t xml:space="preserve">         Tarmac (927)</t>
  </si>
  <si>
    <t xml:space="preserve">  The Blue (750) </t>
  </si>
  <si>
    <t xml:space="preserve">  Walker Lake (700) </t>
  </si>
  <si>
    <t xml:space="preserve">  Wren (918)</t>
  </si>
  <si>
    <t>Botanica Gold (816)</t>
  </si>
  <si>
    <t>Brownlip (819)</t>
  </si>
  <si>
    <t xml:space="preserve">Capiz (023) </t>
  </si>
  <si>
    <t xml:space="preserve">City Night (554) </t>
  </si>
  <si>
    <t xml:space="preserve">       Dark Smoke (995) </t>
  </si>
  <si>
    <t xml:space="preserve">       Goldlip (103)</t>
  </si>
  <si>
    <t xml:space="preserve">       Gray Smoke (925) </t>
  </si>
  <si>
    <t xml:space="preserve">       Hawailan Honey (814) </t>
  </si>
  <si>
    <t xml:space="preserve">Oyster White (917) </t>
  </si>
  <si>
    <t xml:space="preserve">Smoked Paua (434) </t>
  </si>
  <si>
    <t>Frosted Almond (811)</t>
  </si>
  <si>
    <t>Honey Gold (829)</t>
  </si>
  <si>
    <t>Silver (946)</t>
  </si>
  <si>
    <t xml:space="preserve">          Rich Gold (800)</t>
  </si>
  <si>
    <t xml:space="preserve">          Silver (946)</t>
  </si>
  <si>
    <t xml:space="preserve">      Smoked Pearl (949)</t>
  </si>
  <si>
    <t>Corsair (742)</t>
  </si>
  <si>
    <t>Federal Blue (702)</t>
  </si>
  <si>
    <t>Aloe (438)</t>
  </si>
  <si>
    <t>Aquamarine (502)</t>
  </si>
  <si>
    <t>Ballad Blue (501)</t>
  </si>
  <si>
    <t>Illusion Blue (505)</t>
  </si>
  <si>
    <t xml:space="preserve">Phantom Green (071) </t>
  </si>
  <si>
    <t xml:space="preserve">Rose Shadow (210) </t>
  </si>
  <si>
    <t>Silver Cloud (905)</t>
  </si>
  <si>
    <t xml:space="preserve">Tricorn Black (909) </t>
  </si>
  <si>
    <t xml:space="preserve">White Sand (070) </t>
  </si>
  <si>
    <t xml:space="preserve">Gothic Grape (618) </t>
  </si>
  <si>
    <t xml:space="preserve">       Phantom Green (071) </t>
  </si>
  <si>
    <t xml:space="preserve">       Prairie Sand (825) </t>
  </si>
  <si>
    <t xml:space="preserve">       Moonlight Blue (708)</t>
  </si>
  <si>
    <t xml:space="preserve">       Morning Glory (202)</t>
  </si>
  <si>
    <t xml:space="preserve">       Orchid Hush (619)</t>
  </si>
  <si>
    <t>Black Lead (906)            Bluesteel (512)            Majolica Blue (714)            Stellar (723)</t>
  </si>
  <si>
    <t xml:space="preserve">Gunmetal (908) </t>
  </si>
  <si>
    <t>Afternoon Sky (521)</t>
  </si>
  <si>
    <t xml:space="preserve">Ivy Green (435) </t>
  </si>
  <si>
    <t xml:space="preserve">       Mallard (795)</t>
  </si>
  <si>
    <t xml:space="preserve">       Nightshadow Blue (719) </t>
  </si>
  <si>
    <t xml:space="preserve">  Sea Blue (799)</t>
  </si>
  <si>
    <t xml:space="preserve">  Silver Cloud (905) </t>
  </si>
  <si>
    <t xml:space="preserve">  Super Blue (549) </t>
  </si>
  <si>
    <t>Frosted Almond (811)            Opal Gray (938)            Rich Gold (800)            Silver (946)</t>
  </si>
  <si>
    <t>In-House Only</t>
  </si>
  <si>
    <t>(21) Brushed Metallic Series</t>
  </si>
  <si>
    <t>(61) Karei Series</t>
  </si>
  <si>
    <t>(60) La Concha Series</t>
  </si>
  <si>
    <t>(20) Metallic Series</t>
  </si>
  <si>
    <t>(42) Shimmer Series</t>
  </si>
  <si>
    <t>(12) Silk Series</t>
  </si>
  <si>
    <t>(11) Trochus Series</t>
  </si>
  <si>
    <t>(1L) Trochus Lava Series</t>
  </si>
  <si>
    <t>(2L) Metallic Lava Series</t>
  </si>
  <si>
    <t>SOTL</t>
  </si>
  <si>
    <r>
      <t>TREND MOSAICS</t>
    </r>
    <r>
      <rPr>
        <u/>
        <sz val="8"/>
        <rFont val="Arial"/>
        <family val="2"/>
      </rPr>
      <t xml:space="preserve"> </t>
    </r>
    <r>
      <rPr>
        <i/>
        <u/>
        <sz val="8"/>
        <rFont val="Arial"/>
        <family val="2"/>
      </rPr>
      <t>continued</t>
    </r>
  </si>
  <si>
    <t>TREND MOSAICS</t>
  </si>
  <si>
    <t>SOTM</t>
  </si>
  <si>
    <t>TALF2TBRG</t>
  </si>
  <si>
    <t>TALF2PGRG</t>
  </si>
  <si>
    <t>TALF2CRG</t>
  </si>
  <si>
    <t>TALF2CS</t>
  </si>
  <si>
    <t>TALF2PGCB</t>
  </si>
  <si>
    <t>TBARLCT</t>
  </si>
  <si>
    <t>TBASGP</t>
  </si>
  <si>
    <t>TBAMRBGL</t>
  </si>
  <si>
    <t>TBAMSC</t>
  </si>
  <si>
    <t>TBAMSG</t>
  </si>
  <si>
    <t>TBAMSCN</t>
  </si>
  <si>
    <t>TBAMSW</t>
  </si>
  <si>
    <t>TBAMST</t>
  </si>
  <si>
    <t>TBIF2MBL</t>
  </si>
  <si>
    <t>TBIRBBAIBMB</t>
  </si>
  <si>
    <t>TBIRBSSMBBL</t>
  </si>
  <si>
    <t>TBISC</t>
  </si>
  <si>
    <t>TBISGL</t>
  </si>
  <si>
    <t>TBISRG</t>
  </si>
  <si>
    <t>TBRSM</t>
  </si>
  <si>
    <t>TBRSLP</t>
  </si>
  <si>
    <t>TBRSGP</t>
  </si>
  <si>
    <t>TBRSB</t>
  </si>
  <si>
    <t>TCHRMLP</t>
  </si>
  <si>
    <t>TCHSM</t>
  </si>
  <si>
    <t>TCHSLP</t>
  </si>
  <si>
    <t>TCHSSB</t>
  </si>
  <si>
    <t>TCHSB</t>
  </si>
  <si>
    <t>TCOF3GHHB</t>
  </si>
  <si>
    <t>TCOMLP</t>
  </si>
  <si>
    <t>TCOSM</t>
  </si>
  <si>
    <t>TCOSSB</t>
  </si>
  <si>
    <t>TCOSB</t>
  </si>
  <si>
    <t>TDESMG</t>
  </si>
  <si>
    <t>TEQRMLP</t>
  </si>
  <si>
    <t>TEQRBRG</t>
  </si>
  <si>
    <t>TEQSL</t>
  </si>
  <si>
    <t>TEQSM</t>
  </si>
  <si>
    <t>TEQSLP</t>
  </si>
  <si>
    <t>TEQSSB</t>
  </si>
  <si>
    <t>TEQSB</t>
  </si>
  <si>
    <t>TGARSCOW</t>
  </si>
  <si>
    <t>TGARBGL</t>
  </si>
  <si>
    <t>TGARNBSB</t>
  </si>
  <si>
    <t>TGASC</t>
  </si>
  <si>
    <t>TGRRMLP</t>
  </si>
  <si>
    <t>TGRRMSG</t>
  </si>
  <si>
    <t>TGRSM</t>
  </si>
  <si>
    <t>TGRSWB</t>
  </si>
  <si>
    <t>TGRSLP</t>
  </si>
  <si>
    <t>TGRSGP</t>
  </si>
  <si>
    <t>TGRSB</t>
  </si>
  <si>
    <t>TGRSN</t>
  </si>
  <si>
    <t>TGRSCT</t>
  </si>
  <si>
    <t>TGRSSB</t>
  </si>
  <si>
    <t>THORMLP</t>
  </si>
  <si>
    <t>THOSM</t>
  </si>
  <si>
    <t>THOSWM</t>
  </si>
  <si>
    <t>THOSTS</t>
  </si>
  <si>
    <t>THOSSB</t>
  </si>
  <si>
    <t>THOSGP</t>
  </si>
  <si>
    <t>TKASRG</t>
  </si>
  <si>
    <t>TLAST</t>
  </si>
  <si>
    <t>TMAF4OWCGSA</t>
  </si>
  <si>
    <t>TMAF4ACGSC</t>
  </si>
  <si>
    <t>TMAF4OHWLSBOG</t>
  </si>
  <si>
    <t>TMAF4GGVVSPE</t>
  </si>
  <si>
    <t>TMAF4MGRSLRCP</t>
  </si>
  <si>
    <t>TMARPSOGCPC</t>
  </si>
  <si>
    <t>TMOSRG</t>
  </si>
  <si>
    <t>TMOSS</t>
  </si>
  <si>
    <t>TNISOH</t>
  </si>
  <si>
    <t>TNISCB</t>
  </si>
  <si>
    <t>TPLESCW</t>
  </si>
  <si>
    <t>TPLESGSDS</t>
  </si>
  <si>
    <t>TPLF2CGL</t>
  </si>
  <si>
    <t>TPLF2FAS</t>
  </si>
  <si>
    <t>TPLF2MSP</t>
  </si>
  <si>
    <t>TPORSCPG</t>
  </si>
  <si>
    <t>TPOSOW</t>
  </si>
  <si>
    <t>TPOSIG</t>
  </si>
  <si>
    <t>TPOSM</t>
  </si>
  <si>
    <t>TRHSJB</t>
  </si>
  <si>
    <t>TRHSHG</t>
  </si>
  <si>
    <t>TRHSC</t>
  </si>
  <si>
    <t>TRHSCN</t>
  </si>
  <si>
    <t>TRHSAS</t>
  </si>
  <si>
    <t>TROF2CRG</t>
  </si>
  <si>
    <t>TROF2CARG</t>
  </si>
  <si>
    <t>TROF2NBRB</t>
  </si>
  <si>
    <t>TROF2WSFB</t>
  </si>
  <si>
    <t>TROF2COW</t>
  </si>
  <si>
    <t>TSCF2RGSS</t>
  </si>
  <si>
    <t>TSCF3AHBB</t>
  </si>
  <si>
    <t>TSCF5IBASWLTBL</t>
  </si>
  <si>
    <t>TSCF5DSCPPPA</t>
  </si>
  <si>
    <t>TSCNSPG</t>
  </si>
  <si>
    <t>TSCNSFA</t>
  </si>
  <si>
    <t>TSCNS</t>
  </si>
  <si>
    <t>TSCNIG</t>
  </si>
  <si>
    <t>TSCRCAG</t>
  </si>
  <si>
    <t>TSCSM</t>
  </si>
  <si>
    <t>TSUF2RGC</t>
  </si>
  <si>
    <t>TSUF2CL</t>
  </si>
  <si>
    <t>TSUF2CGL</t>
  </si>
  <si>
    <t>TSUF2GC</t>
  </si>
  <si>
    <t>Blackjack (909)</t>
  </si>
  <si>
    <t>Cilantro (419)</t>
  </si>
  <si>
    <t>Gray Pearl (908)</t>
  </si>
  <si>
    <t xml:space="preserve"> Silver Bullet (905)</t>
  </si>
  <si>
    <t xml:space="preserve"> Lake Placid (708)</t>
  </si>
  <si>
    <t xml:space="preserve"> Moonlight (071)</t>
  </si>
  <si>
    <t>Terracotta Sand (824)</t>
  </si>
  <si>
    <t>White Beach (119)</t>
  </si>
  <si>
    <t>Wild Mustang (804)</t>
  </si>
  <si>
    <t>SOLA</t>
  </si>
  <si>
    <t>Sea Salt (023)           Tidal (917)</t>
  </si>
  <si>
    <t>Auric (800)</t>
  </si>
  <si>
    <t>Silver Gray (946)</t>
  </si>
  <si>
    <t xml:space="preserve">     Lipstick Red (317)</t>
  </si>
  <si>
    <t xml:space="preserve">     Vivid Viola (656)</t>
  </si>
  <si>
    <t>Notes:</t>
  </si>
  <si>
    <t>Series, the finish is Glossy and the color is Tricorn Black and tile from the Metallics Series, the finish is Glossy and the color is Rich Gold.</t>
  </si>
  <si>
    <t xml:space="preserve">SM-11S-909, 20S-800 Mosaic,  11 = Series, S indicates the Finish &amp; 909 Indicates the color.  This mosaic is using tile from the Trochus </t>
  </si>
  <si>
    <t>Legend:</t>
  </si>
  <si>
    <r>
      <rPr>
        <u/>
        <sz val="8"/>
        <rFont val="Arial Narrow"/>
        <family val="2"/>
      </rPr>
      <t>Series:</t>
    </r>
    <r>
      <rPr>
        <sz val="8"/>
        <rFont val="Arial Narrow"/>
        <family val="2"/>
      </rPr>
      <t xml:space="preserve">  (11) Trochus, (12) Silk, (1L) Trochus Lava, (20) Metallic, (21) Brushed Metallic, (2L) Metallic Lava, (42) Shimmer,</t>
    </r>
  </si>
  <si>
    <t xml:space="preserve">Finishes:  D = Deep Brushed, S = Glossy. </t>
  </si>
  <si>
    <t>Colors:  See below in the Matching Field Tile Section in applicable Series.</t>
  </si>
  <si>
    <t xml:space="preserve">     June Bug (430)</t>
  </si>
  <si>
    <t>(LC) La Concha Coral Lite Series - No matching field tile available in these colors for this series.</t>
  </si>
  <si>
    <t>(MV) Metallic Lava Lite Series - No matching field tile available in these colors for this series.</t>
  </si>
  <si>
    <t>(ML) Metallic Lite Series - No matching field tile available in these colors for this series.</t>
  </si>
  <si>
    <t>(TL) Trochus Lite Series - No matching field tile available in these colors for this series.</t>
  </si>
  <si>
    <t>11S-909, 20S-800</t>
  </si>
  <si>
    <t>11S-071, 20S-800</t>
  </si>
  <si>
    <t>61S-926, 20S-800</t>
  </si>
  <si>
    <t>12D-742, 20D-946</t>
  </si>
  <si>
    <t>11D-071, 61D-804</t>
  </si>
  <si>
    <t>TLS-908</t>
  </si>
  <si>
    <t>60S-816 , 61S-831</t>
  </si>
  <si>
    <t>60S-023</t>
  </si>
  <si>
    <t>60S-103</t>
  </si>
  <si>
    <t>60S-554</t>
  </si>
  <si>
    <t>61S-918</t>
  </si>
  <si>
    <t>61S-927</t>
  </si>
  <si>
    <t>11S-708, 61S-775</t>
  </si>
  <si>
    <t>2LS-800</t>
  </si>
  <si>
    <t>TLS-071</t>
  </si>
  <si>
    <t>TLS-708</t>
  </si>
  <si>
    <t>TLS-909</t>
  </si>
  <si>
    <t>TLS-905</t>
  </si>
  <si>
    <t>2LS-811</t>
  </si>
  <si>
    <t>TLS-909, 20S-800</t>
  </si>
  <si>
    <t>61S-831</t>
  </si>
  <si>
    <t>60S-816, 61S-831</t>
  </si>
  <si>
    <t>TLS-071, MLS-946</t>
  </si>
  <si>
    <t>TLS-119</t>
  </si>
  <si>
    <t>SLS-702</t>
  </si>
  <si>
    <t>MLS-814</t>
  </si>
  <si>
    <t>MLS-966</t>
  </si>
  <si>
    <t>TLS-804</t>
  </si>
  <si>
    <t>TLS-824</t>
  </si>
  <si>
    <t>20S-800</t>
  </si>
  <si>
    <t>LCS-917</t>
  </si>
  <si>
    <t>20S-946</t>
  </si>
  <si>
    <t>11S-619</t>
  </si>
  <si>
    <t>61S-804</t>
  </si>
  <si>
    <t>21S-855</t>
  </si>
  <si>
    <t>20S-811, 2LS-946</t>
  </si>
  <si>
    <t>1LS-795, 20S-949</t>
  </si>
  <si>
    <t>11S-905, 1LS-071</t>
  </si>
  <si>
    <t>60S-917</t>
  </si>
  <si>
    <t>1LS-435</t>
  </si>
  <si>
    <t>12S-430</t>
  </si>
  <si>
    <t>20S-829</t>
  </si>
  <si>
    <t>1LS-521</t>
  </si>
  <si>
    <t>60S-023, 20S-800</t>
  </si>
  <si>
    <t>1LS-719, 20S-800</t>
  </si>
  <si>
    <t>20S-800, LCS-023</t>
  </si>
  <si>
    <t>11S-071</t>
  </si>
  <si>
    <t>20S-811</t>
  </si>
  <si>
    <t>TLS-419, SLS-430</t>
  </si>
  <si>
    <t>20S-800, 60S-023</t>
  </si>
  <si>
    <t>60S-023, 61S-920</t>
  </si>
  <si>
    <t>(60) La Concha, (61) Karei, (LC) La Concha Coral Lite, (MV) Metallic Lava Lite, (ML) Metallic Lite, (SL) Silk Lite and (TL) Trochus Lite.</t>
  </si>
  <si>
    <t>(SL) Silk Lite Series - No matching field tile available in these colors for this series.</t>
  </si>
  <si>
    <t>Alpine Green (430)           Nautical (702)</t>
  </si>
  <si>
    <t xml:space="preserve">Grid 15 Random Mix 2-3 Colors </t>
  </si>
  <si>
    <t xml:space="preserve">Big Cloud Random Mix 4-5 Colors </t>
  </si>
  <si>
    <t xml:space="preserve">Cosmos Random Mix 2-3 Colors </t>
  </si>
  <si>
    <t xml:space="preserve">Big Cloud Fixed 2 Tone </t>
  </si>
  <si>
    <t xml:space="preserve">Scallop 735 Fixed 3 Tone </t>
  </si>
  <si>
    <t xml:space="preserve">Scallop 735 Fixed 5 Tone </t>
  </si>
  <si>
    <t>Refer to this example to determine the Series, Finish &amp; Color of each mosaic.    Example:  Alhambra (Fixed 2 Tone) Mosaic:</t>
  </si>
  <si>
    <t xml:space="preserve">Magnolia Fixed 4 Tone </t>
  </si>
  <si>
    <t xml:space="preserve">Braid 1530 Single Color </t>
  </si>
  <si>
    <t>1LS-549, 61S-700, 11S-619, 2LS-938</t>
  </si>
  <si>
    <t xml:space="preserve">60S-434, 61S-623, 12S-656, 11S-618  </t>
  </si>
  <si>
    <t>Pleats</t>
  </si>
  <si>
    <t xml:space="preserve">Pleats </t>
  </si>
  <si>
    <t>12S-702, 11S-070</t>
  </si>
  <si>
    <t>12S-742, 60S-764, 11S-723, 60S-419, MVS-800</t>
  </si>
  <si>
    <t xml:space="preserve">Supernova Fixed 2 Tone </t>
  </si>
  <si>
    <t>Magnolia Random Mix 4 Colors</t>
  </si>
  <si>
    <t>Morning Lotus</t>
  </si>
  <si>
    <t>Alhambra Fixed 2 Tone</t>
  </si>
  <si>
    <t>Bamboo 735 Random Mix 2-3 Colors</t>
  </si>
  <si>
    <t>Bamboo 735 Single Color</t>
  </si>
  <si>
    <t>Bamboo M Random Mix 2-3 Colors</t>
  </si>
  <si>
    <t>60S-023, 60S-103</t>
  </si>
  <si>
    <t>60S-103, 60S-023</t>
  </si>
  <si>
    <t>11S-505, 1LS-521, 61S-700, 61S-750, 61S-775</t>
  </si>
  <si>
    <t>MVS-800, MVS-814, MVS-811</t>
  </si>
  <si>
    <t>60S-023, 60S-917</t>
  </si>
  <si>
    <t>60S-925, 60S-995</t>
  </si>
  <si>
    <t>61S-320, 61S-926, 11S-825, 2LS-938</t>
  </si>
  <si>
    <t>61S-320, 11S-202, 11S-210, 12S-317</t>
  </si>
  <si>
    <t>11S-438, 1LS-908, 1LS-905, 60S-023</t>
  </si>
  <si>
    <t>60S-917, 60S-023, 60S-925, 11S-502</t>
  </si>
  <si>
    <t>TLS-071, TLS-708</t>
  </si>
  <si>
    <t>1LS-719, 1LS-799</t>
  </si>
  <si>
    <t>11S-905, 60S-917</t>
  </si>
  <si>
    <t>60S-103, 60S-814, 60S-819</t>
  </si>
  <si>
    <t>11S-501, 11S-502, 11S-505, 11S-708</t>
  </si>
  <si>
    <t>61S-926, 61S-927, 61S-920</t>
  </si>
  <si>
    <t>Mfg Item #</t>
  </si>
  <si>
    <t>Installation Method:</t>
  </si>
  <si>
    <r>
      <t xml:space="preserve"> </t>
    </r>
    <r>
      <rPr>
        <b/>
        <sz val="8"/>
        <rFont val="Calibri"/>
        <family val="2"/>
      </rPr>
      <t>•</t>
    </r>
    <r>
      <rPr>
        <b/>
        <sz val="8"/>
        <rFont val="Arial Narrow"/>
        <family val="2"/>
      </rPr>
      <t xml:space="preserve"> USE EITHER LATICRETE 254 WHITE OR 296 GLASS TILE ADHESIVE (WET AREA OR FLOOR APPLICATION)</t>
    </r>
  </si>
  <si>
    <r>
      <t xml:space="preserve"> </t>
    </r>
    <r>
      <rPr>
        <b/>
        <sz val="8"/>
        <rFont val="Calibri"/>
        <family val="2"/>
      </rPr>
      <t>•</t>
    </r>
    <r>
      <rPr>
        <b/>
        <sz val="8"/>
        <rFont val="Arial Narrow"/>
        <family val="2"/>
      </rPr>
      <t xml:space="preserve"> GROUT WITH SPECTRALOCK, SPECTRALOCK 1, OR PERMACOLOR SELECT NS</t>
    </r>
  </si>
  <si>
    <r>
      <t xml:space="preserve"> </t>
    </r>
    <r>
      <rPr>
        <b/>
        <sz val="8"/>
        <rFont val="Calibri"/>
        <family val="2"/>
      </rPr>
      <t>•</t>
    </r>
    <r>
      <rPr>
        <b/>
        <sz val="8"/>
        <rFont val="Arial Narrow"/>
        <family val="2"/>
      </rPr>
      <t xml:space="preserve"> PROPER SIZE TROWEL INCLUDED FROM SUPPLIER</t>
    </r>
  </si>
  <si>
    <r>
      <t xml:space="preserve"> </t>
    </r>
    <r>
      <rPr>
        <b/>
        <sz val="8"/>
        <rFont val="Calibri"/>
        <family val="2"/>
      </rPr>
      <t>•</t>
    </r>
    <r>
      <rPr>
        <b/>
        <sz val="8"/>
        <rFont val="Arial Narrow"/>
        <family val="2"/>
      </rPr>
      <t xml:space="preserve"> NOTCH TROWEL THEN FLATTEN RIDGES MAKING A SMOOTH LAYER OF ADHESIVE</t>
    </r>
  </si>
  <si>
    <r>
      <t xml:space="preserve"> </t>
    </r>
    <r>
      <rPr>
        <b/>
        <sz val="8"/>
        <rFont val="Calibri"/>
        <family val="2"/>
      </rPr>
      <t>•</t>
    </r>
    <r>
      <rPr>
        <b/>
        <sz val="8"/>
        <rFont val="Arial Narrow"/>
        <family val="2"/>
      </rPr>
      <t xml:space="preserve"> ALL OTHER STANDARD INSTALLATION PRACTICES APPLY</t>
    </r>
  </si>
  <si>
    <t>Trend Mosaics</t>
  </si>
  <si>
    <t>Matching Field Tile</t>
  </si>
  <si>
    <t>(LC) La Concha Coral Lite Series</t>
  </si>
  <si>
    <t>(MV) Metallic Lava Lite Series</t>
  </si>
  <si>
    <t>(ML) Metallic Lite Series</t>
  </si>
  <si>
    <t>(SL) Silk Lite Series</t>
  </si>
  <si>
    <t>(TL) Trochus Lite Series</t>
  </si>
  <si>
    <t>Matching Field Tile - (11) Trochus Series</t>
  </si>
  <si>
    <t>Matching Field Tile - (12) Silk Series</t>
  </si>
  <si>
    <t>Matching Field Tile - (1L) Trochus Lava Series</t>
  </si>
  <si>
    <t>Matching Field Tile - (20) Metallic Series</t>
  </si>
  <si>
    <t>Matching Field Tile - (21) Brushed Metallic Series</t>
  </si>
  <si>
    <t>Matching Field Tile - (2L) Metallic Lava Series</t>
  </si>
  <si>
    <t>Matching Field Tile - (42) Shimmer Series</t>
  </si>
  <si>
    <t>Matching Field Tile - (60) La Concha Series</t>
  </si>
  <si>
    <t>Matching Field Tile - (61) Karei Series</t>
  </si>
  <si>
    <t>Matching Field Tile - (LC) La Concha Coral Lite Series</t>
  </si>
  <si>
    <t>Matching Field Tile - (MV) Metallic Lava Lite Series</t>
  </si>
  <si>
    <t>Matching Field Tile - (ML) Metallic Lite Series</t>
  </si>
  <si>
    <t>Matching Field Tile - (SL) Silk Lite Series</t>
  </si>
  <si>
    <t>Matching Field Tile - (TL) Trochus Lite Series</t>
  </si>
  <si>
    <t>Trend Mosaics (Alhambra Fixed 2 Tone - Magnolia Fixed 4 Tone)</t>
  </si>
  <si>
    <t>Trend Mosaics (Magnolia Fixed 4 Tone - Supernova Fixed 2 Tone)</t>
  </si>
  <si>
    <t>A</t>
  </si>
  <si>
    <t>a) Extended lead time of 4 to 5 weeks.</t>
  </si>
  <si>
    <t>b</t>
  </si>
  <si>
    <t>a,b</t>
  </si>
  <si>
    <t>b) Production placed on HOLD, check with Customer Service as to its availabiliy.</t>
  </si>
  <si>
    <t xml:space="preserve">The following Trend Mosaics have an Extended lead time of 4 to 5 weeks: </t>
  </si>
  <si>
    <t>Alhambra Fixed 2 Tone 61S-926, 20S-800</t>
  </si>
  <si>
    <t>Alhambra Fixed 2 Tone 12D-742, 20D-946</t>
  </si>
  <si>
    <t>Alhambra Fixed 2 Tone 11D-071, 61D-804</t>
  </si>
  <si>
    <t>Bamboo M Random Mix 2-3 Colors 60S-816 , 61S-831</t>
  </si>
  <si>
    <t>Bamboo M Single Color  60S-103</t>
  </si>
  <si>
    <t>Bamboo M Single Color  60S-554</t>
  </si>
  <si>
    <t>Big Cloud Random Mix 4-5 Colors  42S-723, 42S-512, 42S-714, 42S-906</t>
  </si>
  <si>
    <t>Big Cloud Single Color  60S-023</t>
  </si>
  <si>
    <t>Big Cloud Single Color  2LS-800</t>
  </si>
  <si>
    <t>Braid 1530 Single Color  TLS-909</t>
  </si>
  <si>
    <t>Chevron Random Mix  TLS-071, TLS-708</t>
  </si>
  <si>
    <t>Equinox Random Mix 2-3 Colors  TLS-071, TLS-708</t>
  </si>
  <si>
    <t>Equinox Random Mix 2-3 Colors  TLS-909, 20S-800</t>
  </si>
  <si>
    <t>Equinox Single Color  TLS-708</t>
  </si>
  <si>
    <t>Grid 15 Random Mix 2-3 Colors  TLS-071, TLS-708</t>
  </si>
  <si>
    <t>Grid 15 Random Mix 2-3 Colors  TLS-071, MLS-946</t>
  </si>
  <si>
    <t>Grid 15 Single Color  TLS-708</t>
  </si>
  <si>
    <t>Grid 15 Single Color  TLS-908</t>
  </si>
  <si>
    <t>Grid 15 Single Color  TLS-909</t>
  </si>
  <si>
    <t>Grid 15 Single Color  SLS-702</t>
  </si>
  <si>
    <t>Grid 15 Single Color  MLS-814</t>
  </si>
  <si>
    <t>Grid 15 Single Color  MLS-966</t>
  </si>
  <si>
    <t>Honeycomb S Single Color  TLS-804</t>
  </si>
  <si>
    <t>Honeycomb S Single Color  TLS-824</t>
  </si>
  <si>
    <t>Honeycomb S Single Color  TLS-905</t>
  </si>
  <si>
    <t>Pleiades Fixed 2 Tone  1LS-795, 20S-949</t>
  </si>
  <si>
    <t>Polaris Random Mix 2-3 Colors  11S-905, 1LS-071</t>
  </si>
  <si>
    <t>Polaris Single Color  TLS-071</t>
  </si>
  <si>
    <t>Rhombus Single Color  12S-430</t>
  </si>
  <si>
    <t>Rhombus Single Color  20S-829</t>
  </si>
  <si>
    <t>Ronda Fixed 2 Tone  12S-702, 11S-070</t>
  </si>
  <si>
    <t>Scallop 735 N Single Color  1LS-435</t>
  </si>
  <si>
    <t>Magnolia Fixed 4 Tone  1LS-549, 61S-700, 11S-619, 2LS-938</t>
  </si>
  <si>
    <t xml:space="preserve">Magnolia Fixed 4 Tone  60S-434, 61S-623, 12S-656, 11S-618  </t>
  </si>
  <si>
    <t>Magnolia Random Mix 4 Colors 61S-320, 61S-926, 11S-825, 2LS-938</t>
  </si>
  <si>
    <t>For the following Trend Mosaics, Production has been placed on HOLD, check with Customer Service as to its availabiliy:</t>
  </si>
  <si>
    <t>Magnolia Fixed 4 Tone  60S-917, 60S-023, 60S-925, 11S-502</t>
  </si>
  <si>
    <t>Magnolia Fixed 4 Tone  11S-438, 1LS-908, 1LS-905, 60S-023</t>
  </si>
  <si>
    <t>Magnolia Fixed 4 Tone  61S-320, 11S-202, 11S-210, 12S-317</t>
  </si>
  <si>
    <t>Scallop 735 Fixed 2 Tone  20S-800, LCS-023</t>
  </si>
  <si>
    <t>Scallop 735 Fixed 3 Tone  MVS-800, MVS-814, MVS-811</t>
  </si>
  <si>
    <t>Scallop 735 Fixed 5 Tone  11S-505, 1LS-521, 61S-700, 61S-750, 61S-775</t>
  </si>
  <si>
    <t>Scallop 735 Fixed 5 Tone  12S-742, 60S-764, 11S-723, 60S-419, MVS-800</t>
  </si>
  <si>
    <t>Disc. 1/29/26</t>
  </si>
  <si>
    <t>42S-723, 512, 714, 906</t>
  </si>
  <si>
    <t>Alhambra Fixed 2 Tone - 11S-909, 20S-800 11.2" x 12.9" Mosaic</t>
  </si>
  <si>
    <t>Alhambra Fixed 2 Tone - 11S-071, 20S-800 11.2" x 12.9" Mosaic</t>
  </si>
  <si>
    <t>Alhambra Fixed 2 Tone - 61S-926, 20S-800 11.2" x 12.9" Mosaic</t>
  </si>
  <si>
    <t>Alhambra Fixed 2 Tone - 12D-742, 20D-946 11.2" x 12.9" Mosaic</t>
  </si>
  <si>
    <t>Alhambra Fixed 2 Tone - 11D-071, 61D-804 11.2" x 12.9" Mosaic</t>
  </si>
  <si>
    <t>Bamboo 735 Single Color - TLS-908 11.5" x 12.3" Mosaic</t>
  </si>
  <si>
    <t>Bamboo M Random Mix 2-3 Colors - 60S-816 , 61S-831 10.7" x 13.6" Mosaic</t>
  </si>
  <si>
    <t>Bamboo M Single Color  - 60S-023 10.7" x 13.6" Mosaic</t>
  </si>
  <si>
    <t>Bamboo M Single Color  - 60S-103 10.7" x 13.6" Mosaic</t>
  </si>
  <si>
    <t>Bamboo M Single Color  - 61S-918 10.7" x 13.6" Mosaic</t>
  </si>
  <si>
    <t>Bamboo M Single Color  - 61S-927 10.7" x 13.6" Mosaic</t>
  </si>
  <si>
    <t>Big Cloud Random Mix 4-5 Colors  - 42S-723, 42S-512, 42S-714, 42S-906 11" x 10.5" Mosaic</t>
  </si>
  <si>
    <t>Big Cloud Single Color  - 60S-023 11" x 10.5" Mosaic</t>
  </si>
  <si>
    <t>Big Cloud Single Color  - 2LS-800 11" x 10.5" Mosaic</t>
  </si>
  <si>
    <t>Braid 1530 Single Color  - TLS-071 13.2" x 11.3" Mosaic</t>
  </si>
  <si>
    <t>Braid 1530 Single Color  - TLS-909 13.2" x 11.3" Mosaic</t>
  </si>
  <si>
    <t>Chevron Random Mix  - TLS-071, TLS-708 11.3" x 11.4" Mosaic</t>
  </si>
  <si>
    <t>Chevron Single Color  - TLS-071 11.3" x 11.4" Mosaic</t>
  </si>
  <si>
    <t>Chevron Single Color  - TLS-909 11.3" x 11.4" Mosaic</t>
  </si>
  <si>
    <t>Cosmos Random Mix 2-3 Colors  - TLS-071, TLS-708 11.7" x 11.5" Mosaic</t>
  </si>
  <si>
    <t>Equinox Random Mix 2-3 Colors  - TLS-071, TLS-708 12.4" x 11.5" Mosaic</t>
  </si>
  <si>
    <t>Equinox Random Mix 2-3 Colors  - TLS-909, 20S-800 12.4" x 11.5" Mosaic</t>
  </si>
  <si>
    <t>Equinox Single Color  - 61S-831 12.4" x 11.5" Mosaic</t>
  </si>
  <si>
    <t>Equinox Single Color  - TLS-071 12.4" x 11.5" Mosaic</t>
  </si>
  <si>
    <t>Equinox Single Color  - TLS-708 12.4" x 11.5" Mosaic</t>
  </si>
  <si>
    <t>Equinox Single Color  - TLS-909 12.4" x 11.5" Mosaic</t>
  </si>
  <si>
    <t>Grid 15 Random Mix 2-3 Colors  - TLS-071, TLS-708 12" x 12" Mosaic</t>
  </si>
  <si>
    <t>Grid 15 Random Mix 2-3 Colors  - TLS-071, MLS-946 12" x 12" Mosaic</t>
  </si>
  <si>
    <t>Grid 15 Single Color  - TLS-119 12" x 12" Mosaic</t>
  </si>
  <si>
    <t>Grid 15 Single Color  - TLS-708 12" x 12" Mosaic</t>
  </si>
  <si>
    <t>Grid 15 Single Color  - TLS-908 12" x 12" Mosaic</t>
  </si>
  <si>
    <t>Grid 15 Single Color  - TLS-909 12" x 12" Mosaic</t>
  </si>
  <si>
    <t>Grid 15 Single Color  - SLS-702 12" x 12" Mosaic</t>
  </si>
  <si>
    <t>Grid 15 Single Color  - MLS-814 12" x 12" Mosaic</t>
  </si>
  <si>
    <t>Grid 15 Single Color  - MLS-966 12" x 12" Mosaic</t>
  </si>
  <si>
    <t>Honeycomb S Random Mix 2-3 Colors  - TLS-071, TLS-708 12.6" x 10.9" Mosaic</t>
  </si>
  <si>
    <t>Honeycomb S Single Color  - TLS-804 12.6" x 10.9" Mosaic</t>
  </si>
  <si>
    <t>Honeycomb S Single Color  - TLS-824 12.6" x 10.9" Mosaic</t>
  </si>
  <si>
    <t>Morning Lotus - 20S-800 12" x 12" Mosaic</t>
  </si>
  <si>
    <t>Pleiades Fixed 2 Tone  - 20S-811, 2LS-946 11.1" x 10.7" Mosaic</t>
  </si>
  <si>
    <t>Pleiades Fixed 2 Tone  - 1LS-795, 20S-949 11.1" x 10.7" Mosaic</t>
  </si>
  <si>
    <t>Polaris Random Mix 2-3 Colors  - 11S-905, 1LS-071 11.5" x 11.4" Mosaic</t>
  </si>
  <si>
    <t>Polaris Single Color  - TLS-071 11.5" x 11.4" Mosaic</t>
  </si>
  <si>
    <t>Rhombus Single Color  - 12S-430 12.3" x 11.5" Mosaic</t>
  </si>
  <si>
    <t>Rhombus Single Color  - 20S-829 12.3" x 11.5" Mosaic</t>
  </si>
  <si>
    <t>Ronda Fixed 2 Tone  - 61S-926, 20S-800 12" x 12" Mosaic</t>
  </si>
  <si>
    <t>Ronda Fixed 2 Tone  - 12S-702, 11S-070 12" x 12" Mosaic</t>
  </si>
  <si>
    <t>Scallop 735 N Single Color  - 20S-946 6.5" x 11.3" Mosaic</t>
  </si>
  <si>
    <t>Scallop 735 N Single Color  - 1LS-435 6.5" x 11.3" Mosaic</t>
  </si>
  <si>
    <t>Supernova Fixed 2 Tone  - 60S-023, 60S-103 10.9" x 10.9" Mosaic</t>
  </si>
  <si>
    <t>Supernova Fixed 2 Tone  - 60S-103, 60S-023 10.9" x 10.9" Mosaic</t>
  </si>
  <si>
    <t>1.00 SF/SHT</t>
  </si>
  <si>
    <t>Disc. 5/13/26</t>
  </si>
  <si>
    <t>new</t>
  </si>
  <si>
    <t/>
  </si>
  <si>
    <t>7/1/24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</si>
</sst>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00"/>
    <numFmt numFmtId="165" formatCode="0.0%"/>
  </numFmts>
  <fonts count="35" x14ac:knownFonts="1">
    <font>
      <sz val="10"/>
      <name val="Arial"/>
    </font>
    <font>
      <sz val="10"/>
      <name val="Arial"/>
      <family val="2"/>
    </font>
    <font>
      <sz val="10"/>
      <name val="Arial"/>
      <family val="2"/>
    </font>
    <font>
      <b/>
      <sz val="10"/>
      <name val="Arial"/>
      <family val="2"/>
    </font>
    <font>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family val="2"/>
    </font>
    <font>
      <b/>
      <i/>
      <sz val="12"/>
      <name val="Arial"/>
      <family val="2"/>
    </font>
    <font>
      <sz val="18"/>
      <name val="Arial"/>
      <family val="2"/>
    </font>
    <font>
      <sz val="10"/>
      <name val="Copperplate Gothic Bold"/>
      <family val="2"/>
    </font>
    <font>
      <b/>
      <u/>
      <sz val="10"/>
      <name val="Arial"/>
      <family val="2"/>
    </font>
    <font>
      <u/>
      <sz val="8"/>
      <name val="Arial"/>
      <family val="2"/>
    </font>
    <font>
      <i/>
      <sz val="8"/>
      <name val="Arial"/>
      <family val="2"/>
    </font>
    <font>
      <b/>
      <sz val="11"/>
      <name val="Arial"/>
      <family val="2"/>
    </font>
    <font>
      <b/>
      <i/>
      <sz val="8"/>
      <name val="Arial"/>
      <family val="2"/>
    </font>
    <font>
      <sz val="6"/>
      <name val="Arial Narrow"/>
      <family val="2"/>
    </font>
    <font>
      <i/>
      <sz val="8"/>
      <name val="Arial Narrow"/>
      <family val="2"/>
    </font>
    <font>
      <sz val="11"/>
      <color theme="1"/>
      <name val="Calibri"/>
      <family val="2"/>
      <scheme val="minor"/>
    </font>
    <font>
      <sz val="8"/>
      <color rgb="FFFF0000"/>
      <name val="Arial"/>
      <family val="2"/>
    </font>
    <font>
      <b/>
      <sz val="10"/>
      <color rgb="FF0000FF"/>
      <name val="Arial"/>
      <family val="2"/>
    </font>
    <font>
      <sz val="10"/>
      <color rgb="FF000000"/>
      <name val="Arial"/>
      <family val="2"/>
    </font>
    <font>
      <sz val="8"/>
      <color rgb="FFFF0000"/>
      <name val="Arial Narrow"/>
      <family val="2"/>
    </font>
    <font>
      <i/>
      <u/>
      <sz val="8"/>
      <name val="Arial"/>
      <family val="2"/>
    </font>
    <font>
      <sz val="7"/>
      <name val="Arial Narrow"/>
      <family val="2"/>
    </font>
    <font>
      <u/>
      <sz val="8"/>
      <name val="Arial Narrow"/>
      <family val="2"/>
    </font>
    <font>
      <b/>
      <sz val="8"/>
      <name val="Calibri"/>
      <family val="2"/>
    </font>
    <font>
      <sz val="7"/>
      <color rgb="FF0000FF"/>
      <name val="Arial Narrow"/>
      <family val="2"/>
    </font>
    <font>
      <sz val="8"/>
      <color rgb="FF0000FF"/>
      <name val="Arial Narrow"/>
      <family val="2"/>
    </font>
    <font>
      <b/>
      <sz val="8"/>
      <color rgb="FFFF0000"/>
      <name val="Arial Narrow"/>
      <family val="2"/>
    </font>
    <font>
      <sz val="7"/>
      <color rgb="FFFF0000"/>
      <name val="Arial Narrow"/>
      <family val="2"/>
    </font>
  </fonts>
  <fills count="16">
    <fill>
      <patternFill patternType="none"/>
    </fill>
    <fill>
      <patternFill patternType="gray125"/>
    </fill>
    <fill>
      <patternFill patternType="solid">
        <fgColor indexed="10"/>
        <bgColor indexed="64"/>
      </patternFill>
    </fill>
    <fill>
      <patternFill patternType="solid">
        <fgColor indexed="42"/>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11">
    <xf numFmtId="0" fontId="0"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alignment vertical="top"/>
      <protection locked="0"/>
    </xf>
    <xf numFmtId="0" fontId="2" fillId="0" borderId="0"/>
    <xf numFmtId="0" fontId="22" fillId="0" borderId="0"/>
    <xf numFmtId="0" fontId="2" fillId="0" borderId="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cellStyleXfs>
  <cellXfs count="239">
    <xf numFmtId="0" fontId="0" fillId="0" borderId="0" xfId="0"/>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8" applyFont="1" applyAlignment="1">
      <alignment vertical="center"/>
    </xf>
    <xf numFmtId="43" fontId="4" fillId="0" borderId="0" xfId="1" applyFont="1" applyAlignment="1">
      <alignment horizontal="center"/>
    </xf>
    <xf numFmtId="0" fontId="4" fillId="0" borderId="0" xfId="0" applyFont="1" applyAlignment="1">
      <alignment horizontal="right"/>
    </xf>
    <xf numFmtId="0" fontId="5" fillId="0" borderId="0" xfId="0" applyFont="1" applyAlignment="1">
      <alignment vertical="center"/>
    </xf>
    <xf numFmtId="165" fontId="4" fillId="0" borderId="0" xfId="8" applyNumberFormat="1" applyFont="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5" fillId="0" borderId="0" xfId="0" applyNumberFormat="1" applyFont="1" applyAlignment="1">
      <alignment horizontal="right" vertical="center"/>
    </xf>
    <xf numFmtId="4" fontId="6" fillId="0" borderId="1" xfId="0" applyNumberFormat="1" applyFont="1" applyBorder="1" applyAlignment="1">
      <alignment horizontal="center" vertical="center"/>
    </xf>
    <xf numFmtId="43" fontId="6" fillId="0" borderId="1" xfId="1"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vertical="center"/>
    </xf>
    <xf numFmtId="0" fontId="4" fillId="2" borderId="0" xfId="0" applyFont="1" applyFill="1" applyAlignment="1">
      <alignment vertical="center"/>
    </xf>
    <xf numFmtId="0" fontId="4" fillId="3" borderId="0" xfId="0" applyFont="1" applyFill="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43" fontId="6" fillId="0" borderId="1" xfId="1" applyFont="1" applyFill="1" applyBorder="1" applyAlignment="1">
      <alignment horizontal="center" vertical="center"/>
    </xf>
    <xf numFmtId="4" fontId="4" fillId="0" borderId="0" xfId="1" applyNumberFormat="1" applyFont="1" applyFill="1"/>
    <xf numFmtId="43" fontId="4" fillId="3" borderId="0" xfId="1" applyFont="1" applyFill="1" applyAlignment="1">
      <alignment horizontal="center" vertical="center"/>
    </xf>
    <xf numFmtId="4" fontId="4" fillId="3" borderId="0" xfId="1" applyNumberFormat="1" applyFont="1" applyFill="1" applyAlignment="1">
      <alignment vertical="center"/>
    </xf>
    <xf numFmtId="9" fontId="4" fillId="3" borderId="0" xfId="8" applyFont="1" applyFill="1" applyAlignment="1">
      <alignment vertical="center"/>
    </xf>
    <xf numFmtId="4" fontId="4" fillId="3" borderId="0" xfId="0" applyNumberFormat="1" applyFont="1" applyFill="1" applyAlignment="1">
      <alignment vertical="center"/>
    </xf>
    <xf numFmtId="0" fontId="4" fillId="0" borderId="1" xfId="0" applyFont="1" applyBorder="1" applyAlignment="1">
      <alignment horizontal="center" vertical="center"/>
    </xf>
    <xf numFmtId="0" fontId="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5" fillId="5" borderId="4" xfId="0" applyFont="1" applyFill="1" applyBorder="1" applyAlignment="1">
      <alignment vertical="center"/>
    </xf>
    <xf numFmtId="0" fontId="5" fillId="5" borderId="5"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8" applyFont="1" applyFill="1" applyBorder="1" applyAlignment="1">
      <alignment horizontal="center" vertical="center"/>
    </xf>
    <xf numFmtId="9" fontId="4" fillId="0" borderId="0" xfId="8" applyFont="1" applyFill="1" applyAlignment="1">
      <alignment vertical="center"/>
    </xf>
    <xf numFmtId="9" fontId="4" fillId="0" borderId="0" xfId="8" applyFont="1" applyFill="1" applyAlignment="1">
      <alignment horizontal="center" vertical="center"/>
    </xf>
    <xf numFmtId="9" fontId="4" fillId="0" borderId="0" xfId="8" applyFont="1" applyFill="1" applyAlignment="1">
      <alignment horizontal="center"/>
    </xf>
    <xf numFmtId="4" fontId="5" fillId="0" borderId="0" xfId="1" applyNumberFormat="1" applyFont="1" applyFill="1" applyAlignment="1">
      <alignment vertical="center"/>
    </xf>
    <xf numFmtId="9" fontId="5" fillId="0" borderId="0" xfId="8" applyFont="1" applyFill="1" applyAlignment="1">
      <alignment vertical="center"/>
    </xf>
    <xf numFmtId="165" fontId="4" fillId="0" borderId="0" xfId="8" applyNumberFormat="1" applyFont="1" applyFill="1" applyAlignment="1">
      <alignment vertical="center"/>
    </xf>
    <xf numFmtId="9" fontId="4" fillId="0" borderId="0" xfId="8" applyFont="1" applyFill="1"/>
    <xf numFmtId="4" fontId="4" fillId="3" borderId="0" xfId="1" applyNumberFormat="1" applyFont="1" applyFill="1" applyAlignment="1" applyProtection="1">
      <alignment vertical="center"/>
      <protection locked="0"/>
    </xf>
    <xf numFmtId="9" fontId="4" fillId="0" borderId="1" xfId="8" applyFont="1" applyBorder="1" applyAlignment="1" applyProtection="1">
      <alignment horizontal="center" vertical="center"/>
      <protection locked="0"/>
    </xf>
    <xf numFmtId="43" fontId="6"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5" fillId="0" borderId="0" xfId="1" applyNumberFormat="1" applyFont="1" applyAlignment="1" applyProtection="1">
      <alignment vertical="center"/>
      <protection locked="0"/>
    </xf>
    <xf numFmtId="4" fontId="4" fillId="0" borderId="0" xfId="1" applyNumberFormat="1" applyFont="1" applyProtection="1">
      <protection locked="0"/>
    </xf>
    <xf numFmtId="43" fontId="6"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5" fillId="0" borderId="0" xfId="8" applyNumberFormat="1" applyFont="1" applyAlignment="1">
      <alignment horizontal="right" vertical="center"/>
    </xf>
    <xf numFmtId="0" fontId="5"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6" fillId="0" borderId="1" xfId="8" applyFont="1" applyFill="1" applyBorder="1" applyAlignment="1">
      <alignment horizontal="center" vertical="center"/>
    </xf>
    <xf numFmtId="0" fontId="6" fillId="0" borderId="1" xfId="0" applyFont="1" applyBorder="1" applyAlignment="1">
      <alignment horizontal="center"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5" fillId="0" borderId="0" xfId="0" applyFont="1" applyAlignment="1">
      <alignment horizontal="center"/>
    </xf>
    <xf numFmtId="0" fontId="5" fillId="0" borderId="6" xfId="0" applyFont="1" applyBorder="1" applyAlignment="1">
      <alignment horizontal="center"/>
    </xf>
    <xf numFmtId="0" fontId="0" fillId="0" borderId="0" xfId="0" applyAlignment="1">
      <alignment vertical="center"/>
    </xf>
    <xf numFmtId="0" fontId="7" fillId="0" borderId="0" xfId="0" applyFont="1" applyAlignment="1">
      <alignment horizontal="center" vertical="center"/>
    </xf>
    <xf numFmtId="0" fontId="4" fillId="9" borderId="0" xfId="0" applyFont="1" applyFill="1" applyAlignment="1">
      <alignment vertical="center"/>
    </xf>
    <xf numFmtId="0" fontId="4" fillId="0" borderId="6" xfId="0" applyFont="1" applyBorder="1" applyAlignment="1">
      <alignment vertical="center"/>
    </xf>
    <xf numFmtId="0" fontId="4" fillId="0" borderId="1" xfId="0" applyFont="1" applyBorder="1" applyAlignment="1" applyProtection="1">
      <alignment horizontal="center" vertical="center"/>
      <protection locked="0"/>
    </xf>
    <xf numFmtId="0" fontId="12" fillId="0" borderId="0" xfId="0" applyFont="1" applyAlignment="1">
      <alignment horizontal="right" vertical="center"/>
    </xf>
    <xf numFmtId="0" fontId="0" fillId="2" borderId="0" xfId="0" applyFill="1"/>
    <xf numFmtId="43" fontId="4" fillId="0" borderId="0" xfId="1" applyFont="1" applyFill="1"/>
    <xf numFmtId="9" fontId="4" fillId="3" borderId="0" xfId="8"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6" fillId="0" borderId="1" xfId="1" applyNumberFormat="1" applyFont="1" applyBorder="1" applyAlignment="1">
      <alignment horizontal="center" vertical="center"/>
    </xf>
    <xf numFmtId="1" fontId="5" fillId="0" borderId="0" xfId="0" applyNumberFormat="1" applyFont="1" applyAlignment="1">
      <alignment horizontal="center" vertical="center"/>
    </xf>
    <xf numFmtId="14" fontId="3" fillId="0" borderId="0" xfId="0" applyNumberFormat="1" applyFont="1" applyAlignment="1">
      <alignment horizontal="left"/>
    </xf>
    <xf numFmtId="0" fontId="4" fillId="2" borderId="0" xfId="0" applyFont="1" applyFill="1"/>
    <xf numFmtId="0" fontId="5" fillId="10" borderId="5" xfId="0" applyFont="1" applyFill="1" applyBorder="1" applyAlignment="1">
      <alignment vertical="center"/>
    </xf>
    <xf numFmtId="0" fontId="4" fillId="3" borderId="1" xfId="0" applyFont="1" applyFill="1" applyBorder="1" applyAlignment="1">
      <alignment horizontal="center" vertical="center"/>
    </xf>
    <xf numFmtId="0" fontId="0" fillId="0" borderId="1" xfId="0" applyBorder="1" applyAlignment="1">
      <alignment horizontal="center"/>
    </xf>
    <xf numFmtId="0" fontId="5" fillId="10" borderId="4" xfId="0" applyFont="1" applyFill="1" applyBorder="1" applyAlignment="1">
      <alignment vertical="center"/>
    </xf>
    <xf numFmtId="49" fontId="4" fillId="0" borderId="0" xfId="0" applyNumberFormat="1" applyFont="1" applyAlignment="1">
      <alignment horizontal="left" vertical="center"/>
    </xf>
    <xf numFmtId="0" fontId="13" fillId="0" borderId="0" xfId="0" applyFont="1" applyAlignment="1">
      <alignment horizontal="left"/>
    </xf>
    <xf numFmtId="9" fontId="4" fillId="0" borderId="0" xfId="8"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3"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10" borderId="0" xfId="1" applyNumberFormat="1" applyFont="1" applyFill="1" applyAlignment="1" applyProtection="1">
      <alignment vertical="center"/>
      <protection locked="0"/>
    </xf>
    <xf numFmtId="9" fontId="4" fillId="0" borderId="3" xfId="8"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3"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3"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6" fillId="0" borderId="1" xfId="1" quotePrefix="1" applyFont="1" applyBorder="1" applyAlignment="1">
      <alignment horizontal="center" vertical="center"/>
    </xf>
    <xf numFmtId="0" fontId="14" fillId="13" borderId="4" xfId="0" applyFont="1" applyFill="1" applyBorder="1"/>
    <xf numFmtId="0" fontId="9" fillId="0" borderId="1" xfId="4" applyBorder="1" applyAlignment="1" applyProtection="1"/>
    <xf numFmtId="0" fontId="0" fillId="13" borderId="4"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8" applyNumberFormat="1" applyFont="1" applyFill="1" applyAlignment="1">
      <alignment horizontal="left" vertical="center" wrapText="1"/>
    </xf>
    <xf numFmtId="9" fontId="4" fillId="0" borderId="0" xfId="8"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11" fillId="0" borderId="0" xfId="0" applyFont="1" applyAlignment="1">
      <alignment vertical="center"/>
    </xf>
    <xf numFmtId="43" fontId="11" fillId="0" borderId="0" xfId="1" applyFont="1" applyAlignment="1">
      <alignment horizontal="center" vertical="center"/>
    </xf>
    <xf numFmtId="4" fontId="11" fillId="0" borderId="0" xfId="1" applyNumberFormat="1" applyFont="1" applyAlignment="1">
      <alignment vertical="center"/>
    </xf>
    <xf numFmtId="4" fontId="11" fillId="0" borderId="0" xfId="0" applyNumberFormat="1" applyFont="1" applyAlignment="1">
      <alignment vertical="center"/>
    </xf>
    <xf numFmtId="4" fontId="11" fillId="0" borderId="0" xfId="0" applyNumberFormat="1" applyFont="1" applyAlignment="1">
      <alignment horizontal="right" vertical="center"/>
    </xf>
    <xf numFmtId="4" fontId="11" fillId="0" borderId="0" xfId="1" applyNumberFormat="1" applyFont="1" applyFill="1" applyAlignment="1">
      <alignment vertical="center"/>
    </xf>
    <xf numFmtId="9" fontId="11" fillId="0" borderId="0" xfId="8" applyFont="1" applyFill="1" applyAlignment="1">
      <alignment vertical="center"/>
    </xf>
    <xf numFmtId="4" fontId="11" fillId="0" borderId="0" xfId="1" applyNumberFormat="1" applyFont="1" applyAlignment="1" applyProtection="1">
      <alignment vertical="center"/>
      <protection locked="0"/>
    </xf>
    <xf numFmtId="1" fontId="11" fillId="0" borderId="0" xfId="1" applyNumberFormat="1" applyFont="1" applyAlignment="1">
      <alignment horizontal="center" vertical="center"/>
    </xf>
    <xf numFmtId="0" fontId="10" fillId="0" borderId="0" xfId="0" applyFont="1" applyAlignment="1">
      <alignment vertical="center"/>
    </xf>
    <xf numFmtId="0" fontId="3" fillId="0" borderId="0" xfId="0" applyFont="1" applyAlignment="1">
      <alignment vertical="center"/>
    </xf>
    <xf numFmtId="0" fontId="2" fillId="0" borderId="0" xfId="0" applyFont="1" applyAlignment="1">
      <alignment vertical="center"/>
    </xf>
    <xf numFmtId="1" fontId="4" fillId="0" borderId="0" xfId="0" applyNumberFormat="1" applyFont="1" applyAlignment="1">
      <alignment horizontal="right" vertical="center"/>
    </xf>
    <xf numFmtId="14" fontId="15" fillId="0" borderId="0" xfId="0" applyNumberFormat="1" applyFont="1" applyAlignment="1">
      <alignment horizontal="left"/>
    </xf>
    <xf numFmtId="0" fontId="16" fillId="0" borderId="0" xfId="0" applyFont="1" applyAlignment="1">
      <alignment vertical="center"/>
    </xf>
    <xf numFmtId="0" fontId="3" fillId="0" borderId="0" xfId="0" applyFont="1"/>
    <xf numFmtId="0" fontId="2" fillId="0" borderId="0" xfId="0" applyFont="1" applyAlignment="1">
      <alignment vertical="top"/>
    </xf>
    <xf numFmtId="0" fontId="6" fillId="0" borderId="0" xfId="0" applyFont="1" applyAlignment="1">
      <alignment horizontal="right" vertical="center"/>
    </xf>
    <xf numFmtId="0" fontId="0" fillId="0" borderId="6" xfId="0" applyBorder="1"/>
    <xf numFmtId="0" fontId="24" fillId="0" borderId="0" xfId="0" applyFont="1"/>
    <xf numFmtId="0" fontId="7" fillId="0" borderId="0" xfId="0" applyFont="1" applyAlignment="1">
      <alignment horizontal="right" vertical="center"/>
    </xf>
    <xf numFmtId="0" fontId="17" fillId="0" borderId="0" xfId="0" applyFont="1" applyAlignment="1">
      <alignment horizontal="right" vertical="center"/>
    </xf>
    <xf numFmtId="0" fontId="8" fillId="0" borderId="0" xfId="0" applyFont="1" applyAlignment="1">
      <alignment horizontal="center" vertical="center"/>
    </xf>
    <xf numFmtId="43" fontId="4" fillId="3" borderId="0" xfId="1" applyFont="1" applyFill="1" applyAlignment="1">
      <alignment vertical="center"/>
    </xf>
    <xf numFmtId="0" fontId="4" fillId="3" borderId="0" xfId="0" applyFont="1" applyFill="1" applyAlignment="1">
      <alignment horizontal="center" vertical="center"/>
    </xf>
    <xf numFmtId="4" fontId="4" fillId="3" borderId="0" xfId="0" applyNumberFormat="1" applyFont="1" applyFill="1" applyAlignment="1">
      <alignment horizontal="center" vertical="center"/>
    </xf>
    <xf numFmtId="0" fontId="6" fillId="0" borderId="4" xfId="0" applyFont="1" applyBorder="1" applyAlignment="1">
      <alignment vertical="center"/>
    </xf>
    <xf numFmtId="0" fontId="6" fillId="0" borderId="7" xfId="0" applyFont="1" applyBorder="1" applyAlignment="1">
      <alignment vertical="center"/>
    </xf>
    <xf numFmtId="0" fontId="6" fillId="0" borderId="7" xfId="0" applyFont="1" applyBorder="1" applyAlignment="1">
      <alignment horizontal="center" vertical="center"/>
    </xf>
    <xf numFmtId="0" fontId="18" fillId="0" borderId="0" xfId="0" applyFont="1" applyAlignment="1">
      <alignment vertical="center"/>
    </xf>
    <xf numFmtId="4" fontId="4" fillId="0" borderId="0" xfId="0" applyNumberFormat="1" applyFont="1" applyAlignment="1">
      <alignment horizontal="center" vertical="center"/>
    </xf>
    <xf numFmtId="14" fontId="3" fillId="0" borderId="0" xfId="0" quotePrefix="1" applyNumberFormat="1" applyFont="1" applyAlignment="1">
      <alignment horizontal="right" vertical="center"/>
    </xf>
    <xf numFmtId="0" fontId="19" fillId="0" borderId="0" xfId="0" applyFont="1" applyAlignment="1">
      <alignment horizontal="right" vertical="center"/>
    </xf>
    <xf numFmtId="0" fontId="6" fillId="0" borderId="4" xfId="0" applyFont="1" applyBorder="1" applyAlignment="1">
      <alignment horizontal="left" vertical="center"/>
    </xf>
    <xf numFmtId="0" fontId="6" fillId="0" borderId="7" xfId="0" applyFont="1" applyBorder="1" applyAlignment="1">
      <alignment horizontal="left" vertical="center"/>
    </xf>
    <xf numFmtId="43" fontId="4" fillId="0" borderId="0" xfId="1" applyFont="1" applyFill="1" applyAlignment="1">
      <alignment vertical="center"/>
    </xf>
    <xf numFmtId="0" fontId="8" fillId="0" borderId="0" xfId="0" applyFont="1" applyAlignment="1">
      <alignment vertical="center"/>
    </xf>
    <xf numFmtId="0" fontId="21" fillId="0" borderId="0" xfId="0" applyFont="1" applyAlignment="1">
      <alignment horizontal="right" vertical="center"/>
    </xf>
    <xf numFmtId="2" fontId="6" fillId="0" borderId="0" xfId="1" applyNumberFormat="1" applyFont="1" applyFill="1" applyAlignment="1">
      <alignment vertical="center"/>
    </xf>
    <xf numFmtId="43" fontId="6" fillId="0" borderId="0" xfId="1" applyFont="1" applyFill="1" applyAlignment="1">
      <alignment horizontal="center" vertical="center"/>
    </xf>
    <xf numFmtId="43" fontId="4" fillId="0" borderId="0" xfId="1" applyFont="1"/>
    <xf numFmtId="0" fontId="4" fillId="0" borderId="0" xfId="0" applyFont="1" applyAlignment="1">
      <alignment horizontal="center"/>
    </xf>
    <xf numFmtId="4" fontId="4" fillId="0" borderId="0" xfId="0" applyNumberFormat="1" applyFont="1" applyAlignment="1">
      <alignment horizontal="center"/>
    </xf>
    <xf numFmtId="4" fontId="4" fillId="0" borderId="1" xfId="0" applyNumberFormat="1" applyFont="1" applyBorder="1" applyAlignment="1">
      <alignment horizontal="right"/>
    </xf>
    <xf numFmtId="1" fontId="4" fillId="0" borderId="0" xfId="0" quotePrefix="1" applyNumberFormat="1" applyFont="1" applyAlignment="1">
      <alignment horizontal="center" vertical="center"/>
    </xf>
    <xf numFmtId="14" fontId="3" fillId="10" borderId="1" xfId="0" applyNumberFormat="1" applyFont="1" applyFill="1" applyBorder="1" applyAlignment="1">
      <alignment horizontal="center" vertical="center" wrapText="1"/>
    </xf>
    <xf numFmtId="14" fontId="3" fillId="10" borderId="1" xfId="0" applyNumberFormat="1" applyFont="1" applyFill="1" applyBorder="1" applyAlignment="1">
      <alignment horizontal="center" vertical="center"/>
    </xf>
    <xf numFmtId="0" fontId="0" fillId="0" borderId="0" xfId="0" applyAlignment="1">
      <alignment horizontal="center" vertical="center"/>
    </xf>
    <xf numFmtId="0" fontId="4" fillId="14" borderId="0" xfId="0" applyFont="1" applyFill="1" applyAlignment="1">
      <alignment vertical="center"/>
    </xf>
    <xf numFmtId="0" fontId="26" fillId="0" borderId="0" xfId="0" applyFont="1" applyAlignment="1">
      <alignment vertical="center"/>
    </xf>
    <xf numFmtId="0" fontId="23" fillId="0" borderId="0" xfId="0" applyFont="1" applyAlignment="1">
      <alignment vertical="center"/>
    </xf>
    <xf numFmtId="0" fontId="26" fillId="0" borderId="0" xfId="7" applyFont="1" applyAlignment="1">
      <alignment vertical="center"/>
    </xf>
    <xf numFmtId="14" fontId="1" fillId="0" borderId="0" xfId="0" applyNumberFormat="1" applyFont="1" applyAlignment="1">
      <alignment horizontal="left"/>
    </xf>
    <xf numFmtId="0" fontId="1" fillId="0" borderId="0" xfId="0" applyFont="1" applyAlignment="1">
      <alignment horizontal="left"/>
    </xf>
    <xf numFmtId="164" fontId="6" fillId="0" borderId="0" xfId="0" applyNumberFormat="1" applyFont="1" applyAlignment="1">
      <alignment horizontal="right" vertical="center"/>
    </xf>
    <xf numFmtId="0" fontId="1" fillId="0" borderId="6" xfId="0" applyFont="1" applyBorder="1" applyAlignment="1">
      <alignment horizontal="center" vertical="center"/>
    </xf>
    <xf numFmtId="4" fontId="5" fillId="0" borderId="4" xfId="1" applyNumberFormat="1" applyFont="1" applyFill="1" applyBorder="1" applyAlignment="1">
      <alignment vertical="center"/>
    </xf>
    <xf numFmtId="0" fontId="4" fillId="0" borderId="5" xfId="0" applyFont="1" applyBorder="1" applyAlignment="1">
      <alignment vertical="center"/>
    </xf>
    <xf numFmtId="0" fontId="17" fillId="0" borderId="0" xfId="0" applyFont="1" applyAlignment="1">
      <alignment vertical="center"/>
    </xf>
    <xf numFmtId="0" fontId="21" fillId="0" borderId="0" xfId="0" applyFont="1" applyAlignment="1">
      <alignment vertical="center"/>
    </xf>
    <xf numFmtId="43" fontId="21" fillId="0" borderId="0" xfId="1" applyFont="1" applyFill="1" applyAlignment="1">
      <alignment vertical="center"/>
    </xf>
    <xf numFmtId="0" fontId="17" fillId="0" borderId="0" xfId="0" applyFont="1" applyAlignment="1">
      <alignment horizontal="left" vertical="center"/>
    </xf>
    <xf numFmtId="0" fontId="21" fillId="0" borderId="0" xfId="0" applyFont="1" applyAlignment="1">
      <alignment horizontal="left" vertical="center"/>
    </xf>
    <xf numFmtId="43" fontId="4" fillId="15" borderId="0" xfId="1" applyFont="1" applyFill="1" applyAlignment="1">
      <alignment horizontal="center" vertical="center"/>
    </xf>
    <xf numFmtId="4" fontId="5" fillId="0" borderId="0" xfId="1" applyNumberFormat="1" applyFont="1" applyFill="1" applyBorder="1" applyAlignment="1">
      <alignment vertical="center"/>
    </xf>
    <xf numFmtId="43" fontId="6" fillId="0" borderId="0" xfId="1" applyFont="1" applyFill="1" applyAlignment="1">
      <alignment vertical="center"/>
    </xf>
    <xf numFmtId="0" fontId="6" fillId="0" borderId="0" xfId="7" applyFont="1" applyAlignment="1">
      <alignment vertical="center"/>
    </xf>
    <xf numFmtId="0" fontId="28" fillId="0" borderId="0" xfId="0" applyFont="1" applyAlignment="1">
      <alignment vertical="center"/>
    </xf>
    <xf numFmtId="0" fontId="5" fillId="0" borderId="0" xfId="0" applyFont="1" applyAlignment="1">
      <alignment horizontal="left" vertical="center"/>
    </xf>
    <xf numFmtId="0" fontId="1" fillId="0" borderId="0" xfId="0" applyFont="1"/>
    <xf numFmtId="0" fontId="31" fillId="0" borderId="0" xfId="0" applyFont="1" applyAlignment="1">
      <alignment vertical="center"/>
    </xf>
    <xf numFmtId="0" fontId="32" fillId="0" borderId="0" xfId="0" applyFont="1" applyAlignment="1">
      <alignment horizontal="center" vertical="center"/>
    </xf>
    <xf numFmtId="0" fontId="3" fillId="0" borderId="6" xfId="0" applyFont="1" applyBorder="1" applyAlignment="1">
      <alignment vertical="top" wrapText="1"/>
    </xf>
    <xf numFmtId="0" fontId="1" fillId="0" borderId="0" xfId="0" applyFont="1" applyAlignment="1">
      <alignment vertical="top" wrapText="1"/>
    </xf>
    <xf numFmtId="0" fontId="3" fillId="0" borderId="6" xfId="0" applyFont="1" applyBorder="1" applyAlignment="1">
      <alignment vertical="center" wrapText="1"/>
    </xf>
    <xf numFmtId="164" fontId="26" fillId="0" borderId="0" xfId="0" applyNumberFormat="1" applyFont="1" applyAlignment="1">
      <alignment horizontal="right" vertical="center"/>
    </xf>
    <xf numFmtId="0" fontId="26" fillId="0" borderId="0" xfId="0" applyFont="1" applyAlignment="1">
      <alignment horizontal="right" vertical="center"/>
    </xf>
    <xf numFmtId="0" fontId="33" fillId="0" borderId="0" xfId="0" applyFont="1" applyAlignment="1">
      <alignment horizontal="center" vertical="center"/>
    </xf>
    <xf numFmtId="0" fontId="26" fillId="0" borderId="0" xfId="0" applyFont="1" applyAlignment="1">
      <alignment horizontal="center" vertical="center"/>
    </xf>
    <xf numFmtId="4" fontId="23" fillId="0" borderId="0" xfId="1" applyNumberFormat="1" applyFont="1" applyFill="1" applyAlignment="1">
      <alignment vertical="center"/>
    </xf>
    <xf numFmtId="43" fontId="23" fillId="0" borderId="0" xfId="1" applyFont="1" applyFill="1" applyAlignment="1">
      <alignment horizontal="center" vertical="center"/>
    </xf>
    <xf numFmtId="0" fontId="33" fillId="0" borderId="0" xfId="0" applyFont="1" applyAlignment="1">
      <alignment vertical="center"/>
    </xf>
    <xf numFmtId="4" fontId="4" fillId="0" borderId="0" xfId="1" applyNumberFormat="1" applyFont="1" applyFill="1" applyBorder="1" applyAlignment="1">
      <alignment vertical="center"/>
    </xf>
    <xf numFmtId="43" fontId="4" fillId="0" borderId="0" xfId="1" applyFont="1" applyFill="1" applyBorder="1" applyAlignment="1">
      <alignment horizontal="center" vertical="center"/>
    </xf>
    <xf numFmtId="0" fontId="33" fillId="0" borderId="0" xfId="0" applyFont="1" applyAlignment="1">
      <alignment horizontal="right" vertical="center"/>
    </xf>
    <xf numFmtId="4" fontId="23" fillId="0" borderId="4" xfId="1" applyNumberFormat="1" applyFont="1" applyFill="1" applyBorder="1" applyAlignment="1">
      <alignment vertical="center"/>
    </xf>
    <xf numFmtId="43" fontId="23" fillId="0" borderId="5" xfId="1" applyFont="1" applyFill="1" applyBorder="1" applyAlignment="1">
      <alignment horizontal="center" vertical="center"/>
    </xf>
    <xf numFmtId="0" fontId="7" fillId="0" borderId="0" xfId="0" applyFont="1" applyAlignment="1">
      <alignment horizontal="right" vertical="center"/>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right"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14" fontId="5" fillId="0" borderId="0" xfId="0" applyNumberFormat="1" applyFont="1" applyAlignment="1">
      <alignment horizontal="right" vertical="center"/>
    </xf>
    <xf numFmtId="9" fontId="5" fillId="0" borderId="8" xfId="8" applyFont="1" applyFill="1" applyBorder="1" applyAlignment="1">
      <alignment horizontal="center" vertical="center"/>
    </xf>
    <xf numFmtId="4" fontId="5" fillId="0" borderId="1" xfId="1" applyNumberFormat="1" applyFont="1" applyFill="1" applyBorder="1" applyAlignment="1">
      <alignment horizontal="center" vertical="center"/>
    </xf>
    <xf numFmtId="0" fontId="7" fillId="0" borderId="0" xfId="8" applyNumberFormat="1" applyFont="1" applyAlignment="1">
      <alignment horizontal="right" vertical="center"/>
    </xf>
    <xf numFmtId="4" fontId="4" fillId="0" borderId="4" xfId="0" applyNumberFormat="1" applyFont="1" applyBorder="1" applyAlignment="1">
      <alignment horizontal="center"/>
    </xf>
    <xf numFmtId="4" fontId="4" fillId="0" borderId="5" xfId="0" applyNumberFormat="1" applyFont="1" applyBorder="1" applyAlignment="1">
      <alignment horizontal="center"/>
    </xf>
    <xf numFmtId="0" fontId="20" fillId="0" borderId="8" xfId="0" applyFont="1" applyBorder="1" applyAlignment="1">
      <alignment horizontal="center" vertical="center"/>
    </xf>
    <xf numFmtId="2" fontId="6" fillId="0" borderId="0" xfId="0" applyNumberFormat="1" applyFont="1" applyAlignment="1">
      <alignment horizontal="center" vertical="center" wrapText="1"/>
    </xf>
    <xf numFmtId="0" fontId="4" fillId="0" borderId="7"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7" fillId="0" borderId="0" xfId="0" applyFont="1" applyAlignment="1">
      <alignment horizontal="center" vertical="center"/>
    </xf>
    <xf numFmtId="0" fontId="4" fillId="0" borderId="0" xfId="0" applyFont="1" applyAlignment="1">
      <alignment horizontal="center" vertical="top" wrapText="1"/>
    </xf>
    <xf numFmtId="14" fontId="1" fillId="0" borderId="0" xfId="0" applyNumberFormat="1" applyFont="1" applyAlignment="1">
      <alignment horizontal="left" vertical="top"/>
    </xf>
    <xf numFmtId="0" fontId="0" fillId="0" borderId="0" xfId="0" applyAlignment="1">
      <alignment horizontal="left" vertical="top"/>
    </xf>
    <xf numFmtId="14" fontId="3" fillId="0" borderId="0" xfId="0" applyNumberFormat="1" applyFont="1" applyAlignment="1">
      <alignment horizontal="left" vertical="top"/>
    </xf>
    <xf numFmtId="0" fontId="34" fillId="0" borderId="0" xfId="0" applyFont="1" applyAlignment="1">
      <alignment vertical="center"/>
    </xf>
  </cellXfs>
  <cellStyles count="11">
    <cellStyle name="Comma" xfId="1" builtinId="3"/>
    <cellStyle name="Comma 2" xfId="2" xr:uid="{00000000-0005-0000-0000-000001000000}"/>
    <cellStyle name="Comma 3" xfId="3" xr:uid="{00000000-0005-0000-0000-000002000000}"/>
    <cellStyle name="Hyperlink" xfId="4" builtinId="8"/>
    <cellStyle name="Normal" xfId="0" builtinId="0"/>
    <cellStyle name="Normal 2" xfId="5" xr:uid="{00000000-0005-0000-0000-000005000000}"/>
    <cellStyle name="Normal 3" xfId="6" xr:uid="{00000000-0005-0000-0000-000006000000}"/>
    <cellStyle name="Normal 4" xfId="7" xr:uid="{00000000-0005-0000-0000-000007000000}"/>
    <cellStyle name="Percent" xfId="8" builtinId="5"/>
    <cellStyle name="Percent 2" xfId="9" xr:uid="{00000000-0005-0000-0000-000009000000}"/>
    <cellStyle name="Percent 3" xfId="10" xr:uid="{00000000-0005-0000-0000-00000A000000}"/>
  </cellStyles>
  <dxfs count="0"/>
  <tableStyles count="0" defaultTableStyle="TableStyleMedium2" defaultPivotStyle="PivotStyleLight16"/>
  <colors>
    <mruColors>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1181100</xdr:colOff>
      <xdr:row>3</xdr:row>
      <xdr:rowOff>9525</xdr:rowOff>
    </xdr:to>
    <xdr:pic>
      <xdr:nvPicPr>
        <xdr:cNvPr id="15370" name="Picture 335">
          <a:extLst>
            <a:ext uri="{FF2B5EF4-FFF2-40B4-BE49-F238E27FC236}">
              <a16:creationId xmlns:a16="http://schemas.microsoft.com/office/drawing/2014/main" id="{00000000-0008-0000-0100-00000A3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333375</xdr:colOff>
      <xdr:row>1</xdr:row>
      <xdr:rowOff>114300</xdr:rowOff>
    </xdr:from>
    <xdr:to>
      <xdr:col>8</xdr:col>
      <xdr:colOff>377335</xdr:colOff>
      <xdr:row>4</xdr:row>
      <xdr:rowOff>99575</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66950" y="276225"/>
          <a:ext cx="1758460" cy="54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6404" name="Line 118">
          <a:extLst>
            <a:ext uri="{FF2B5EF4-FFF2-40B4-BE49-F238E27FC236}">
              <a16:creationId xmlns:a16="http://schemas.microsoft.com/office/drawing/2014/main" id="{00000000-0008-0000-0200-000014400000}"/>
            </a:ext>
          </a:extLst>
        </xdr:cNvPr>
        <xdr:cNvSpPr>
          <a:spLocks noChangeShapeType="1"/>
        </xdr:cNvSpPr>
      </xdr:nvSpPr>
      <xdr:spPr bwMode="auto">
        <a:xfrm>
          <a:off x="35242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6405" name="Line 192">
          <a:extLst>
            <a:ext uri="{FF2B5EF4-FFF2-40B4-BE49-F238E27FC236}">
              <a16:creationId xmlns:a16="http://schemas.microsoft.com/office/drawing/2014/main" id="{00000000-0008-0000-0200-000015400000}"/>
            </a:ext>
          </a:extLst>
        </xdr:cNvPr>
        <xdr:cNvSpPr>
          <a:spLocks noChangeShapeType="1"/>
        </xdr:cNvSpPr>
      </xdr:nvSpPr>
      <xdr:spPr bwMode="auto">
        <a:xfrm>
          <a:off x="35242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16406" name="Picture 335">
          <a:extLst>
            <a:ext uri="{FF2B5EF4-FFF2-40B4-BE49-F238E27FC236}">
              <a16:creationId xmlns:a16="http://schemas.microsoft.com/office/drawing/2014/main" id="{00000000-0008-0000-0200-0000164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1334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124554</xdr:colOff>
      <xdr:row>11</xdr:row>
      <xdr:rowOff>102574</xdr:rowOff>
    </xdr:from>
    <xdr:to>
      <xdr:col>13</xdr:col>
      <xdr:colOff>175841</xdr:colOff>
      <xdr:row>15</xdr:row>
      <xdr:rowOff>27038</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05804" y="1509343"/>
          <a:ext cx="1758460" cy="54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sonitesurfaces.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4" workbookViewId="0">
      <selection activeCell="H55" sqref="H55"/>
    </sheetView>
  </sheetViews>
  <sheetFormatPr defaultRowHeight="12.75" x14ac:dyDescent="0.2"/>
  <cols>
    <col min="1" max="1" width="18.85546875" customWidth="1"/>
    <col min="2" max="8" width="9.42578125" customWidth="1"/>
  </cols>
  <sheetData>
    <row r="1" spans="1:13" ht="23.25" x14ac:dyDescent="0.35">
      <c r="A1" s="6" t="s">
        <v>53</v>
      </c>
      <c r="B1" s="86" t="s">
        <v>91</v>
      </c>
    </row>
    <row r="2" spans="1:13" x14ac:dyDescent="0.2">
      <c r="A2" s="6" t="s">
        <v>80</v>
      </c>
      <c r="B2" s="180" t="s">
        <v>92</v>
      </c>
    </row>
    <row r="3" spans="1:13" x14ac:dyDescent="0.2">
      <c r="A3" s="6" t="s">
        <v>69</v>
      </c>
      <c r="B3" s="180" t="s">
        <v>507</v>
      </c>
    </row>
    <row r="4" spans="1:13" x14ac:dyDescent="0.2">
      <c r="A4" s="6" t="s">
        <v>25</v>
      </c>
      <c r="B4" s="85" t="s">
        <v>613</v>
      </c>
      <c r="C4" s="85"/>
      <c r="D4" s="85"/>
    </row>
    <row r="6" spans="1:13" x14ac:dyDescent="0.2">
      <c r="A6" s="72"/>
      <c r="B6" s="72"/>
      <c r="C6" s="72"/>
      <c r="D6" s="72"/>
      <c r="E6" s="72"/>
      <c r="F6" s="72"/>
      <c r="G6" s="72"/>
      <c r="H6" s="72"/>
    </row>
    <row r="8" spans="1:13" x14ac:dyDescent="0.2">
      <c r="A8" s="37" t="s">
        <v>39</v>
      </c>
      <c r="B8" s="38"/>
      <c r="C8" s="229" t="s">
        <v>238</v>
      </c>
      <c r="D8" s="229"/>
      <c r="E8" s="229"/>
      <c r="F8" s="229"/>
      <c r="G8" s="229"/>
      <c r="H8" s="230"/>
    </row>
    <row r="9" spans="1:13" x14ac:dyDescent="0.2">
      <c r="A9" s="2"/>
      <c r="B9" s="2"/>
      <c r="C9" s="2"/>
      <c r="D9" s="2"/>
      <c r="E9" s="2"/>
      <c r="F9" s="2"/>
      <c r="G9" s="2"/>
      <c r="H9" s="2"/>
      <c r="I9" s="2"/>
      <c r="J9" s="2"/>
      <c r="K9" s="2"/>
      <c r="L9" s="2"/>
      <c r="M9" s="2"/>
    </row>
    <row r="10" spans="1:13" x14ac:dyDescent="0.2">
      <c r="A10" s="2"/>
      <c r="B10" s="2" t="s">
        <v>28</v>
      </c>
      <c r="C10" s="2"/>
      <c r="D10" s="2"/>
      <c r="F10" s="2"/>
      <c r="G10" s="2"/>
      <c r="H10" s="2"/>
      <c r="I10" s="2"/>
      <c r="J10" s="2"/>
      <c r="K10" s="2"/>
      <c r="L10" s="2"/>
      <c r="M10" s="2"/>
    </row>
    <row r="11" spans="1:13" x14ac:dyDescent="0.2">
      <c r="A11" s="2"/>
      <c r="B11" s="2" t="s">
        <v>29</v>
      </c>
      <c r="C11" s="2"/>
      <c r="D11" s="2"/>
      <c r="F11" s="2"/>
      <c r="G11" s="2"/>
      <c r="H11" s="2"/>
      <c r="I11" s="2"/>
      <c r="J11" s="2"/>
      <c r="K11" s="2"/>
      <c r="L11" s="2"/>
      <c r="M11" s="2"/>
    </row>
    <row r="12" spans="1:13" x14ac:dyDescent="0.2">
      <c r="A12" s="2"/>
      <c r="B12" s="2"/>
      <c r="C12" s="2"/>
      <c r="D12" s="2"/>
      <c r="F12" s="2"/>
      <c r="G12" s="2"/>
      <c r="H12" s="2"/>
      <c r="I12" s="2"/>
      <c r="J12" s="2"/>
      <c r="K12" s="2"/>
      <c r="L12" s="2"/>
      <c r="M12" s="2"/>
    </row>
    <row r="13" spans="1:13" x14ac:dyDescent="0.2">
      <c r="A13" s="2"/>
      <c r="B13" s="2"/>
      <c r="C13" s="2"/>
      <c r="D13" s="2"/>
      <c r="F13" s="2"/>
      <c r="G13" s="2"/>
      <c r="H13" s="2"/>
      <c r="I13" s="2"/>
      <c r="J13" s="2"/>
      <c r="K13" s="2"/>
      <c r="L13" s="2"/>
      <c r="M13" s="2"/>
    </row>
    <row r="14" spans="1:13" x14ac:dyDescent="0.2">
      <c r="A14" s="2"/>
      <c r="B14" s="2" t="s">
        <v>30</v>
      </c>
      <c r="C14" s="2"/>
      <c r="D14" s="2"/>
      <c r="F14" s="2"/>
      <c r="G14" s="2"/>
      <c r="H14" s="2"/>
      <c r="I14" s="2"/>
      <c r="J14" s="2"/>
      <c r="K14" s="2"/>
      <c r="L14" s="2"/>
      <c r="M14" s="2"/>
    </row>
    <row r="15" spans="1:13" x14ac:dyDescent="0.2">
      <c r="A15" s="2"/>
      <c r="B15" s="2" t="s">
        <v>29</v>
      </c>
      <c r="C15" s="2"/>
      <c r="D15" s="2"/>
      <c r="F15" s="2"/>
      <c r="G15" s="2"/>
      <c r="H15" s="2"/>
      <c r="I15" s="2"/>
      <c r="J15" s="2"/>
      <c r="K15" s="2"/>
      <c r="L15" s="2"/>
      <c r="M15" s="2"/>
    </row>
    <row r="16" spans="1:13" x14ac:dyDescent="0.2">
      <c r="A16" s="2"/>
      <c r="B16" s="2"/>
      <c r="C16" s="2"/>
      <c r="D16" s="2"/>
      <c r="E16" s="2"/>
      <c r="F16" s="2"/>
      <c r="G16" s="2"/>
      <c r="H16" s="2"/>
      <c r="I16" s="2"/>
      <c r="J16" s="2"/>
      <c r="K16" s="2"/>
      <c r="L16" s="2"/>
      <c r="M16" s="2"/>
    </row>
    <row r="17" spans="1:13" x14ac:dyDescent="0.2">
      <c r="A17" s="2"/>
      <c r="B17" s="2"/>
      <c r="C17" s="2"/>
      <c r="D17" s="2"/>
      <c r="E17" s="2"/>
      <c r="F17" s="2"/>
      <c r="G17" s="2"/>
      <c r="H17" s="2"/>
      <c r="I17" s="2"/>
      <c r="J17" s="2"/>
      <c r="K17" s="2"/>
      <c r="L17" s="2"/>
      <c r="M17" s="2"/>
    </row>
    <row r="18" spans="1:13" x14ac:dyDescent="0.2">
      <c r="B18" s="2" t="s">
        <v>31</v>
      </c>
      <c r="C18" s="2"/>
      <c r="D18" s="2"/>
      <c r="E18" s="2"/>
      <c r="F18" s="2"/>
      <c r="G18" s="2"/>
      <c r="H18" s="2"/>
      <c r="I18" s="2"/>
      <c r="J18" s="2"/>
      <c r="K18" s="2"/>
      <c r="L18" s="2"/>
      <c r="M18" s="2"/>
    </row>
    <row r="19" spans="1:13" ht="6" customHeight="1" x14ac:dyDescent="0.2">
      <c r="B19" s="2"/>
      <c r="C19" s="2"/>
      <c r="D19" s="2"/>
      <c r="E19" s="2"/>
      <c r="F19" s="2"/>
      <c r="G19" s="2"/>
      <c r="H19" s="2"/>
      <c r="I19" s="2"/>
      <c r="J19" s="2"/>
      <c r="K19" s="2"/>
      <c r="L19" s="2"/>
      <c r="M19" s="2"/>
    </row>
    <row r="20" spans="1:13" x14ac:dyDescent="0.2">
      <c r="B20" s="35" t="s">
        <v>32</v>
      </c>
      <c r="C20" s="35"/>
      <c r="D20" s="2"/>
      <c r="E20" s="2"/>
      <c r="F20" s="2"/>
      <c r="G20" s="2"/>
      <c r="H20" s="2"/>
      <c r="I20" s="2"/>
      <c r="J20" s="2"/>
      <c r="K20" s="2"/>
      <c r="L20" s="2"/>
      <c r="M20" s="2"/>
    </row>
    <row r="21" spans="1:13" x14ac:dyDescent="0.2">
      <c r="B21" s="36" t="s">
        <v>13</v>
      </c>
      <c r="C21" s="36" t="s">
        <v>33</v>
      </c>
      <c r="D21" s="2"/>
      <c r="E21" s="2"/>
      <c r="F21" s="2"/>
      <c r="G21" s="2"/>
      <c r="H21" s="2"/>
      <c r="I21" s="2"/>
      <c r="J21" s="2"/>
      <c r="K21" s="2"/>
      <c r="L21" s="2"/>
      <c r="M21" s="2"/>
    </row>
    <row r="22" spans="1:13" x14ac:dyDescent="0.2">
      <c r="B22" s="34" t="str">
        <f>+B3</f>
        <v>A</v>
      </c>
      <c r="C22" s="50"/>
      <c r="D22" s="2"/>
      <c r="E22" s="2"/>
      <c r="F22" s="2"/>
      <c r="G22" s="2"/>
      <c r="H22" s="2"/>
      <c r="I22" s="2"/>
      <c r="J22" s="2"/>
      <c r="K22" s="2"/>
      <c r="L22" s="2"/>
      <c r="M22" s="2"/>
    </row>
    <row r="23" spans="1:13" x14ac:dyDescent="0.2">
      <c r="B23" s="5"/>
      <c r="C23" s="87"/>
      <c r="D23" s="2"/>
      <c r="E23" s="2"/>
      <c r="F23" s="2"/>
      <c r="G23" s="2"/>
      <c r="H23" s="2"/>
      <c r="I23" s="2"/>
      <c r="J23" s="2"/>
      <c r="K23" s="2"/>
      <c r="L23" s="2"/>
      <c r="M23" s="2"/>
    </row>
    <row r="24" spans="1:13" x14ac:dyDescent="0.2">
      <c r="A24" s="2"/>
      <c r="B24" s="2" t="s">
        <v>34</v>
      </c>
      <c r="C24" s="2"/>
      <c r="D24" s="2"/>
      <c r="F24" s="2"/>
      <c r="G24" s="2"/>
      <c r="H24" s="2"/>
      <c r="I24" s="2"/>
      <c r="J24" s="2"/>
      <c r="K24" s="2"/>
      <c r="L24" s="2"/>
      <c r="M24" s="2"/>
    </row>
    <row r="25" spans="1:13" x14ac:dyDescent="0.2">
      <c r="A25" s="2"/>
      <c r="B25" s="2" t="s">
        <v>29</v>
      </c>
      <c r="C25" s="2"/>
      <c r="D25" s="2"/>
      <c r="F25" s="2"/>
      <c r="G25" s="2"/>
      <c r="H25" s="2"/>
      <c r="I25" s="2"/>
      <c r="J25" s="2"/>
      <c r="K25" s="2"/>
      <c r="L25" s="2"/>
      <c r="M25" s="2"/>
    </row>
    <row r="26" spans="1:13" x14ac:dyDescent="0.2">
      <c r="A26" s="2"/>
      <c r="B26" s="2"/>
      <c r="C26" s="2"/>
      <c r="D26" s="2"/>
      <c r="E26" s="2"/>
      <c r="F26" s="2"/>
      <c r="G26" s="2"/>
      <c r="H26" s="2"/>
      <c r="I26" s="2"/>
      <c r="J26" s="2"/>
      <c r="K26" s="2"/>
      <c r="L26" s="2"/>
      <c r="M26" s="2"/>
    </row>
    <row r="27" spans="1:13" x14ac:dyDescent="0.2">
      <c r="A27" s="2"/>
      <c r="B27" s="2"/>
      <c r="C27" s="2"/>
      <c r="D27" s="2"/>
      <c r="E27" s="2"/>
      <c r="F27" s="2"/>
      <c r="G27" s="2"/>
      <c r="H27" s="2"/>
      <c r="I27" s="2"/>
      <c r="J27" s="2"/>
      <c r="K27" s="2"/>
      <c r="L27" s="2"/>
      <c r="M27" s="2"/>
    </row>
    <row r="28" spans="1:13" x14ac:dyDescent="0.2">
      <c r="A28" s="62" t="s">
        <v>60</v>
      </c>
      <c r="B28" s="2" t="s">
        <v>35</v>
      </c>
      <c r="C28" s="2"/>
      <c r="D28" s="2"/>
      <c r="E28" s="2"/>
      <c r="F28" s="2"/>
      <c r="G28" s="2"/>
      <c r="H28" s="2"/>
      <c r="I28" s="2"/>
      <c r="J28" s="2"/>
      <c r="K28" s="2"/>
      <c r="L28" s="2"/>
      <c r="M28" s="2"/>
    </row>
    <row r="29" spans="1:13" x14ac:dyDescent="0.2">
      <c r="A29" s="62"/>
      <c r="B29" s="2" t="s">
        <v>5</v>
      </c>
      <c r="C29" s="2"/>
      <c r="D29" s="2"/>
      <c r="E29" s="2"/>
      <c r="F29" s="2"/>
      <c r="G29" s="2"/>
      <c r="H29" s="2"/>
      <c r="I29" s="2"/>
      <c r="J29" s="2"/>
      <c r="K29" s="2"/>
      <c r="L29" s="2"/>
      <c r="M29" s="2"/>
    </row>
    <row r="30" spans="1:13" x14ac:dyDescent="0.2">
      <c r="A30" s="62"/>
      <c r="B30" s="2"/>
      <c r="C30" s="2"/>
      <c r="D30" s="2"/>
      <c r="E30" s="2"/>
      <c r="F30" s="2"/>
      <c r="G30" s="2"/>
      <c r="H30" s="2"/>
      <c r="I30" s="2"/>
      <c r="J30" s="2"/>
      <c r="K30" s="2"/>
      <c r="L30" s="2"/>
      <c r="M30" s="2"/>
    </row>
    <row r="31" spans="1:13" x14ac:dyDescent="0.2">
      <c r="A31" s="62" t="s">
        <v>61</v>
      </c>
      <c r="B31" s="2" t="s">
        <v>62</v>
      </c>
      <c r="C31" s="2"/>
      <c r="D31" s="2"/>
      <c r="E31" s="2"/>
      <c r="F31" s="2"/>
      <c r="G31" s="2"/>
      <c r="H31" s="2"/>
      <c r="I31" s="2"/>
      <c r="J31" s="2"/>
      <c r="K31" s="2"/>
      <c r="L31" s="2"/>
      <c r="M31" s="2"/>
    </row>
    <row r="32" spans="1:13" x14ac:dyDescent="0.2">
      <c r="A32" s="62"/>
      <c r="B32" s="2" t="s">
        <v>74</v>
      </c>
      <c r="C32" s="2"/>
      <c r="D32" s="2"/>
      <c r="E32" s="2"/>
      <c r="F32" s="2"/>
      <c r="G32" s="2"/>
      <c r="H32" s="2"/>
      <c r="I32" s="2"/>
      <c r="J32" s="2"/>
      <c r="K32" s="2"/>
      <c r="L32" s="2"/>
      <c r="M32" s="2"/>
    </row>
    <row r="33" spans="1:13" x14ac:dyDescent="0.2">
      <c r="B33" s="2"/>
      <c r="C33" s="2"/>
      <c r="D33" s="2"/>
      <c r="E33" s="2"/>
      <c r="F33" s="2"/>
      <c r="G33" s="2"/>
      <c r="H33" s="2"/>
      <c r="I33" s="2"/>
      <c r="J33" s="2"/>
      <c r="K33" s="2"/>
      <c r="L33" s="2"/>
      <c r="M33" s="2"/>
    </row>
    <row r="34" spans="1:13" x14ac:dyDescent="0.2">
      <c r="A34" s="62" t="s">
        <v>63</v>
      </c>
      <c r="B34" s="2" t="s">
        <v>40</v>
      </c>
      <c r="C34" s="2"/>
      <c r="D34" s="2"/>
      <c r="E34" s="2"/>
      <c r="F34" s="2"/>
      <c r="G34" s="2"/>
      <c r="H34" s="2"/>
      <c r="I34" s="2"/>
      <c r="J34" s="2"/>
      <c r="K34" s="2"/>
      <c r="L34" s="2"/>
      <c r="M34" s="2"/>
    </row>
    <row r="35" spans="1:13" x14ac:dyDescent="0.2">
      <c r="A35" s="62"/>
      <c r="B35" s="2" t="s">
        <v>75</v>
      </c>
      <c r="C35" s="2"/>
      <c r="D35" s="2"/>
      <c r="E35" s="2"/>
      <c r="F35" s="2"/>
      <c r="G35" s="2"/>
      <c r="H35" s="2"/>
      <c r="I35" s="2"/>
      <c r="J35" s="2"/>
      <c r="K35" s="2"/>
      <c r="L35" s="2"/>
      <c r="M35" s="2"/>
    </row>
    <row r="36" spans="1:13" x14ac:dyDescent="0.2">
      <c r="B36" s="2"/>
      <c r="C36" s="2"/>
      <c r="D36" s="2"/>
      <c r="E36" s="2"/>
      <c r="F36" s="2"/>
      <c r="G36" s="2"/>
      <c r="H36" s="2"/>
      <c r="I36" s="2"/>
      <c r="J36" s="2"/>
      <c r="K36" s="2"/>
      <c r="L36" s="2"/>
      <c r="M36" s="2"/>
    </row>
    <row r="37" spans="1:13" x14ac:dyDescent="0.2">
      <c r="A37" s="2"/>
      <c r="B37" s="82" t="s">
        <v>50</v>
      </c>
      <c r="C37" s="82" t="s">
        <v>64</v>
      </c>
      <c r="D37" s="231" t="s">
        <v>51</v>
      </c>
      <c r="E37" s="232"/>
      <c r="F37" s="82" t="s">
        <v>65</v>
      </c>
      <c r="G37" s="82" t="s">
        <v>66</v>
      </c>
      <c r="H37" s="82" t="s">
        <v>67</v>
      </c>
      <c r="I37" s="2"/>
      <c r="J37" s="2"/>
      <c r="K37" s="2"/>
      <c r="L37" s="2"/>
      <c r="M37" s="2"/>
    </row>
    <row r="38" spans="1:13" x14ac:dyDescent="0.2">
      <c r="B38" s="83">
        <v>1</v>
      </c>
      <c r="C38" s="101"/>
      <c r="D38" s="84" t="s">
        <v>52</v>
      </c>
      <c r="E38" s="81"/>
      <c r="F38" s="102" t="s">
        <v>68</v>
      </c>
      <c r="G38" s="102">
        <v>0</v>
      </c>
      <c r="H38" s="102"/>
      <c r="I38" s="2"/>
      <c r="J38" s="2"/>
      <c r="K38" s="2"/>
      <c r="L38" s="2"/>
      <c r="M38" s="2"/>
    </row>
    <row r="39" spans="1:13" x14ac:dyDescent="0.2">
      <c r="B39" s="83">
        <v>2</v>
      </c>
      <c r="C39" s="101"/>
      <c r="D39" s="84" t="s">
        <v>43</v>
      </c>
      <c r="E39" s="81"/>
      <c r="F39" s="102" t="s">
        <v>68</v>
      </c>
      <c r="G39" s="102">
        <v>0</v>
      </c>
      <c r="H39" s="102"/>
      <c r="I39" s="2"/>
      <c r="J39" s="2"/>
      <c r="K39" s="2"/>
      <c r="L39" s="2"/>
      <c r="M39" s="2"/>
    </row>
    <row r="40" spans="1:13" x14ac:dyDescent="0.2">
      <c r="B40" s="83">
        <v>3</v>
      </c>
      <c r="C40" s="101"/>
      <c r="D40" s="84" t="s">
        <v>6</v>
      </c>
      <c r="E40" s="81"/>
      <c r="F40" s="102" t="s">
        <v>68</v>
      </c>
      <c r="G40" s="102">
        <v>0</v>
      </c>
      <c r="H40" s="102"/>
      <c r="I40" s="2"/>
      <c r="J40" s="2"/>
      <c r="K40" s="2"/>
      <c r="L40" s="2"/>
      <c r="M40" s="2"/>
    </row>
    <row r="41" spans="1:13" x14ac:dyDescent="0.2">
      <c r="B41" s="83">
        <v>4</v>
      </c>
      <c r="C41" s="101"/>
      <c r="D41" s="84">
        <v>0</v>
      </c>
      <c r="E41" s="81"/>
      <c r="F41" s="102" t="s">
        <v>68</v>
      </c>
      <c r="G41" s="102">
        <v>0</v>
      </c>
      <c r="H41" s="102"/>
      <c r="I41" s="2"/>
      <c r="J41" s="2"/>
      <c r="K41" s="2"/>
      <c r="L41" s="2"/>
      <c r="M41" s="2"/>
    </row>
    <row r="42" spans="1:13" x14ac:dyDescent="0.2">
      <c r="B42" s="83">
        <v>5</v>
      </c>
      <c r="C42" s="101"/>
      <c r="D42" s="84">
        <v>0</v>
      </c>
      <c r="E42" s="81"/>
      <c r="F42" s="102" t="s">
        <v>68</v>
      </c>
      <c r="G42" s="102">
        <v>0</v>
      </c>
      <c r="H42" s="102"/>
      <c r="I42" s="2"/>
      <c r="J42" s="2"/>
      <c r="K42" s="2"/>
      <c r="L42" s="2"/>
      <c r="M42" s="2"/>
    </row>
    <row r="43" spans="1:13" x14ac:dyDescent="0.2">
      <c r="B43" s="83">
        <v>6</v>
      </c>
      <c r="C43" s="101"/>
      <c r="D43" s="84">
        <v>0</v>
      </c>
      <c r="E43" s="81"/>
      <c r="F43" s="102" t="s">
        <v>68</v>
      </c>
      <c r="G43" s="102">
        <v>0</v>
      </c>
      <c r="H43" s="102"/>
      <c r="I43" s="2"/>
      <c r="J43" s="2"/>
      <c r="K43" s="2"/>
      <c r="L43" s="2"/>
      <c r="M43" s="2"/>
    </row>
    <row r="44" spans="1:13" x14ac:dyDescent="0.2">
      <c r="B44" s="83">
        <v>7</v>
      </c>
      <c r="C44" s="101"/>
      <c r="D44" s="84">
        <v>0</v>
      </c>
      <c r="E44" s="81"/>
      <c r="F44" s="102" t="s">
        <v>68</v>
      </c>
      <c r="G44" s="102">
        <v>0</v>
      </c>
      <c r="H44" s="102"/>
      <c r="I44" s="2"/>
      <c r="J44" s="2"/>
      <c r="K44" s="2"/>
      <c r="L44" s="2"/>
      <c r="M44" s="2"/>
    </row>
    <row r="45" spans="1:13" x14ac:dyDescent="0.2">
      <c r="A45" s="2"/>
      <c r="B45" s="2"/>
      <c r="C45" s="2"/>
      <c r="D45" s="2"/>
      <c r="E45" s="2"/>
      <c r="F45" s="2"/>
      <c r="G45" s="2"/>
      <c r="H45" s="2"/>
      <c r="I45" s="2"/>
      <c r="J45" s="2"/>
      <c r="K45" s="2"/>
      <c r="L45" s="2"/>
      <c r="M45" s="2"/>
    </row>
    <row r="46" spans="1:13" x14ac:dyDescent="0.2">
      <c r="A46" s="2" t="s">
        <v>36</v>
      </c>
      <c r="B46" s="2"/>
      <c r="C46" s="2"/>
      <c r="D46" s="2"/>
      <c r="E46" s="2"/>
      <c r="F46" s="2"/>
      <c r="G46" s="2"/>
      <c r="H46" s="2"/>
      <c r="I46" s="2"/>
      <c r="J46" s="2"/>
      <c r="K46" s="2"/>
      <c r="L46" s="2"/>
      <c r="M46" s="2"/>
    </row>
    <row r="47" spans="1:13" x14ac:dyDescent="0.2">
      <c r="A47" s="2" t="s">
        <v>82</v>
      </c>
      <c r="B47" s="2"/>
      <c r="C47" s="2"/>
      <c r="D47" s="2"/>
      <c r="E47" s="2"/>
      <c r="F47" s="2"/>
      <c r="G47" s="2"/>
      <c r="H47" s="2"/>
      <c r="I47" s="2"/>
      <c r="J47" s="2"/>
      <c r="K47" s="2"/>
      <c r="L47" s="2"/>
      <c r="M47" s="2"/>
    </row>
    <row r="48" spans="1:13" x14ac:dyDescent="0.2">
      <c r="A48" s="2"/>
      <c r="B48" s="2"/>
      <c r="C48" s="2"/>
      <c r="D48" s="2"/>
      <c r="E48" s="2"/>
      <c r="F48" s="2"/>
      <c r="G48" s="2"/>
      <c r="H48" s="2"/>
      <c r="I48" s="2"/>
      <c r="J48" s="2"/>
      <c r="K48" s="2"/>
      <c r="L48" s="2"/>
      <c r="M48" s="2"/>
    </row>
    <row r="49" spans="1:13" x14ac:dyDescent="0.2">
      <c r="A49" s="2"/>
      <c r="B49" s="2" t="s">
        <v>37</v>
      </c>
      <c r="C49" s="2"/>
      <c r="D49" s="2"/>
      <c r="F49" s="2"/>
      <c r="G49" s="2"/>
      <c r="H49" s="2"/>
      <c r="I49" s="2"/>
      <c r="J49" s="2"/>
      <c r="K49" s="2"/>
      <c r="L49" s="2"/>
      <c r="M49" s="2"/>
    </row>
    <row r="50" spans="1:13" x14ac:dyDescent="0.2">
      <c r="A50" s="2"/>
      <c r="B50" s="2" t="s">
        <v>29</v>
      </c>
      <c r="C50" s="2"/>
      <c r="D50" s="2"/>
      <c r="F50" s="2"/>
      <c r="G50" s="2"/>
      <c r="H50" s="2"/>
      <c r="I50" s="2"/>
      <c r="J50" s="2"/>
      <c r="K50" s="2"/>
      <c r="L50" s="2"/>
      <c r="M50" s="2"/>
    </row>
    <row r="51" spans="1:13" x14ac:dyDescent="0.2">
      <c r="A51" s="2"/>
      <c r="B51" s="2"/>
      <c r="C51" s="2"/>
      <c r="D51" s="2"/>
      <c r="E51" s="2"/>
      <c r="F51" s="2"/>
      <c r="G51" s="2"/>
      <c r="H51" s="2"/>
      <c r="I51" s="2"/>
      <c r="J51" s="2"/>
      <c r="K51" s="2"/>
      <c r="L51" s="2"/>
      <c r="M51" s="2"/>
    </row>
    <row r="52" spans="1:13" x14ac:dyDescent="0.2">
      <c r="A52" s="2"/>
      <c r="B52" s="2"/>
      <c r="C52" s="2"/>
      <c r="D52" s="2"/>
      <c r="E52" s="2"/>
      <c r="F52" s="2"/>
      <c r="G52" s="2"/>
      <c r="H52" s="2"/>
      <c r="I52" s="2"/>
      <c r="J52" s="2"/>
      <c r="K52" s="2"/>
      <c r="L52" s="2"/>
      <c r="M52" s="2"/>
    </row>
    <row r="53" spans="1:13" x14ac:dyDescent="0.2">
      <c r="A53" s="2"/>
      <c r="B53" s="2" t="s">
        <v>38</v>
      </c>
      <c r="C53" s="2"/>
      <c r="D53" s="2"/>
      <c r="F53" s="2"/>
      <c r="G53" s="2"/>
      <c r="H53" s="2"/>
      <c r="I53" s="2"/>
      <c r="J53" s="2"/>
      <c r="K53" s="2"/>
      <c r="L53" s="2"/>
      <c r="M53" s="2"/>
    </row>
    <row r="54" spans="1:13" x14ac:dyDescent="0.2">
      <c r="A54" s="2"/>
      <c r="B54" s="2" t="s">
        <v>29</v>
      </c>
      <c r="C54" s="2"/>
      <c r="D54" s="2"/>
      <c r="F54" s="2"/>
      <c r="G54" s="2"/>
      <c r="H54" s="2"/>
      <c r="I54" s="2"/>
      <c r="J54" s="2"/>
      <c r="K54" s="2"/>
      <c r="L54" s="2"/>
      <c r="M54" s="2"/>
    </row>
    <row r="55" spans="1:13" x14ac:dyDescent="0.2">
      <c r="A55" s="2"/>
      <c r="B55" s="2"/>
      <c r="C55" s="2"/>
      <c r="D55" s="2"/>
      <c r="E55" s="2"/>
      <c r="F55" s="2"/>
      <c r="G55" s="2"/>
      <c r="H55" s="70" t="s">
        <v>81</v>
      </c>
      <c r="I55" s="2"/>
      <c r="J55" s="2"/>
      <c r="K55" s="2"/>
      <c r="L55" s="2"/>
      <c r="M55" s="2"/>
    </row>
    <row r="56" spans="1:13" x14ac:dyDescent="0.2">
      <c r="A56" s="2"/>
      <c r="B56" s="2"/>
      <c r="C56" s="2"/>
      <c r="D56" s="2"/>
      <c r="E56" s="2"/>
      <c r="F56" s="2"/>
      <c r="G56" s="2"/>
      <c r="H56" s="2"/>
      <c r="I56" s="2"/>
      <c r="J56" s="2"/>
      <c r="K56" s="2"/>
      <c r="L56" s="2"/>
      <c r="M56" s="2"/>
    </row>
    <row r="57" spans="1:13" x14ac:dyDescent="0.2">
      <c r="A57" s="2" t="s">
        <v>3</v>
      </c>
      <c r="B57" s="2"/>
      <c r="C57" s="2"/>
      <c r="D57" s="2"/>
      <c r="E57" s="2"/>
      <c r="F57" s="2"/>
      <c r="G57" s="2"/>
      <c r="H57" s="2"/>
      <c r="I57" s="2"/>
      <c r="J57" s="2"/>
      <c r="K57" s="2"/>
      <c r="L57" s="2"/>
      <c r="M57" s="2"/>
    </row>
    <row r="58" spans="1:13" x14ac:dyDescent="0.2">
      <c r="A58" s="2" t="s">
        <v>4</v>
      </c>
      <c r="B58" s="2"/>
      <c r="C58" s="2"/>
      <c r="D58" s="2"/>
      <c r="E58" s="2"/>
      <c r="F58" s="2"/>
      <c r="G58" s="2"/>
      <c r="H58" s="2"/>
      <c r="I58" s="2"/>
      <c r="J58" s="2"/>
      <c r="K58" s="2"/>
      <c r="L58" s="2"/>
      <c r="M58" s="2"/>
    </row>
    <row r="59" spans="1:13" x14ac:dyDescent="0.2">
      <c r="A59" s="2"/>
      <c r="B59" s="2"/>
      <c r="C59" s="2"/>
      <c r="D59" s="2"/>
      <c r="E59" s="2"/>
      <c r="F59" s="2"/>
      <c r="G59" s="2"/>
      <c r="H59" s="2"/>
      <c r="I59" s="2"/>
      <c r="J59" s="2"/>
      <c r="K59" s="2"/>
      <c r="L59" s="2"/>
      <c r="M59" s="2"/>
    </row>
    <row r="60" spans="1:13" x14ac:dyDescent="0.2">
      <c r="A60" s="72"/>
      <c r="B60" s="72"/>
      <c r="C60" s="72"/>
      <c r="D60" s="72"/>
      <c r="E60" s="72"/>
      <c r="F60" s="72"/>
      <c r="G60" s="72"/>
      <c r="H60" s="72"/>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8" customWidth="1"/>
    <col min="2" max="2" width="1" style="8" customWidth="1"/>
    <col min="3" max="3" width="22.140625" style="1" customWidth="1"/>
    <col min="4" max="4" width="1" style="1" customWidth="1"/>
    <col min="5" max="5" width="16.5703125" style="1" customWidth="1"/>
    <col min="6" max="6" width="3.28515625" customWidth="1"/>
    <col min="7" max="7" width="4.85546875" style="8" customWidth="1"/>
    <col min="8" max="8" width="1" style="8" customWidth="1"/>
    <col min="9" max="9" width="16.5703125" style="1" customWidth="1"/>
    <col min="10" max="10" width="1" style="1" customWidth="1"/>
    <col min="11" max="11" width="22.140625" style="1" customWidth="1"/>
  </cols>
  <sheetData>
    <row r="3" spans="1:19" ht="15.75" x14ac:dyDescent="0.2">
      <c r="A3" s="67"/>
      <c r="B3" s="67"/>
      <c r="C3" s="67"/>
      <c r="D3" s="67"/>
      <c r="E3" s="67"/>
      <c r="F3" s="214" t="str">
        <f>"File '"&amp;Instructions!B2&amp;"' - "&amp;Instructions!B1</f>
        <v>File 'S' - Sonite Surfaces</v>
      </c>
      <c r="G3" s="214"/>
      <c r="H3" s="214"/>
      <c r="I3" s="214"/>
      <c r="J3" s="214"/>
      <c r="K3" s="214"/>
      <c r="Q3" s="9"/>
      <c r="R3" s="5"/>
      <c r="S3" s="24"/>
    </row>
    <row r="4" spans="1:19" ht="15.75" x14ac:dyDescent="0.2">
      <c r="A4" s="67"/>
      <c r="B4" s="67"/>
      <c r="C4" s="67"/>
      <c r="D4" s="67"/>
      <c r="E4" s="233"/>
      <c r="F4" s="233"/>
      <c r="G4" s="233"/>
      <c r="H4" s="233"/>
      <c r="Q4" s="9"/>
      <c r="R4" s="5"/>
      <c r="S4" s="24"/>
    </row>
    <row r="5" spans="1:19" ht="15.75" x14ac:dyDescent="0.2">
      <c r="A5" s="67"/>
      <c r="B5" s="67"/>
      <c r="C5" s="67"/>
      <c r="D5" s="67"/>
      <c r="E5" s="67"/>
      <c r="F5" s="67"/>
      <c r="G5" s="67"/>
      <c r="H5" s="67"/>
      <c r="I5" s="67"/>
      <c r="J5" s="67"/>
      <c r="K5" s="67"/>
      <c r="L5" s="2"/>
      <c r="M5" s="2"/>
      <c r="N5" s="2"/>
      <c r="O5" s="2"/>
      <c r="P5" s="3"/>
      <c r="Q5" s="9"/>
      <c r="R5" s="5"/>
      <c r="S5" s="24"/>
    </row>
    <row r="6" spans="1:19" ht="15.75" x14ac:dyDescent="0.2">
      <c r="A6" s="233" t="str">
        <f>"Price List Index - "&amp;Instructions!B4</f>
        <v>Price List Index - 7/1/24 (Updated)</v>
      </c>
      <c r="B6" s="233"/>
      <c r="C6" s="233"/>
      <c r="D6" s="233"/>
      <c r="E6" s="233"/>
      <c r="F6" s="233"/>
      <c r="G6" s="233"/>
      <c r="H6" s="233"/>
      <c r="I6" s="233"/>
      <c r="J6" s="233"/>
      <c r="K6" s="233"/>
      <c r="L6" s="2"/>
      <c r="M6" s="2"/>
      <c r="N6" s="2"/>
      <c r="O6" s="2"/>
      <c r="P6" s="3"/>
      <c r="Q6" s="9"/>
      <c r="R6" s="5"/>
      <c r="S6" s="24"/>
    </row>
    <row r="7" spans="1:19" ht="6" customHeight="1" x14ac:dyDescent="0.2">
      <c r="A7" s="67"/>
      <c r="B7" s="174"/>
      <c r="C7" s="174"/>
      <c r="D7" s="174"/>
      <c r="E7" s="174"/>
      <c r="F7" s="174"/>
      <c r="G7" s="174"/>
      <c r="H7" s="174"/>
      <c r="I7" s="174"/>
      <c r="J7" s="174"/>
      <c r="K7" s="174"/>
      <c r="L7" s="2"/>
      <c r="M7" s="2"/>
      <c r="N7" s="2"/>
      <c r="O7" s="2"/>
      <c r="P7" s="3"/>
      <c r="Q7" s="9"/>
      <c r="R7" s="5"/>
      <c r="S7" s="24"/>
    </row>
    <row r="8" spans="1:19" ht="3" customHeight="1" x14ac:dyDescent="0.2">
      <c r="A8" s="68"/>
      <c r="B8" s="68"/>
      <c r="C8" s="68"/>
      <c r="D8" s="68"/>
      <c r="E8" s="68"/>
      <c r="F8" s="68"/>
      <c r="G8" s="68"/>
      <c r="H8" s="68"/>
      <c r="I8" s="68"/>
      <c r="J8" s="68"/>
      <c r="K8" s="68"/>
    </row>
    <row r="9" spans="1:19" ht="3" customHeight="1" x14ac:dyDescent="0.2">
      <c r="A9" s="69"/>
      <c r="B9" s="69"/>
      <c r="C9" s="69"/>
      <c r="D9" s="69"/>
      <c r="E9" s="69"/>
      <c r="F9" s="69"/>
      <c r="G9" s="69"/>
      <c r="H9" s="69"/>
      <c r="I9" s="69"/>
      <c r="J9" s="69"/>
      <c r="K9" s="69"/>
    </row>
    <row r="11" spans="1:19" x14ac:dyDescent="0.2">
      <c r="A11" s="65" t="s">
        <v>7</v>
      </c>
      <c r="B11" s="64"/>
      <c r="C11" s="65" t="s">
        <v>47</v>
      </c>
      <c r="D11" s="64"/>
      <c r="E11" s="65"/>
      <c r="F11" s="145"/>
      <c r="G11" s="65"/>
      <c r="H11" s="64"/>
      <c r="I11" s="64"/>
      <c r="J11" s="64"/>
      <c r="K11" s="64"/>
    </row>
    <row r="12" spans="1:19" s="66" customFormat="1" ht="15" customHeight="1" x14ac:dyDescent="0.2">
      <c r="A12" s="171">
        <v>1</v>
      </c>
      <c r="B12" s="62"/>
      <c r="C12" s="2" t="s">
        <v>505</v>
      </c>
      <c r="E12" s="2"/>
      <c r="I12" s="136"/>
      <c r="J12" s="2"/>
      <c r="K12" s="2"/>
      <c r="M12" s="139"/>
      <c r="N12" s="62"/>
      <c r="O12" s="141"/>
    </row>
    <row r="13" spans="1:19" s="66" customFormat="1" ht="15" customHeight="1" x14ac:dyDescent="0.2">
      <c r="A13" s="171">
        <v>2</v>
      </c>
      <c r="B13" s="62"/>
      <c r="C13" s="2" t="s">
        <v>506</v>
      </c>
      <c r="E13" s="2"/>
      <c r="I13" s="2"/>
      <c r="J13" s="2"/>
      <c r="K13" s="2"/>
      <c r="M13" s="139"/>
      <c r="N13" s="62"/>
      <c r="O13" s="2"/>
    </row>
    <row r="14" spans="1:19" s="66" customFormat="1" ht="15" customHeight="1" x14ac:dyDescent="0.2">
      <c r="A14" s="76"/>
      <c r="B14" s="62"/>
      <c r="C14" s="9" t="s">
        <v>485</v>
      </c>
      <c r="E14" s="2"/>
      <c r="I14" s="136"/>
      <c r="J14" s="2"/>
      <c r="K14" s="2"/>
      <c r="M14" s="139"/>
      <c r="N14" s="62"/>
      <c r="O14" s="141"/>
    </row>
    <row r="15" spans="1:19" s="66" customFormat="1" ht="15" customHeight="1" x14ac:dyDescent="0.2">
      <c r="A15" s="76">
        <v>3</v>
      </c>
      <c r="B15" s="62"/>
      <c r="C15" s="2" t="s">
        <v>245</v>
      </c>
      <c r="E15" s="2"/>
      <c r="I15" s="2"/>
      <c r="J15" s="2"/>
      <c r="K15" s="2"/>
      <c r="M15" s="139"/>
      <c r="N15" s="62"/>
      <c r="O15" s="2"/>
    </row>
    <row r="16" spans="1:19" s="66" customFormat="1" ht="15" customHeight="1" x14ac:dyDescent="0.2">
      <c r="A16" s="76">
        <v>3</v>
      </c>
      <c r="B16" s="62"/>
      <c r="C16" s="2" t="s">
        <v>244</v>
      </c>
      <c r="D16" s="2"/>
      <c r="E16" s="2"/>
      <c r="G16" s="75"/>
      <c r="H16" s="62"/>
      <c r="I16" s="136"/>
      <c r="J16" s="2"/>
      <c r="K16" s="2"/>
      <c r="M16" s="139"/>
      <c r="N16" s="62"/>
      <c r="O16" s="2"/>
    </row>
    <row r="17" spans="1:15" s="66" customFormat="1" ht="15" customHeight="1" x14ac:dyDescent="0.2">
      <c r="A17" s="76">
        <v>3</v>
      </c>
      <c r="B17" s="62"/>
      <c r="C17" s="2" t="s">
        <v>246</v>
      </c>
      <c r="D17" s="2"/>
      <c r="E17" s="2"/>
      <c r="G17" s="75"/>
      <c r="H17" s="62"/>
      <c r="I17" s="2"/>
      <c r="J17" s="2"/>
      <c r="K17" s="2"/>
      <c r="M17" s="139"/>
      <c r="N17" s="62"/>
      <c r="O17" s="2"/>
    </row>
    <row r="18" spans="1:15" s="66" customFormat="1" ht="15" customHeight="1" x14ac:dyDescent="0.2">
      <c r="A18" s="171">
        <v>3</v>
      </c>
      <c r="B18" s="62"/>
      <c r="C18" s="2" t="s">
        <v>242</v>
      </c>
      <c r="D18" s="2"/>
      <c r="E18" s="2"/>
      <c r="G18" s="75"/>
      <c r="H18" s="62"/>
      <c r="I18"/>
      <c r="J18" s="2"/>
      <c r="K18" s="2"/>
      <c r="M18" s="139"/>
      <c r="N18" s="62"/>
      <c r="O18" s="2"/>
    </row>
    <row r="19" spans="1:15" s="66" customFormat="1" ht="15" customHeight="1" x14ac:dyDescent="0.2">
      <c r="A19" s="171">
        <v>3</v>
      </c>
      <c r="B19" s="62"/>
      <c r="C19" s="2" t="s">
        <v>239</v>
      </c>
      <c r="D19" s="2"/>
      <c r="E19" s="2"/>
      <c r="G19" s="75"/>
      <c r="H19" s="62"/>
      <c r="I19" s="2"/>
      <c r="J19" s="2"/>
      <c r="K19" s="2"/>
      <c r="M19" s="139"/>
      <c r="N19" s="62"/>
      <c r="O19" s="2"/>
    </row>
    <row r="20" spans="1:15" s="66" customFormat="1" ht="15" customHeight="1" x14ac:dyDescent="0.2">
      <c r="A20" s="76">
        <v>3</v>
      </c>
      <c r="B20" s="62"/>
      <c r="C20" s="2" t="s">
        <v>247</v>
      </c>
      <c r="D20" s="2"/>
      <c r="E20" s="2"/>
      <c r="G20" s="75"/>
      <c r="H20" s="62"/>
      <c r="I20" s="2"/>
      <c r="J20" s="2"/>
      <c r="K20" s="2"/>
      <c r="M20" s="139"/>
      <c r="N20" s="62"/>
      <c r="O20" s="141"/>
    </row>
    <row r="21" spans="1:15" s="66" customFormat="1" ht="15" customHeight="1" x14ac:dyDescent="0.2">
      <c r="A21" s="171">
        <v>3</v>
      </c>
      <c r="B21" s="62"/>
      <c r="C21" s="2" t="s">
        <v>243</v>
      </c>
      <c r="D21" s="2"/>
      <c r="E21" s="2"/>
      <c r="G21" s="75"/>
      <c r="H21" s="62"/>
      <c r="I21" s="2"/>
      <c r="J21" s="2"/>
      <c r="K21" s="2"/>
      <c r="M21" s="139"/>
      <c r="N21" s="62"/>
      <c r="O21" s="2"/>
    </row>
    <row r="22" spans="1:15" s="66" customFormat="1" ht="15" customHeight="1" x14ac:dyDescent="0.2">
      <c r="A22" s="76">
        <v>4</v>
      </c>
      <c r="B22" s="62"/>
      <c r="C22" s="2" t="s">
        <v>241</v>
      </c>
      <c r="D22" s="2"/>
      <c r="E22" s="2"/>
      <c r="G22" s="75"/>
      <c r="H22" s="62"/>
      <c r="I22" s="136"/>
      <c r="J22" s="2"/>
      <c r="K22" s="2"/>
      <c r="M22" s="139"/>
      <c r="N22" s="62"/>
      <c r="O22" s="2"/>
    </row>
    <row r="23" spans="1:15" s="66" customFormat="1" ht="15" customHeight="1" x14ac:dyDescent="0.2">
      <c r="A23" s="76">
        <v>4</v>
      </c>
      <c r="B23" s="62"/>
      <c r="C23" s="2" t="s">
        <v>240</v>
      </c>
      <c r="D23" s="2"/>
      <c r="E23" s="2"/>
      <c r="G23" s="75"/>
      <c r="H23" s="62"/>
      <c r="I23" s="2"/>
      <c r="J23" s="2"/>
      <c r="K23" s="2"/>
    </row>
    <row r="24" spans="1:15" s="66" customFormat="1" ht="15" customHeight="1" x14ac:dyDescent="0.2">
      <c r="A24" s="76">
        <v>4</v>
      </c>
      <c r="B24" s="62"/>
      <c r="C24" s="2" t="s">
        <v>486</v>
      </c>
      <c r="D24" s="2"/>
      <c r="E24" s="2"/>
      <c r="G24" s="76"/>
      <c r="H24" s="62"/>
      <c r="I24" s="2"/>
    </row>
    <row r="25" spans="1:15" s="66" customFormat="1" ht="15" customHeight="1" x14ac:dyDescent="0.2">
      <c r="A25" s="76">
        <v>4</v>
      </c>
      <c r="B25" s="62"/>
      <c r="C25" s="2" t="s">
        <v>487</v>
      </c>
      <c r="D25" s="2"/>
      <c r="E25" s="2"/>
      <c r="G25" s="76"/>
      <c r="H25" s="62"/>
      <c r="I25" s="2"/>
    </row>
    <row r="26" spans="1:15" s="66" customFormat="1" ht="15" customHeight="1" x14ac:dyDescent="0.2">
      <c r="A26" s="76">
        <v>4</v>
      </c>
      <c r="B26" s="62"/>
      <c r="C26" s="2" t="s">
        <v>488</v>
      </c>
      <c r="D26" s="2"/>
      <c r="E26" s="2"/>
      <c r="G26" s="76"/>
      <c r="H26" s="62"/>
      <c r="I26" s="2"/>
    </row>
    <row r="27" spans="1:15" s="66" customFormat="1" ht="15" customHeight="1" x14ac:dyDescent="0.2">
      <c r="A27" s="76">
        <v>4</v>
      </c>
      <c r="B27" s="62"/>
      <c r="C27" s="2" t="s">
        <v>489</v>
      </c>
      <c r="D27" s="2"/>
      <c r="E27" s="2"/>
      <c r="G27" s="76"/>
      <c r="H27" s="62"/>
      <c r="I27" s="2"/>
    </row>
    <row r="28" spans="1:15" s="66" customFormat="1" ht="15" customHeight="1" x14ac:dyDescent="0.2">
      <c r="A28" s="76">
        <v>4</v>
      </c>
      <c r="B28" s="62"/>
      <c r="C28" s="2" t="s">
        <v>490</v>
      </c>
      <c r="D28" s="2"/>
      <c r="E28" s="2"/>
      <c r="G28" s="75"/>
      <c r="H28" s="62"/>
      <c r="I28" s="2"/>
      <c r="J28" s="2"/>
      <c r="K28" s="2"/>
    </row>
    <row r="29" spans="1:15" s="66" customFormat="1" ht="15" customHeight="1" x14ac:dyDescent="0.2">
      <c r="A29" s="75"/>
      <c r="B29" s="62"/>
      <c r="C29" s="2"/>
      <c r="D29" s="2"/>
      <c r="E29" s="2"/>
      <c r="G29" s="75"/>
      <c r="H29" s="62"/>
      <c r="I29" s="2"/>
      <c r="J29" s="2"/>
      <c r="K29" s="2"/>
    </row>
    <row r="30" spans="1:15" s="66" customFormat="1" ht="15" customHeight="1" x14ac:dyDescent="0.2">
      <c r="A30" s="75"/>
      <c r="B30" s="62"/>
      <c r="C30" s="2"/>
      <c r="D30" s="2"/>
      <c r="E30" s="2"/>
      <c r="G30" s="75"/>
      <c r="H30" s="62"/>
      <c r="I30" s="2"/>
      <c r="J30" s="2"/>
      <c r="K30" s="2"/>
    </row>
    <row r="31" spans="1:15" s="66" customFormat="1" ht="15" customHeight="1" x14ac:dyDescent="0.2">
      <c r="A31" s="75"/>
      <c r="B31" s="62"/>
      <c r="C31" s="2"/>
      <c r="D31" s="2"/>
      <c r="E31" s="2"/>
      <c r="G31" s="75"/>
      <c r="H31" s="62"/>
      <c r="I31" s="2"/>
      <c r="J31" s="2"/>
      <c r="K31" s="2"/>
    </row>
    <row r="32" spans="1:15" s="66" customFormat="1" ht="15" customHeight="1" x14ac:dyDescent="0.2">
      <c r="A32" s="75"/>
      <c r="B32" s="62"/>
      <c r="C32" s="2"/>
      <c r="D32" s="2"/>
      <c r="E32" s="2"/>
      <c r="G32" s="75"/>
      <c r="H32" s="62"/>
      <c r="I32" s="2"/>
      <c r="J32" s="2"/>
      <c r="K32" s="2"/>
    </row>
    <row r="33" spans="1:16" s="66" customFormat="1" ht="15" customHeight="1" x14ac:dyDescent="0.2">
      <c r="A33" s="75"/>
      <c r="B33" s="62"/>
      <c r="C33" s="2"/>
      <c r="D33" s="2"/>
      <c r="E33" s="2"/>
      <c r="G33" s="75"/>
      <c r="H33" s="62"/>
      <c r="I33" s="2"/>
      <c r="J33" s="2"/>
      <c r="K33" s="2"/>
      <c r="P33" s="138" t="s">
        <v>83</v>
      </c>
    </row>
    <row r="34" spans="1:16" s="66" customFormat="1" ht="15" customHeight="1" x14ac:dyDescent="0.2">
      <c r="A34" s="75"/>
      <c r="B34" s="62"/>
      <c r="C34" s="2"/>
      <c r="D34" s="2"/>
      <c r="E34" s="2"/>
      <c r="G34" s="75"/>
      <c r="H34" s="62"/>
      <c r="I34" s="2"/>
      <c r="J34" s="2"/>
      <c r="K34" s="2"/>
    </row>
    <row r="35" spans="1:16" s="66" customFormat="1" ht="15" customHeight="1" x14ac:dyDescent="0.2">
      <c r="A35" s="75"/>
      <c r="B35" s="62"/>
      <c r="C35" s="2"/>
      <c r="D35" s="2"/>
      <c r="E35" s="2"/>
      <c r="G35" s="75"/>
      <c r="H35" s="63"/>
      <c r="I35" s="2"/>
      <c r="J35" s="2"/>
      <c r="K35" s="2"/>
    </row>
    <row r="36" spans="1:16" s="66" customFormat="1" ht="15" customHeight="1" x14ac:dyDescent="0.2">
      <c r="A36" s="75"/>
      <c r="B36" s="62"/>
      <c r="C36" s="2"/>
      <c r="D36" s="2"/>
      <c r="E36" s="2"/>
      <c r="G36" s="75"/>
      <c r="H36" s="62"/>
      <c r="I36" s="2"/>
      <c r="J36" s="2"/>
      <c r="K36" s="2"/>
    </row>
    <row r="37" spans="1:16" s="66" customFormat="1" ht="15" customHeight="1" x14ac:dyDescent="0.2">
      <c r="A37" s="75"/>
      <c r="B37" s="62"/>
      <c r="C37" s="2"/>
      <c r="D37" s="2"/>
      <c r="E37" s="2"/>
      <c r="G37" s="75"/>
      <c r="H37" s="63"/>
      <c r="I37" s="2"/>
      <c r="J37" s="2"/>
      <c r="K37" s="2"/>
    </row>
    <row r="38" spans="1:16" s="66" customFormat="1" ht="15" customHeight="1" x14ac:dyDescent="0.2">
      <c r="A38" s="75"/>
      <c r="B38" s="62"/>
      <c r="C38" s="2"/>
      <c r="D38" s="2"/>
      <c r="E38" s="2"/>
      <c r="G38" s="75"/>
      <c r="H38" s="62"/>
      <c r="I38" s="2"/>
      <c r="J38" s="2"/>
      <c r="K38" s="2"/>
    </row>
    <row r="39" spans="1:16" s="66" customFormat="1" ht="15" customHeight="1" x14ac:dyDescent="0.2">
      <c r="A39" s="75"/>
      <c r="B39" s="62"/>
      <c r="C39" s="2"/>
      <c r="D39" s="2"/>
      <c r="E39" s="2"/>
      <c r="G39" s="75"/>
      <c r="H39" s="62"/>
      <c r="I39" s="2"/>
      <c r="J39" s="2"/>
      <c r="K39" s="2"/>
    </row>
    <row r="40" spans="1:16" s="66" customFormat="1" ht="15" customHeight="1" x14ac:dyDescent="0.2">
      <c r="A40" s="75"/>
      <c r="B40" s="62"/>
      <c r="C40" s="2"/>
      <c r="D40" s="2"/>
      <c r="E40" s="2"/>
      <c r="G40" s="75"/>
      <c r="H40" s="62"/>
      <c r="I40" s="2"/>
      <c r="J40" s="2"/>
      <c r="K40" s="2"/>
    </row>
    <row r="41" spans="1:16" s="66" customFormat="1" ht="15" customHeight="1" x14ac:dyDescent="0.2">
      <c r="A41" s="75"/>
      <c r="B41" s="62"/>
      <c r="C41" s="2"/>
      <c r="D41" s="2"/>
      <c r="E41" s="2"/>
      <c r="G41" s="75"/>
      <c r="H41" s="62"/>
      <c r="I41" s="2"/>
      <c r="J41" s="2"/>
      <c r="K41" s="2"/>
    </row>
    <row r="42" spans="1:16" s="66" customFormat="1" ht="15" customHeight="1" x14ac:dyDescent="0.2">
      <c r="A42" s="75"/>
      <c r="B42" s="63"/>
      <c r="C42" s="2"/>
      <c r="D42" s="2"/>
      <c r="E42" s="2"/>
      <c r="G42" s="75"/>
      <c r="H42" s="62"/>
      <c r="I42" s="2"/>
      <c r="J42" s="2"/>
      <c r="K42" s="2"/>
    </row>
    <row r="43" spans="1:16" s="66" customFormat="1" ht="15" customHeight="1" x14ac:dyDescent="0.2">
      <c r="A43" s="75"/>
      <c r="B43" s="62"/>
      <c r="C43" s="2"/>
      <c r="D43" s="2"/>
      <c r="E43" s="2"/>
      <c r="G43" s="75"/>
      <c r="H43" s="63"/>
      <c r="I43" s="2"/>
      <c r="J43" s="2"/>
      <c r="K43" s="2"/>
    </row>
    <row r="44" spans="1:16" s="66" customFormat="1" ht="15" customHeight="1" x14ac:dyDescent="0.2">
      <c r="A44" s="75"/>
      <c r="B44" s="62"/>
      <c r="C44" s="2"/>
      <c r="D44" s="2"/>
      <c r="E44" s="2"/>
      <c r="G44" s="75"/>
      <c r="H44" s="62"/>
      <c r="I44" s="2"/>
      <c r="J44" s="2"/>
      <c r="K44" s="2"/>
    </row>
    <row r="45" spans="1:16" s="66" customFormat="1" ht="15" customHeight="1" x14ac:dyDescent="0.2">
      <c r="A45" s="75"/>
      <c r="B45" s="62"/>
      <c r="C45" s="2"/>
      <c r="D45" s="2"/>
      <c r="E45" s="2"/>
      <c r="G45" s="75"/>
      <c r="H45" s="62"/>
      <c r="I45" s="2"/>
      <c r="J45" s="2"/>
      <c r="K45" s="2"/>
    </row>
    <row r="46" spans="1:16" s="66" customFormat="1" ht="5.0999999999999996" customHeight="1" x14ac:dyDescent="0.2">
      <c r="G46" s="75"/>
      <c r="H46" s="62"/>
      <c r="I46" s="2"/>
      <c r="J46" s="2"/>
      <c r="K46" s="2"/>
    </row>
    <row r="47" spans="1:16" s="66" customFormat="1" ht="9.9499999999999993" customHeight="1" x14ac:dyDescent="0.2">
      <c r="A47" s="62"/>
      <c r="B47" s="62"/>
      <c r="C47" s="2"/>
      <c r="D47" s="2"/>
      <c r="E47" s="2"/>
    </row>
    <row r="48" spans="1:16" s="66" customFormat="1" ht="9.9499999999999993" customHeight="1" x14ac:dyDescent="0.2">
      <c r="A48" s="62"/>
      <c r="B48" s="62"/>
      <c r="C48" s="2"/>
      <c r="D48" s="2"/>
      <c r="E48" s="2"/>
    </row>
    <row r="49" spans="1:11" s="66" customFormat="1" ht="12.75" customHeight="1" x14ac:dyDescent="0.2">
      <c r="A49" s="234" t="s">
        <v>89</v>
      </c>
      <c r="B49" s="234"/>
      <c r="C49" s="234"/>
      <c r="D49" s="234"/>
      <c r="E49" s="234"/>
      <c r="F49" s="234"/>
      <c r="G49" s="234"/>
      <c r="H49" s="234"/>
      <c r="I49" s="234"/>
      <c r="J49" s="234"/>
      <c r="K49" s="234"/>
    </row>
    <row r="50" spans="1:11" s="66" customFormat="1" ht="3.95" customHeight="1" x14ac:dyDescent="0.2">
      <c r="A50" s="5"/>
      <c r="B50" s="5"/>
      <c r="C50" s="5"/>
      <c r="D50" s="5"/>
      <c r="E50" s="5"/>
      <c r="F50" s="174"/>
      <c r="G50" s="174"/>
      <c r="H50" s="174"/>
      <c r="I50" s="174"/>
      <c r="J50" s="174"/>
      <c r="K50" s="174"/>
    </row>
    <row r="51" spans="1:11" s="66" customFormat="1" ht="36.75" customHeight="1" x14ac:dyDescent="0.2">
      <c r="A51" s="234" t="s">
        <v>26</v>
      </c>
      <c r="B51" s="234"/>
      <c r="C51" s="234"/>
      <c r="D51" s="234"/>
      <c r="E51" s="234"/>
      <c r="F51" s="234"/>
      <c r="G51" s="234"/>
      <c r="H51" s="234"/>
      <c r="I51" s="234"/>
      <c r="J51" s="234"/>
      <c r="K51" s="234"/>
    </row>
    <row r="52" spans="1:11" x14ac:dyDescent="0.2">
      <c r="A52" s="22"/>
      <c r="B52" s="22"/>
      <c r="C52" s="22"/>
      <c r="D52" s="22"/>
      <c r="E52" s="22"/>
      <c r="F52" s="22"/>
      <c r="G52" s="22"/>
      <c r="H52" s="22"/>
      <c r="I52" s="22"/>
      <c r="J52" s="22"/>
      <c r="K52" s="22"/>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604"/>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0" style="1" hidden="1" customWidth="1"/>
    <col min="2" max="2" width="10.7109375" style="1" customWidth="1"/>
    <col min="3" max="4" width="1.140625" style="1" customWidth="1"/>
    <col min="5" max="5" width="8" style="1" customWidth="1"/>
    <col min="6" max="6" width="0.7109375" style="1" customWidth="1"/>
    <col min="7" max="7" width="5.85546875" style="1" customWidth="1"/>
    <col min="8" max="8" width="1.140625" style="1" customWidth="1"/>
    <col min="9" max="9" width="5.7109375" style="1" customWidth="1"/>
    <col min="10" max="10" width="8.85546875" style="1" customWidth="1"/>
    <col min="11" max="12" width="4.85546875" style="1" customWidth="1"/>
    <col min="13" max="13" width="7" style="1" customWidth="1"/>
    <col min="14" max="14" width="4.85546875" style="1" customWidth="1"/>
    <col min="15" max="15" width="8.7109375" style="1" customWidth="1"/>
    <col min="16" max="16" width="4.85546875" style="167" customWidth="1"/>
    <col min="17" max="17" width="4.5703125" style="168" customWidth="1"/>
    <col min="18" max="18" width="3" style="1" customWidth="1"/>
    <col min="19" max="19" width="6.7109375" style="169" customWidth="1"/>
    <col min="20" max="20" width="3.7109375" style="1" customWidth="1"/>
    <col min="21" max="21" width="4" style="7" customWidth="1"/>
    <col min="22" max="22" width="3.28515625" style="73" customWidth="1"/>
    <col min="23" max="23" width="3.85546875" style="44" customWidth="1"/>
    <col min="24" max="24" width="6.7109375" style="13" customWidth="1"/>
    <col min="25" max="25" width="1" style="73" customWidth="1"/>
    <col min="26" max="26" width="3.7109375" style="29" customWidth="1"/>
    <col min="27" max="27" width="6.7109375" style="29" customWidth="1"/>
    <col min="28" max="28" width="5.140625" style="48" customWidth="1"/>
    <col min="29" max="29" width="6.7109375" style="15" customWidth="1"/>
    <col min="30" max="30" width="5.140625" style="13" customWidth="1"/>
    <col min="31" max="31" width="4.5703125" style="54" customWidth="1"/>
    <col min="32" max="32" width="4.140625" style="54" customWidth="1"/>
    <col min="33" max="33" width="6.7109375" style="15" customWidth="1"/>
    <col min="34" max="34" width="1" style="73" customWidth="1"/>
    <col min="35" max="35" width="4.28515625" style="106" customWidth="1"/>
    <col min="36" max="39" width="6.7109375" style="15" customWidth="1"/>
    <col min="40" max="40" width="1" style="1" customWidth="1"/>
    <col min="41" max="41" width="2" style="1" customWidth="1"/>
    <col min="42" max="16384" width="9.140625" style="1"/>
  </cols>
  <sheetData>
    <row r="1" spans="1:41" s="2" customFormat="1" ht="9.9499999999999993" hidden="1" customHeight="1" x14ac:dyDescent="0.2">
      <c r="A1" s="21"/>
      <c r="B1" s="93" t="s">
        <v>52</v>
      </c>
      <c r="D1" s="148"/>
      <c r="E1" s="144" t="s">
        <v>21</v>
      </c>
      <c r="F1" s="144"/>
      <c r="G1" s="21" t="s">
        <v>46</v>
      </c>
      <c r="H1" s="21"/>
      <c r="I1" s="21"/>
      <c r="J1" s="21"/>
      <c r="K1" s="21"/>
      <c r="L1" s="21"/>
      <c r="M1" s="21"/>
      <c r="N1" s="21"/>
      <c r="P1" s="144" t="s">
        <v>22</v>
      </c>
      <c r="Q1" s="149"/>
      <c r="R1" s="20"/>
      <c r="S1" s="27">
        <f>IF(Suggested="Yes",AA1,AG1)</f>
        <v>0</v>
      </c>
      <c r="T1" s="25" t="s">
        <v>45</v>
      </c>
      <c r="U1" s="4" t="str">
        <f>+Instructions!$B$3</f>
        <v>A</v>
      </c>
      <c r="V1" s="39"/>
      <c r="W1" s="43">
        <f>+Instructions!$C$22</f>
        <v>0</v>
      </c>
      <c r="X1" s="14">
        <f t="shared" ref="X1:X7" si="0">ROUND($AA1*(1-W1)+0.004999,2)</f>
        <v>0</v>
      </c>
      <c r="Y1" s="39"/>
      <c r="Z1" s="5" t="s">
        <v>611</v>
      </c>
      <c r="AA1" s="27">
        <v>0</v>
      </c>
      <c r="AB1" s="47">
        <f t="shared" ref="AB1:AC7" si="1">+W1</f>
        <v>0</v>
      </c>
      <c r="AC1" s="14">
        <f t="shared" si="1"/>
        <v>0</v>
      </c>
      <c r="AD1" s="10" t="e">
        <f t="shared" ref="AD1:AD7" si="2">(AG1-AC1)/AG1</f>
        <v>#DIV/0!</v>
      </c>
      <c r="AE1" s="100"/>
      <c r="AF1" s="107">
        <v>1</v>
      </c>
      <c r="AG1" s="26">
        <f t="shared" ref="AG1:AG7" si="3">SUM(AJ1:AL1)+AE1</f>
        <v>0</v>
      </c>
      <c r="AH1" s="39"/>
      <c r="AJ1" s="14">
        <f t="shared" ref="AJ1:AJ7" si="4">ROUND(AC1/(1-VLOOKUP(AF1,Group,2,FALSE)),2)</f>
        <v>0</v>
      </c>
      <c r="AK1" s="14">
        <f t="shared" ref="AK1:AK7" si="5">IF(VLOOKUP(AF1,Group,5,FALSE)="YES",VLOOKUP(ROUND(ROUND(AJ1,1)-AJ1,2),Round,2,FALSE)+VLOOKUP(AF1,Group,6,FALSE),0)</f>
        <v>0</v>
      </c>
      <c r="AL1" s="14">
        <f t="shared" ref="AL1:AL7" si="6">IF(VLOOKUP(AF1,Group,7,FALSE)="",0,ROUND(AJ1-0.04999,1)-AJ1+AM1)</f>
        <v>0</v>
      </c>
      <c r="AM1" s="14" t="str">
        <f t="shared" ref="AM1:AM7" si="7">IF(VLOOKUP(AF1,Group,7,FALSE)="","",VLOOKUP(AF1,Group,7,FALSE))</f>
        <v/>
      </c>
      <c r="AO1" s="22" t="s">
        <v>56</v>
      </c>
    </row>
    <row r="2" spans="1:41" s="2" customFormat="1" ht="9.9499999999999993" hidden="1" customHeight="1" x14ac:dyDescent="0.2">
      <c r="A2" s="21"/>
      <c r="B2" s="94" t="s">
        <v>43</v>
      </c>
      <c r="D2" s="148"/>
      <c r="E2" s="144" t="s">
        <v>21</v>
      </c>
      <c r="F2" s="144"/>
      <c r="G2" s="21" t="s">
        <v>23</v>
      </c>
      <c r="H2" s="21"/>
      <c r="I2" s="21" t="s">
        <v>24</v>
      </c>
      <c r="J2" s="21"/>
      <c r="K2" s="21"/>
      <c r="L2" s="21"/>
      <c r="M2" s="21"/>
      <c r="N2" s="21"/>
      <c r="P2" s="144"/>
      <c r="Q2" s="149"/>
      <c r="R2" s="20"/>
      <c r="S2" s="27">
        <f t="shared" ref="S2:S7" si="8">IF(Suggested="Yes",AA2,AG2)</f>
        <v>0</v>
      </c>
      <c r="T2" s="25" t="s">
        <v>44</v>
      </c>
      <c r="U2" s="4" t="str">
        <f>+Instructions!$B$3</f>
        <v>A</v>
      </c>
      <c r="V2" s="39"/>
      <c r="W2" s="43">
        <f>+Instructions!$C$22</f>
        <v>0</v>
      </c>
      <c r="X2" s="27">
        <f t="shared" si="0"/>
        <v>0</v>
      </c>
      <c r="Y2" s="39"/>
      <c r="Z2" s="5" t="s">
        <v>611</v>
      </c>
      <c r="AA2" s="27">
        <v>0</v>
      </c>
      <c r="AB2" s="47">
        <f t="shared" si="1"/>
        <v>0</v>
      </c>
      <c r="AC2" s="27">
        <f t="shared" si="1"/>
        <v>0</v>
      </c>
      <c r="AD2" s="47" t="e">
        <f t="shared" si="2"/>
        <v>#DIV/0!</v>
      </c>
      <c r="AE2" s="100"/>
      <c r="AF2" s="109">
        <v>2</v>
      </c>
      <c r="AG2" s="31">
        <f t="shared" si="3"/>
        <v>0</v>
      </c>
      <c r="AH2" s="39"/>
      <c r="AJ2" s="14">
        <f t="shared" si="4"/>
        <v>0</v>
      </c>
      <c r="AK2" s="14">
        <f t="shared" si="5"/>
        <v>0</v>
      </c>
      <c r="AL2" s="14">
        <f t="shared" si="6"/>
        <v>0</v>
      </c>
      <c r="AM2" s="14" t="str">
        <f t="shared" si="7"/>
        <v/>
      </c>
      <c r="AO2" s="22" t="s">
        <v>56</v>
      </c>
    </row>
    <row r="3" spans="1:41" s="2" customFormat="1" ht="9.9499999999999993" hidden="1" customHeight="1" x14ac:dyDescent="0.2">
      <c r="A3" s="21"/>
      <c r="B3" s="92" t="s">
        <v>6</v>
      </c>
      <c r="D3" s="148"/>
      <c r="E3" s="144" t="s">
        <v>21</v>
      </c>
      <c r="F3" s="144"/>
      <c r="G3" s="21" t="s">
        <v>23</v>
      </c>
      <c r="H3" s="21"/>
      <c r="I3" s="21" t="s">
        <v>24</v>
      </c>
      <c r="J3" s="21"/>
      <c r="K3" s="21"/>
      <c r="L3" s="21"/>
      <c r="M3" s="21"/>
      <c r="N3" s="21"/>
      <c r="P3" s="144"/>
      <c r="Q3" s="149"/>
      <c r="R3" s="20"/>
      <c r="S3" s="27">
        <f t="shared" si="8"/>
        <v>0.05</v>
      </c>
      <c r="T3" s="190" t="s">
        <v>44</v>
      </c>
      <c r="U3" s="4" t="str">
        <f>+Instructions!$B$3</f>
        <v>A</v>
      </c>
      <c r="V3" s="39"/>
      <c r="W3" s="43">
        <f>+Instructions!$C$22</f>
        <v>0</v>
      </c>
      <c r="X3" s="14">
        <f t="shared" si="0"/>
        <v>0.05</v>
      </c>
      <c r="Y3" s="39"/>
      <c r="Z3" s="5" t="s">
        <v>611</v>
      </c>
      <c r="AA3" s="27">
        <v>0.05</v>
      </c>
      <c r="AB3" s="47">
        <f t="shared" si="1"/>
        <v>0</v>
      </c>
      <c r="AC3" s="14">
        <f t="shared" si="1"/>
        <v>0.05</v>
      </c>
      <c r="AD3" s="10">
        <f t="shared" si="2"/>
        <v>0</v>
      </c>
      <c r="AE3" s="100"/>
      <c r="AF3" s="108">
        <v>3</v>
      </c>
      <c r="AG3" s="40">
        <f t="shared" si="3"/>
        <v>0.05</v>
      </c>
      <c r="AH3" s="39"/>
      <c r="AJ3" s="14">
        <f t="shared" si="4"/>
        <v>0.05</v>
      </c>
      <c r="AK3" s="14">
        <f t="shared" si="5"/>
        <v>0</v>
      </c>
      <c r="AL3" s="14">
        <f t="shared" si="6"/>
        <v>0</v>
      </c>
      <c r="AM3" s="14" t="str">
        <f t="shared" si="7"/>
        <v/>
      </c>
      <c r="AO3" s="22" t="s">
        <v>56</v>
      </c>
    </row>
    <row r="4" spans="1:41" s="2" customFormat="1" ht="9.9499999999999993" hidden="1" customHeight="1" x14ac:dyDescent="0.2">
      <c r="A4" s="21"/>
      <c r="B4" s="95">
        <v>0</v>
      </c>
      <c r="D4" s="148"/>
      <c r="E4" s="144" t="s">
        <v>21</v>
      </c>
      <c r="F4" s="144"/>
      <c r="G4" s="21" t="s">
        <v>23</v>
      </c>
      <c r="H4" s="21"/>
      <c r="I4" s="21" t="s">
        <v>24</v>
      </c>
      <c r="J4" s="21"/>
      <c r="K4" s="21"/>
      <c r="L4" s="21"/>
      <c r="M4" s="21"/>
      <c r="N4" s="21"/>
      <c r="P4" s="144"/>
      <c r="Q4" s="149"/>
      <c r="R4" s="20"/>
      <c r="S4" s="27">
        <f t="shared" si="8"/>
        <v>0</v>
      </c>
      <c r="T4" s="25" t="s">
        <v>44</v>
      </c>
      <c r="U4" s="4" t="str">
        <f>+Instructions!$B$3</f>
        <v>A</v>
      </c>
      <c r="V4" s="39"/>
      <c r="W4" s="43">
        <f>+Instructions!$C$22</f>
        <v>0</v>
      </c>
      <c r="X4" s="14">
        <f t="shared" si="0"/>
        <v>0</v>
      </c>
      <c r="Y4" s="39"/>
      <c r="Z4" s="5" t="s">
        <v>611</v>
      </c>
      <c r="AA4" s="27">
        <v>0</v>
      </c>
      <c r="AB4" s="47">
        <f t="shared" si="1"/>
        <v>0</v>
      </c>
      <c r="AC4" s="14">
        <f t="shared" si="1"/>
        <v>0</v>
      </c>
      <c r="AD4" s="10" t="e">
        <f t="shared" si="2"/>
        <v>#DIV/0!</v>
      </c>
      <c r="AE4" s="100"/>
      <c r="AF4" s="110">
        <v>4</v>
      </c>
      <c r="AG4" s="88">
        <f t="shared" si="3"/>
        <v>0</v>
      </c>
      <c r="AH4" s="39"/>
      <c r="AJ4" s="14">
        <f t="shared" si="4"/>
        <v>0</v>
      </c>
      <c r="AK4" s="14">
        <f t="shared" si="5"/>
        <v>0</v>
      </c>
      <c r="AL4" s="14">
        <f t="shared" si="6"/>
        <v>0</v>
      </c>
      <c r="AM4" s="14" t="str">
        <f t="shared" si="7"/>
        <v/>
      </c>
      <c r="AO4" s="22" t="s">
        <v>56</v>
      </c>
    </row>
    <row r="5" spans="1:41" s="2" customFormat="1" ht="9.9499999999999993" hidden="1" customHeight="1" x14ac:dyDescent="0.2">
      <c r="A5" s="21"/>
      <c r="B5" s="96">
        <v>0</v>
      </c>
      <c r="D5" s="148"/>
      <c r="E5" s="144" t="s">
        <v>21</v>
      </c>
      <c r="F5" s="144"/>
      <c r="G5" s="21" t="s">
        <v>23</v>
      </c>
      <c r="H5" s="21"/>
      <c r="I5" s="21" t="s">
        <v>24</v>
      </c>
      <c r="J5" s="21"/>
      <c r="K5" s="21"/>
      <c r="L5" s="21"/>
      <c r="M5" s="21"/>
      <c r="N5" s="21"/>
      <c r="P5" s="144"/>
      <c r="Q5" s="149"/>
      <c r="R5" s="20"/>
      <c r="S5" s="27">
        <f t="shared" si="8"/>
        <v>0</v>
      </c>
      <c r="T5" s="25" t="s">
        <v>44</v>
      </c>
      <c r="U5" s="4" t="str">
        <f>+Instructions!$B$3</f>
        <v>A</v>
      </c>
      <c r="V5" s="39"/>
      <c r="W5" s="43">
        <f>+Instructions!$C$22</f>
        <v>0</v>
      </c>
      <c r="X5" s="14">
        <f t="shared" si="0"/>
        <v>0</v>
      </c>
      <c r="Y5" s="39"/>
      <c r="Z5" s="5" t="s">
        <v>611</v>
      </c>
      <c r="AA5" s="27">
        <v>0</v>
      </c>
      <c r="AB5" s="47">
        <f t="shared" si="1"/>
        <v>0</v>
      </c>
      <c r="AC5" s="14">
        <f t="shared" si="1"/>
        <v>0</v>
      </c>
      <c r="AD5" s="10" t="e">
        <f t="shared" si="2"/>
        <v>#DIV/0!</v>
      </c>
      <c r="AE5" s="100"/>
      <c r="AF5" s="111">
        <v>5</v>
      </c>
      <c r="AG5" s="89">
        <f t="shared" si="3"/>
        <v>0</v>
      </c>
      <c r="AH5" s="39"/>
      <c r="AJ5" s="14">
        <f t="shared" si="4"/>
        <v>0</v>
      </c>
      <c r="AK5" s="14">
        <f t="shared" si="5"/>
        <v>0</v>
      </c>
      <c r="AL5" s="14">
        <f t="shared" si="6"/>
        <v>0</v>
      </c>
      <c r="AM5" s="14" t="str">
        <f t="shared" si="7"/>
        <v/>
      </c>
      <c r="AO5" s="22" t="s">
        <v>56</v>
      </c>
    </row>
    <row r="6" spans="1:41" s="2" customFormat="1" ht="9.9499999999999993" hidden="1" customHeight="1" x14ac:dyDescent="0.2">
      <c r="A6" s="21"/>
      <c r="B6" s="97">
        <v>0</v>
      </c>
      <c r="D6" s="148"/>
      <c r="E6" s="144" t="s">
        <v>21</v>
      </c>
      <c r="F6" s="144"/>
      <c r="G6" s="21" t="s">
        <v>23</v>
      </c>
      <c r="H6" s="21"/>
      <c r="I6" s="21" t="s">
        <v>24</v>
      </c>
      <c r="J6" s="21"/>
      <c r="K6" s="21"/>
      <c r="L6" s="21"/>
      <c r="M6" s="21"/>
      <c r="N6" s="21"/>
      <c r="P6" s="144"/>
      <c r="Q6" s="149"/>
      <c r="R6" s="20"/>
      <c r="S6" s="27">
        <f t="shared" si="8"/>
        <v>0</v>
      </c>
      <c r="T6" s="25" t="s">
        <v>44</v>
      </c>
      <c r="U6" s="4" t="str">
        <f>+Instructions!$B$3</f>
        <v>A</v>
      </c>
      <c r="V6" s="39"/>
      <c r="W6" s="43">
        <f>+Instructions!$C$22</f>
        <v>0</v>
      </c>
      <c r="X6" s="14">
        <f t="shared" si="0"/>
        <v>0</v>
      </c>
      <c r="Y6" s="39"/>
      <c r="Z6" s="5" t="s">
        <v>611</v>
      </c>
      <c r="AA6" s="27">
        <v>0</v>
      </c>
      <c r="AB6" s="47">
        <f t="shared" si="1"/>
        <v>0</v>
      </c>
      <c r="AC6" s="14">
        <f t="shared" si="1"/>
        <v>0</v>
      </c>
      <c r="AD6" s="10" t="e">
        <f t="shared" si="2"/>
        <v>#DIV/0!</v>
      </c>
      <c r="AE6" s="100"/>
      <c r="AF6" s="112">
        <v>6</v>
      </c>
      <c r="AG6" s="90">
        <f t="shared" si="3"/>
        <v>0</v>
      </c>
      <c r="AH6" s="39"/>
      <c r="AJ6" s="14">
        <f t="shared" si="4"/>
        <v>0</v>
      </c>
      <c r="AK6" s="14">
        <f t="shared" si="5"/>
        <v>0</v>
      </c>
      <c r="AL6" s="14">
        <f t="shared" si="6"/>
        <v>0</v>
      </c>
      <c r="AM6" s="14" t="str">
        <f t="shared" si="7"/>
        <v/>
      </c>
      <c r="AO6" s="22" t="s">
        <v>56</v>
      </c>
    </row>
    <row r="7" spans="1:41" s="2" customFormat="1" ht="9.9499999999999993" hidden="1" customHeight="1" x14ac:dyDescent="0.2">
      <c r="A7" s="21"/>
      <c r="B7" s="98">
        <v>0</v>
      </c>
      <c r="D7" s="148"/>
      <c r="E7" s="144" t="s">
        <v>21</v>
      </c>
      <c r="F7" s="144"/>
      <c r="G7" s="21" t="s">
        <v>23</v>
      </c>
      <c r="H7" s="21"/>
      <c r="I7" s="21" t="s">
        <v>24</v>
      </c>
      <c r="J7" s="21"/>
      <c r="K7" s="21"/>
      <c r="L7" s="21"/>
      <c r="M7" s="21"/>
      <c r="N7" s="21"/>
      <c r="P7" s="144"/>
      <c r="Q7" s="149"/>
      <c r="R7" s="20"/>
      <c r="S7" s="27">
        <f t="shared" si="8"/>
        <v>0</v>
      </c>
      <c r="T7" s="25" t="s">
        <v>44</v>
      </c>
      <c r="U7" s="4" t="str">
        <f>+Instructions!$B$3</f>
        <v>A</v>
      </c>
      <c r="V7" s="39"/>
      <c r="W7" s="43">
        <f>+Instructions!$C$22</f>
        <v>0</v>
      </c>
      <c r="X7" s="14">
        <f t="shared" si="0"/>
        <v>0</v>
      </c>
      <c r="Y7" s="39"/>
      <c r="Z7" s="5" t="s">
        <v>611</v>
      </c>
      <c r="AA7" s="27">
        <v>0</v>
      </c>
      <c r="AB7" s="47">
        <f t="shared" si="1"/>
        <v>0</v>
      </c>
      <c r="AC7" s="14">
        <f t="shared" si="1"/>
        <v>0</v>
      </c>
      <c r="AD7" s="10" t="e">
        <f t="shared" si="2"/>
        <v>#DIV/0!</v>
      </c>
      <c r="AE7" s="100"/>
      <c r="AF7" s="113">
        <v>7</v>
      </c>
      <c r="AG7" s="91">
        <f t="shared" si="3"/>
        <v>0</v>
      </c>
      <c r="AH7" s="39"/>
      <c r="AJ7" s="14">
        <f t="shared" si="4"/>
        <v>0</v>
      </c>
      <c r="AK7" s="14">
        <f t="shared" si="5"/>
        <v>0</v>
      </c>
      <c r="AL7" s="14">
        <f t="shared" si="6"/>
        <v>0</v>
      </c>
      <c r="AM7" s="14" t="str">
        <f t="shared" si="7"/>
        <v/>
      </c>
      <c r="AO7" s="22" t="s">
        <v>56</v>
      </c>
    </row>
    <row r="8" spans="1:41" s="2" customFormat="1" ht="9.9499999999999993" hidden="1" customHeight="1" x14ac:dyDescent="0.2">
      <c r="A8" s="21"/>
      <c r="B8" s="99" t="s">
        <v>54</v>
      </c>
      <c r="D8" s="148"/>
      <c r="E8" s="144"/>
      <c r="F8" s="144"/>
      <c r="G8" s="21"/>
      <c r="H8" s="21"/>
      <c r="I8" s="21"/>
      <c r="J8" s="21"/>
      <c r="K8" s="21"/>
      <c r="L8" s="21"/>
      <c r="M8" s="21"/>
      <c r="N8" s="21"/>
      <c r="P8" s="144"/>
      <c r="Q8" s="149" t="s">
        <v>11</v>
      </c>
      <c r="R8" s="20" t="s">
        <v>49</v>
      </c>
      <c r="S8" s="27">
        <v>1000</v>
      </c>
      <c r="T8" s="25" t="s">
        <v>55</v>
      </c>
      <c r="U8" s="25"/>
      <c r="V8" s="39"/>
      <c r="W8" s="43">
        <v>0.1</v>
      </c>
      <c r="X8" s="27">
        <v>1000</v>
      </c>
      <c r="Y8" s="39"/>
      <c r="Z8" s="27" t="s">
        <v>55</v>
      </c>
      <c r="AA8" s="27">
        <v>1000</v>
      </c>
      <c r="AB8" s="47">
        <v>0.1</v>
      </c>
      <c r="AC8" s="27">
        <v>1000</v>
      </c>
      <c r="AD8" s="47">
        <v>0.1</v>
      </c>
      <c r="AE8" s="59">
        <v>10</v>
      </c>
      <c r="AF8" s="59"/>
      <c r="AG8" s="27">
        <v>1000</v>
      </c>
      <c r="AH8" s="39"/>
      <c r="AI8" s="104"/>
      <c r="AJ8" s="27"/>
      <c r="AK8" s="27"/>
      <c r="AL8" s="27"/>
      <c r="AM8" s="27"/>
      <c r="AO8" s="22" t="s">
        <v>56</v>
      </c>
    </row>
    <row r="9" spans="1:41" s="2" customFormat="1" ht="12.75" hidden="1" x14ac:dyDescent="0.2">
      <c r="A9" s="21"/>
      <c r="C9" s="23"/>
      <c r="D9" s="23"/>
      <c r="E9" s="23"/>
      <c r="F9" s="23"/>
      <c r="G9" s="23"/>
      <c r="H9" s="23"/>
      <c r="I9" s="23"/>
      <c r="J9" s="23"/>
      <c r="K9" s="23"/>
      <c r="L9" s="23"/>
      <c r="M9" s="23"/>
      <c r="N9" s="23"/>
      <c r="O9" s="23"/>
      <c r="P9" s="150"/>
      <c r="Q9" s="151"/>
      <c r="R9" s="23"/>
      <c r="S9" s="152"/>
      <c r="T9" s="23"/>
      <c r="U9" s="30"/>
      <c r="V9" s="39"/>
      <c r="W9" s="74"/>
      <c r="X9" s="33"/>
      <c r="Y9" s="39"/>
      <c r="Z9" s="31"/>
      <c r="AA9" s="31"/>
      <c r="AB9" s="32"/>
      <c r="AC9" s="31"/>
      <c r="AD9" s="33"/>
      <c r="AE9" s="49"/>
      <c r="AF9" s="49"/>
      <c r="AG9" s="31"/>
      <c r="AH9" s="39"/>
      <c r="AI9" s="105"/>
      <c r="AJ9" s="31"/>
      <c r="AK9" s="31"/>
      <c r="AL9" s="31"/>
      <c r="AM9" s="31"/>
      <c r="AN9" s="23"/>
      <c r="AO9" s="80" t="s">
        <v>56</v>
      </c>
    </row>
    <row r="10" spans="1:41" s="2" customFormat="1" ht="9.9499999999999993" hidden="1" customHeight="1" x14ac:dyDescent="0.2">
      <c r="A10" s="21"/>
      <c r="I10" s="5"/>
      <c r="J10" s="5"/>
      <c r="K10" s="5"/>
      <c r="L10" s="5"/>
      <c r="M10" s="5"/>
      <c r="N10" s="5"/>
      <c r="O10" s="215" t="s">
        <v>20</v>
      </c>
      <c r="P10" s="216"/>
      <c r="Q10" s="216"/>
      <c r="R10" s="216"/>
      <c r="S10" s="216"/>
      <c r="T10" s="217"/>
      <c r="U10" s="16"/>
      <c r="V10" s="39"/>
      <c r="W10" s="222" t="s">
        <v>41</v>
      </c>
      <c r="X10" s="222"/>
      <c r="Y10" s="39"/>
      <c r="Z10" s="223" t="s">
        <v>42</v>
      </c>
      <c r="AA10" s="223"/>
      <c r="AB10" s="223"/>
      <c r="AC10" s="223"/>
      <c r="AD10" s="223"/>
      <c r="AE10" s="223"/>
      <c r="AF10" s="223"/>
      <c r="AG10" s="223"/>
      <c r="AH10" s="39"/>
      <c r="AI10" s="76"/>
      <c r="AO10" s="80" t="s">
        <v>56</v>
      </c>
    </row>
    <row r="11" spans="1:41" s="21" customFormat="1" ht="9.9499999999999993" hidden="1" customHeight="1" x14ac:dyDescent="0.2">
      <c r="D11" s="153" t="s">
        <v>8</v>
      </c>
      <c r="E11" s="154"/>
      <c r="F11" s="154"/>
      <c r="G11" s="154"/>
      <c r="H11" s="154"/>
      <c r="I11" s="155"/>
      <c r="J11" s="155"/>
      <c r="K11" s="155"/>
      <c r="L11" s="155"/>
      <c r="M11" s="155"/>
      <c r="N11" s="155"/>
      <c r="O11" s="219" t="s">
        <v>48</v>
      </c>
      <c r="P11" s="220"/>
      <c r="Q11" s="61" t="s">
        <v>11</v>
      </c>
      <c r="R11" s="61" t="s">
        <v>15</v>
      </c>
      <c r="S11" s="18" t="str">
        <f>IF(Suggested="Yes",AA11,AG11)</f>
        <v>List Price</v>
      </c>
      <c r="T11" s="61" t="s">
        <v>14</v>
      </c>
      <c r="U11" s="19" t="s">
        <v>13</v>
      </c>
      <c r="V11" s="39"/>
      <c r="W11" s="41" t="s">
        <v>16</v>
      </c>
      <c r="X11" s="11" t="s">
        <v>12</v>
      </c>
      <c r="Y11" s="39"/>
      <c r="Z11" s="55" t="s">
        <v>58</v>
      </c>
      <c r="AA11" s="55" t="s">
        <v>10</v>
      </c>
      <c r="AB11" s="28" t="s">
        <v>17</v>
      </c>
      <c r="AC11" s="19" t="s">
        <v>18</v>
      </c>
      <c r="AD11" s="19" t="s">
        <v>27</v>
      </c>
      <c r="AE11" s="51" t="s">
        <v>59</v>
      </c>
      <c r="AF11" s="77" t="s">
        <v>50</v>
      </c>
      <c r="AG11" s="51" t="s">
        <v>2</v>
      </c>
      <c r="AH11" s="39"/>
      <c r="AJ11" s="19" t="s">
        <v>70</v>
      </c>
      <c r="AK11" s="114" t="s">
        <v>71</v>
      </c>
      <c r="AL11" s="19" t="s">
        <v>72</v>
      </c>
      <c r="AM11" s="19" t="s">
        <v>73</v>
      </c>
      <c r="AN11" s="2"/>
      <c r="AO11" s="80" t="s">
        <v>56</v>
      </c>
    </row>
    <row r="12" spans="1:41" s="2" customFormat="1" ht="9.9499999999999993" hidden="1" customHeight="1" x14ac:dyDescent="0.2">
      <c r="A12" s="21"/>
      <c r="C12" s="23"/>
      <c r="D12" s="23"/>
      <c r="E12" s="23"/>
      <c r="F12" s="23"/>
      <c r="G12" s="23"/>
      <c r="H12" s="23"/>
      <c r="I12" s="23"/>
      <c r="J12" s="23"/>
      <c r="K12" s="23"/>
      <c r="L12" s="23"/>
      <c r="M12" s="23"/>
      <c r="N12" s="23"/>
      <c r="O12" s="23"/>
      <c r="P12" s="150"/>
      <c r="Q12" s="151"/>
      <c r="R12" s="23"/>
      <c r="S12" s="152"/>
      <c r="T12" s="23"/>
      <c r="U12" s="30"/>
      <c r="V12" s="39"/>
      <c r="W12" s="74"/>
      <c r="X12" s="33"/>
      <c r="Y12" s="39"/>
      <c r="Z12" s="31"/>
      <c r="AA12" s="31"/>
      <c r="AB12" s="32"/>
      <c r="AC12" s="31"/>
      <c r="AD12" s="33"/>
      <c r="AE12" s="49"/>
      <c r="AF12" s="49"/>
      <c r="AG12" s="31"/>
      <c r="AH12" s="39"/>
      <c r="AI12" s="105"/>
      <c r="AJ12" s="31"/>
      <c r="AK12" s="31"/>
      <c r="AL12" s="31"/>
      <c r="AM12" s="31"/>
      <c r="AN12" s="23"/>
      <c r="AO12" s="80" t="s">
        <v>56</v>
      </c>
    </row>
    <row r="13" spans="1:41" s="9" customFormat="1" ht="15.95" customHeight="1" x14ac:dyDescent="0.2">
      <c r="O13" s="214" t="str">
        <f>"File '"&amp;Instructions!B2&amp;"' - "&amp;Instructions!B1</f>
        <v>File 'S' - Sonite Surfaces</v>
      </c>
      <c r="P13" s="214"/>
      <c r="Q13" s="214"/>
      <c r="R13" s="214"/>
      <c r="S13" s="214"/>
      <c r="T13" s="214"/>
      <c r="U13" s="58"/>
      <c r="V13" s="39"/>
      <c r="W13" s="224" t="s">
        <v>9</v>
      </c>
      <c r="X13" s="224"/>
      <c r="Y13" s="39"/>
      <c r="Z13" s="17"/>
      <c r="AA13" s="17"/>
      <c r="AB13" s="46"/>
      <c r="AD13" s="17"/>
      <c r="AE13" s="53"/>
      <c r="AF13" s="53"/>
      <c r="AG13" s="17" t="s">
        <v>19</v>
      </c>
      <c r="AH13" s="39"/>
      <c r="AI13" s="78"/>
      <c r="AN13" s="2"/>
      <c r="AO13" s="22" t="s">
        <v>56</v>
      </c>
    </row>
    <row r="14" spans="1:41" s="9" customFormat="1" ht="15.95" customHeight="1" x14ac:dyDescent="0.2">
      <c r="A14" s="156"/>
      <c r="G14" s="137"/>
      <c r="K14" s="156"/>
      <c r="L14"/>
      <c r="O14" s="147"/>
      <c r="P14" s="147"/>
      <c r="Q14" s="147"/>
      <c r="R14" s="147"/>
      <c r="S14" s="157"/>
      <c r="T14" s="158" t="str">
        <f>+Instructions!B4</f>
        <v>7/1/24 (Updated)</v>
      </c>
      <c r="U14" s="58"/>
      <c r="V14" s="39"/>
      <c r="W14" s="57"/>
      <c r="X14" s="57"/>
      <c r="Y14" s="39"/>
      <c r="Z14" s="45"/>
      <c r="AA14" s="45"/>
      <c r="AB14" s="46"/>
      <c r="AD14" s="17"/>
      <c r="AE14" s="221">
        <f ca="1">TODAY()</f>
        <v>46155</v>
      </c>
      <c r="AF14" s="221"/>
      <c r="AG14" s="221"/>
      <c r="AH14" s="39"/>
      <c r="AI14" s="78"/>
      <c r="AN14" s="2"/>
      <c r="AO14" s="22" t="s">
        <v>56</v>
      </c>
    </row>
    <row r="15" spans="1:41" s="9" customFormat="1" ht="9.9499999999999993" customHeight="1" x14ac:dyDescent="0.2">
      <c r="N15" s="218" t="str">
        <f>IF(Instructions!C8="","",+Instructions!C8)</f>
        <v>In-House Only</v>
      </c>
      <c r="O15" s="218"/>
      <c r="P15" s="218"/>
      <c r="Q15" s="218"/>
      <c r="R15" s="218"/>
      <c r="S15" s="218"/>
      <c r="T15" s="218"/>
      <c r="U15" s="58"/>
      <c r="V15" s="39"/>
      <c r="W15" s="57"/>
      <c r="X15" s="57"/>
      <c r="Y15" s="39"/>
      <c r="Z15" s="45"/>
      <c r="AA15" s="45"/>
      <c r="AB15" s="46"/>
      <c r="AD15" s="17"/>
      <c r="AE15" s="53"/>
      <c r="AF15" s="53"/>
      <c r="AH15" s="39"/>
      <c r="AI15" s="78"/>
      <c r="AN15" s="2"/>
      <c r="AO15" s="22" t="s">
        <v>56</v>
      </c>
    </row>
    <row r="16" spans="1:41" s="2" customFormat="1" ht="12" customHeight="1" x14ac:dyDescent="0.2">
      <c r="C16" s="137" t="str">
        <f>"Product Code '"&amp;Instructions!B3&amp;"'"</f>
        <v>Product Code 'A'</v>
      </c>
      <c r="N16" s="218"/>
      <c r="O16" s="218"/>
      <c r="P16" s="218"/>
      <c r="Q16" s="218"/>
      <c r="R16" s="218"/>
      <c r="S16" s="218"/>
      <c r="T16" s="218"/>
      <c r="U16" s="4"/>
      <c r="V16" s="39"/>
      <c r="W16" s="56"/>
      <c r="X16" s="56"/>
      <c r="Y16" s="39"/>
      <c r="Z16" s="27"/>
      <c r="AA16" s="27"/>
      <c r="AB16" s="42"/>
      <c r="AC16" s="14"/>
      <c r="AD16" s="12"/>
      <c r="AE16" s="52"/>
      <c r="AF16" s="52"/>
      <c r="AG16" s="71" t="str">
        <f>IF(Instructions!$C$8="","",Instructions!$C$8)</f>
        <v>In-House Only</v>
      </c>
      <c r="AH16" s="39"/>
      <c r="AI16" s="103"/>
      <c r="AJ16" s="14"/>
      <c r="AK16" s="14"/>
      <c r="AL16" s="14"/>
      <c r="AM16" s="14"/>
      <c r="AO16" s="22" t="s">
        <v>56</v>
      </c>
    </row>
    <row r="17" spans="1:41" s="2" customFormat="1" ht="3.95" customHeight="1" x14ac:dyDescent="0.2">
      <c r="A17" s="182"/>
      <c r="C17" s="182"/>
      <c r="D17" s="182"/>
      <c r="E17" s="182"/>
      <c r="F17" s="182"/>
      <c r="G17" s="182"/>
      <c r="H17" s="182"/>
      <c r="I17" s="182"/>
      <c r="J17" s="182"/>
      <c r="K17" s="182"/>
      <c r="L17" s="182"/>
      <c r="M17" s="182"/>
      <c r="N17" s="182"/>
      <c r="O17" s="182"/>
      <c r="P17" s="182"/>
      <c r="Q17" s="182"/>
      <c r="R17" s="182"/>
      <c r="S17" s="182"/>
      <c r="T17" s="182"/>
      <c r="U17" s="4"/>
      <c r="V17" s="39"/>
      <c r="W17" s="56"/>
      <c r="X17" s="56"/>
      <c r="Y17" s="39"/>
      <c r="Z17" s="27"/>
      <c r="AA17" s="27"/>
      <c r="AB17" s="42"/>
      <c r="AC17" s="14"/>
      <c r="AD17" s="12"/>
      <c r="AE17" s="52"/>
      <c r="AF17" s="52"/>
      <c r="AG17" s="14"/>
      <c r="AH17" s="39"/>
      <c r="AI17" s="103"/>
      <c r="AJ17" s="14"/>
      <c r="AK17" s="14"/>
      <c r="AL17" s="14"/>
      <c r="AM17" s="14"/>
      <c r="AO17" s="22" t="s">
        <v>56</v>
      </c>
    </row>
    <row r="18" spans="1:41" s="21" customFormat="1" ht="9.9499999999999993" customHeight="1" x14ac:dyDescent="0.2">
      <c r="A18" s="155" t="s">
        <v>477</v>
      </c>
      <c r="C18" s="160" t="s">
        <v>8</v>
      </c>
      <c r="D18" s="161"/>
      <c r="E18" s="161"/>
      <c r="F18" s="161"/>
      <c r="G18" s="155"/>
      <c r="H18" s="155"/>
      <c r="I18" s="155"/>
      <c r="J18" s="155"/>
      <c r="K18" s="155"/>
      <c r="L18" s="155"/>
      <c r="M18" s="155"/>
      <c r="N18" s="155"/>
      <c r="O18" s="219" t="s">
        <v>48</v>
      </c>
      <c r="P18" s="220"/>
      <c r="Q18" s="61" t="s">
        <v>11</v>
      </c>
      <c r="R18" s="61" t="s">
        <v>15</v>
      </c>
      <c r="S18" s="18" t="str">
        <f>+S$11</f>
        <v>List Price</v>
      </c>
      <c r="T18" s="61" t="s">
        <v>14</v>
      </c>
      <c r="U18" s="61" t="str">
        <f>+U$11</f>
        <v>Code</v>
      </c>
      <c r="V18" s="39"/>
      <c r="W18" s="60" t="s">
        <v>16</v>
      </c>
      <c r="X18" s="18" t="s">
        <v>12</v>
      </c>
      <c r="Y18" s="39"/>
      <c r="Z18" s="28" t="s">
        <v>58</v>
      </c>
      <c r="AA18" s="28" t="s">
        <v>10</v>
      </c>
      <c r="AB18" s="28" t="str">
        <f t="shared" ref="AB18:AM18" si="9">+AB$11</f>
        <v>Disc</v>
      </c>
      <c r="AC18" s="19" t="str">
        <f t="shared" si="9"/>
        <v>Act. Cost</v>
      </c>
      <c r="AD18" s="19" t="str">
        <f t="shared" si="9"/>
        <v>GP%</v>
      </c>
      <c r="AE18" s="51" t="str">
        <f t="shared" si="9"/>
        <v>Adj.</v>
      </c>
      <c r="AF18" s="77" t="str">
        <f>+AF$11</f>
        <v>Group</v>
      </c>
      <c r="AG18" s="19" t="str">
        <f t="shared" si="9"/>
        <v>Price</v>
      </c>
      <c r="AH18" s="39"/>
      <c r="AJ18" s="19" t="str">
        <f t="shared" si="9"/>
        <v>Calc Price</v>
      </c>
      <c r="AK18" s="19" t="str">
        <f t="shared" si="9"/>
        <v>.05 Round</v>
      </c>
      <c r="AL18" s="19" t="str">
        <f t="shared" si="9"/>
        <v>Cents</v>
      </c>
      <c r="AM18" s="19" t="str">
        <f t="shared" si="9"/>
        <v>Round to</v>
      </c>
      <c r="AN18" s="2"/>
      <c r="AO18" s="22" t="s">
        <v>56</v>
      </c>
    </row>
    <row r="19" spans="1:41" s="127" customFormat="1" ht="9.9499999999999993" customHeight="1" x14ac:dyDescent="0.2">
      <c r="C19" s="227" t="s">
        <v>84</v>
      </c>
      <c r="D19" s="227"/>
      <c r="E19" s="227"/>
      <c r="F19" s="227"/>
      <c r="G19" s="227"/>
      <c r="H19" s="227"/>
      <c r="I19" s="227"/>
      <c r="J19" s="227"/>
      <c r="K19" s="227"/>
      <c r="L19" s="227"/>
      <c r="M19" s="227"/>
      <c r="N19" s="227"/>
      <c r="O19" s="227"/>
      <c r="P19" s="227"/>
      <c r="Q19" s="227"/>
      <c r="R19" s="227"/>
      <c r="S19" s="227"/>
      <c r="T19" s="227"/>
      <c r="U19" s="128"/>
      <c r="V19" s="39"/>
      <c r="W19" s="131"/>
      <c r="X19" s="131"/>
      <c r="Y19" s="39"/>
      <c r="Z19" s="132"/>
      <c r="AA19" s="132"/>
      <c r="AB19" s="133"/>
      <c r="AC19" s="129"/>
      <c r="AD19" s="130"/>
      <c r="AE19" s="134"/>
      <c r="AF19" s="135"/>
      <c r="AG19" s="129"/>
      <c r="AH19" s="39"/>
      <c r="AJ19" s="129"/>
      <c r="AK19" s="129"/>
      <c r="AL19" s="129"/>
      <c r="AM19" s="129"/>
      <c r="AN19" s="2"/>
      <c r="AO19" s="22" t="s">
        <v>56</v>
      </c>
    </row>
    <row r="20" spans="1:41" s="2" customFormat="1" ht="3.95" customHeight="1" x14ac:dyDescent="0.2">
      <c r="M20" s="2" t="s">
        <v>83</v>
      </c>
      <c r="P20" s="144"/>
      <c r="Q20" s="149"/>
      <c r="R20" s="5"/>
      <c r="S20" s="27"/>
      <c r="T20" s="5"/>
      <c r="U20" s="4"/>
      <c r="V20" s="39"/>
      <c r="W20" s="43"/>
      <c r="X20" s="12"/>
      <c r="Y20" s="39"/>
      <c r="Z20" s="27"/>
      <c r="AA20" s="27"/>
      <c r="AB20" s="42"/>
      <c r="AC20" s="14"/>
      <c r="AD20" s="12"/>
      <c r="AE20" s="52"/>
      <c r="AF20" s="103"/>
      <c r="AG20" s="27"/>
      <c r="AH20" s="39"/>
      <c r="AJ20" s="14"/>
      <c r="AK20" s="14"/>
      <c r="AL20" s="14"/>
      <c r="AM20" s="14"/>
      <c r="AO20" s="22" t="s">
        <v>56</v>
      </c>
    </row>
    <row r="21" spans="1:41" s="2" customFormat="1" ht="9.9499999999999993" customHeight="1" x14ac:dyDescent="0.2">
      <c r="C21" s="136" t="s">
        <v>250</v>
      </c>
      <c r="L21" s="2" t="s">
        <v>83</v>
      </c>
      <c r="M21" s="2" t="s">
        <v>90</v>
      </c>
      <c r="N21" s="2" t="s">
        <v>83</v>
      </c>
      <c r="O21" s="2" t="s">
        <v>83</v>
      </c>
      <c r="P21" s="144"/>
      <c r="Q21" s="149"/>
      <c r="R21" s="62" t="s">
        <v>88</v>
      </c>
      <c r="S21" s="183" t="s">
        <v>251</v>
      </c>
      <c r="T21" s="184"/>
      <c r="U21" s="4"/>
      <c r="V21" s="39"/>
      <c r="W21" s="43"/>
      <c r="X21" s="12"/>
      <c r="Y21" s="39"/>
      <c r="Z21" s="27"/>
      <c r="AA21" s="27"/>
      <c r="AB21" s="42"/>
      <c r="AC21" s="14"/>
      <c r="AD21" s="12"/>
      <c r="AE21" s="52"/>
      <c r="AF21" s="103"/>
      <c r="AG21" s="27"/>
      <c r="AH21" s="39"/>
      <c r="AJ21" s="14"/>
      <c r="AK21" s="14"/>
      <c r="AL21" s="14"/>
      <c r="AM21" s="14"/>
      <c r="AO21" s="22"/>
    </row>
    <row r="22" spans="1:41" s="2" customFormat="1" ht="3" customHeight="1" x14ac:dyDescent="0.2">
      <c r="O22" s="2" t="s">
        <v>83</v>
      </c>
      <c r="P22" s="144"/>
      <c r="Q22" s="149"/>
      <c r="R22" s="5"/>
      <c r="S22" s="27"/>
      <c r="T22" s="5"/>
      <c r="U22" s="4"/>
      <c r="V22" s="39"/>
      <c r="W22" s="43"/>
      <c r="X22" s="12"/>
      <c r="Y22" s="39"/>
      <c r="Z22" s="27"/>
      <c r="AA22" s="27"/>
      <c r="AB22" s="42"/>
      <c r="AC22" s="14"/>
      <c r="AD22" s="12"/>
      <c r="AE22" s="52"/>
      <c r="AF22" s="103"/>
      <c r="AG22" s="27"/>
      <c r="AH22" s="39"/>
      <c r="AJ22" s="14"/>
      <c r="AK22" s="14"/>
      <c r="AL22" s="14"/>
      <c r="AM22" s="14"/>
      <c r="AO22" s="22" t="s">
        <v>56</v>
      </c>
    </row>
    <row r="23" spans="1:41" s="2" customFormat="1" ht="9.9499999999999993" customHeight="1" x14ac:dyDescent="0.2">
      <c r="A23" s="21" t="s">
        <v>252</v>
      </c>
      <c r="B23" s="92" t="s">
        <v>6</v>
      </c>
      <c r="D23" s="148"/>
      <c r="E23" s="202" t="s">
        <v>153</v>
      </c>
      <c r="F23" s="203"/>
      <c r="G23" s="178" t="s">
        <v>457</v>
      </c>
      <c r="H23" s="176"/>
      <c r="I23" s="176"/>
      <c r="J23" s="178"/>
      <c r="K23" s="176" t="s">
        <v>385</v>
      </c>
      <c r="L23" s="176"/>
      <c r="M23" s="176"/>
      <c r="N23" s="208" t="s">
        <v>556</v>
      </c>
      <c r="O23" s="177"/>
      <c r="P23" s="203" t="s">
        <v>94</v>
      </c>
      <c r="Q23" s="204"/>
      <c r="R23" s="205"/>
      <c r="S23" s="206">
        <f t="shared" ref="S23:S54" si="10">IF(Suggested="Yes",AA23,AG23)</f>
        <v>59.75</v>
      </c>
      <c r="T23" s="207" t="s">
        <v>45</v>
      </c>
      <c r="U23" s="4" t="str">
        <f>+Instructions!$B$3</f>
        <v>A</v>
      </c>
      <c r="V23" s="39"/>
      <c r="W23" s="43">
        <f>+Instructions!$C$22</f>
        <v>0</v>
      </c>
      <c r="X23" s="14">
        <f t="shared" ref="X23:X54" si="11">ROUND($AA23*(1-W23)+0.004999,2)</f>
        <v>59.75</v>
      </c>
      <c r="Y23" s="39"/>
      <c r="Z23" s="5" t="s">
        <v>612</v>
      </c>
      <c r="AA23" s="27">
        <v>59.75</v>
      </c>
      <c r="AB23" s="47">
        <f t="shared" ref="AB23:AB54" si="12">+W23</f>
        <v>0</v>
      </c>
      <c r="AC23" s="14">
        <f t="shared" ref="AC23:AC54" si="13">+X23</f>
        <v>59.75</v>
      </c>
      <c r="AD23" s="10">
        <f t="shared" ref="AD23:AD54" si="14">(AG23-AC23)/AG23</f>
        <v>0</v>
      </c>
      <c r="AE23" s="100"/>
      <c r="AF23" s="108">
        <v>3</v>
      </c>
      <c r="AG23" s="40">
        <f t="shared" ref="AG23:AG54" si="15">SUM(AJ23:AL23)+AE23</f>
        <v>59.75</v>
      </c>
      <c r="AH23" s="39"/>
      <c r="AJ23" s="14">
        <f t="shared" ref="AJ23:AJ54" si="16">ROUND(AC23/(1-VLOOKUP(AF23,Group,2,FALSE)),2)</f>
        <v>59.75</v>
      </c>
      <c r="AK23" s="14">
        <f t="shared" ref="AK23:AK54" si="17">IF(VLOOKUP(AF23,Group,5,FALSE)="YES",VLOOKUP(ROUND(ROUND(AJ23,1)-AJ23,2),Round,2,FALSE)+VLOOKUP(AF23,Group,6,FALSE),0)</f>
        <v>0</v>
      </c>
      <c r="AL23" s="14">
        <f t="shared" ref="AL23:AL54" si="18">IF(VLOOKUP(AF23,Group,7,FALSE)="",0,ROUND(AJ23-0.04999,1)-AJ23+AM23)</f>
        <v>0</v>
      </c>
      <c r="AM23" s="14" t="str">
        <f t="shared" ref="AM23:AM54" si="19">IF(VLOOKUP(AF23,Group,7,FALSE)="","",VLOOKUP(AF23,Group,7,FALSE))</f>
        <v/>
      </c>
      <c r="AO23" s="22" t="s">
        <v>56</v>
      </c>
    </row>
    <row r="24" spans="1:41" s="2" customFormat="1" ht="9.9499999999999993" customHeight="1" x14ac:dyDescent="0.2">
      <c r="A24" s="21" t="s">
        <v>253</v>
      </c>
      <c r="B24" s="92" t="s">
        <v>6</v>
      </c>
      <c r="D24" s="148"/>
      <c r="E24" s="202" t="s">
        <v>153</v>
      </c>
      <c r="F24" s="203"/>
      <c r="G24" s="178" t="s">
        <v>457</v>
      </c>
      <c r="H24" s="176"/>
      <c r="I24" s="176"/>
      <c r="J24" s="178"/>
      <c r="K24" s="176" t="s">
        <v>386</v>
      </c>
      <c r="L24" s="176"/>
      <c r="M24" s="176"/>
      <c r="N24" s="208" t="s">
        <v>556</v>
      </c>
      <c r="O24" s="177"/>
      <c r="P24" s="203" t="s">
        <v>94</v>
      </c>
      <c r="Q24" s="204"/>
      <c r="R24" s="205"/>
      <c r="S24" s="206">
        <f t="shared" si="10"/>
        <v>59.75</v>
      </c>
      <c r="T24" s="207" t="s">
        <v>45</v>
      </c>
      <c r="U24" s="4" t="str">
        <f>+Instructions!$B$3</f>
        <v>A</v>
      </c>
      <c r="V24" s="39"/>
      <c r="W24" s="43">
        <f>+Instructions!$C$22</f>
        <v>0</v>
      </c>
      <c r="X24" s="14">
        <f t="shared" si="11"/>
        <v>59.75</v>
      </c>
      <c r="Y24" s="39"/>
      <c r="Z24" s="5" t="s">
        <v>612</v>
      </c>
      <c r="AA24" s="27">
        <v>59.75</v>
      </c>
      <c r="AB24" s="47">
        <f t="shared" si="12"/>
        <v>0</v>
      </c>
      <c r="AC24" s="14">
        <f t="shared" si="13"/>
        <v>59.75</v>
      </c>
      <c r="AD24" s="10">
        <f t="shared" si="14"/>
        <v>0</v>
      </c>
      <c r="AE24" s="100"/>
      <c r="AF24" s="108">
        <v>3</v>
      </c>
      <c r="AG24" s="40">
        <f t="shared" si="15"/>
        <v>59.75</v>
      </c>
      <c r="AH24" s="39"/>
      <c r="AJ24" s="14">
        <f t="shared" si="16"/>
        <v>59.75</v>
      </c>
      <c r="AK24" s="14">
        <f t="shared" si="17"/>
        <v>0</v>
      </c>
      <c r="AL24" s="14">
        <f t="shared" si="18"/>
        <v>0</v>
      </c>
      <c r="AM24" s="14" t="str">
        <f t="shared" si="19"/>
        <v/>
      </c>
      <c r="AO24" s="22" t="s">
        <v>56</v>
      </c>
    </row>
    <row r="25" spans="1:41" s="2" customFormat="1" ht="9.9499999999999993" customHeight="1" x14ac:dyDescent="0.2">
      <c r="A25" s="21" t="s">
        <v>254</v>
      </c>
      <c r="B25" s="92" t="s">
        <v>6</v>
      </c>
      <c r="D25" s="148"/>
      <c r="E25" s="202" t="s">
        <v>153</v>
      </c>
      <c r="F25" s="203"/>
      <c r="G25" s="178" t="s">
        <v>457</v>
      </c>
      <c r="H25" s="176"/>
      <c r="I25" s="176"/>
      <c r="J25" s="178"/>
      <c r="K25" s="176" t="s">
        <v>387</v>
      </c>
      <c r="L25" s="176"/>
      <c r="M25" s="176"/>
      <c r="N25" s="208" t="s">
        <v>556</v>
      </c>
      <c r="O25" s="177"/>
      <c r="P25" s="203" t="s">
        <v>94</v>
      </c>
      <c r="Q25" s="204"/>
      <c r="R25" s="205" t="s">
        <v>49</v>
      </c>
      <c r="S25" s="206">
        <f t="shared" si="10"/>
        <v>60.5</v>
      </c>
      <c r="T25" s="207" t="s">
        <v>45</v>
      </c>
      <c r="U25" s="4" t="str">
        <f>+Instructions!$B$3</f>
        <v>A</v>
      </c>
      <c r="V25" s="39"/>
      <c r="W25" s="43">
        <f>+Instructions!$C$22</f>
        <v>0</v>
      </c>
      <c r="X25" s="14">
        <f t="shared" si="11"/>
        <v>60.5</v>
      </c>
      <c r="Y25" s="39"/>
      <c r="Z25" s="5" t="s">
        <v>612</v>
      </c>
      <c r="AA25" s="27">
        <v>60.5</v>
      </c>
      <c r="AB25" s="47">
        <f t="shared" si="12"/>
        <v>0</v>
      </c>
      <c r="AC25" s="14">
        <f t="shared" si="13"/>
        <v>60.5</v>
      </c>
      <c r="AD25" s="10">
        <f t="shared" si="14"/>
        <v>0</v>
      </c>
      <c r="AE25" s="100"/>
      <c r="AF25" s="108">
        <v>3</v>
      </c>
      <c r="AG25" s="40">
        <f t="shared" si="15"/>
        <v>60.5</v>
      </c>
      <c r="AH25" s="39"/>
      <c r="AJ25" s="14">
        <f t="shared" si="16"/>
        <v>60.5</v>
      </c>
      <c r="AK25" s="14">
        <f t="shared" si="17"/>
        <v>0</v>
      </c>
      <c r="AL25" s="14">
        <f t="shared" si="18"/>
        <v>0</v>
      </c>
      <c r="AM25" s="14" t="str">
        <f t="shared" si="19"/>
        <v/>
      </c>
      <c r="AO25" s="22" t="s">
        <v>56</v>
      </c>
    </row>
    <row r="26" spans="1:41" s="2" customFormat="1" ht="9.9499999999999993" customHeight="1" x14ac:dyDescent="0.2">
      <c r="A26" s="21" t="s">
        <v>255</v>
      </c>
      <c r="B26" s="92" t="s">
        <v>6</v>
      </c>
      <c r="D26" s="148"/>
      <c r="E26" s="202" t="s">
        <v>153</v>
      </c>
      <c r="F26" s="203"/>
      <c r="G26" s="178" t="s">
        <v>457</v>
      </c>
      <c r="H26" s="176"/>
      <c r="I26" s="176"/>
      <c r="J26" s="178"/>
      <c r="K26" s="176" t="s">
        <v>388</v>
      </c>
      <c r="L26" s="176"/>
      <c r="M26" s="176"/>
      <c r="N26" s="208" t="s">
        <v>556</v>
      </c>
      <c r="O26" s="177"/>
      <c r="P26" s="203" t="s">
        <v>94</v>
      </c>
      <c r="Q26" s="204"/>
      <c r="R26" s="205" t="s">
        <v>49</v>
      </c>
      <c r="S26" s="206">
        <f t="shared" si="10"/>
        <v>66.25</v>
      </c>
      <c r="T26" s="207" t="s">
        <v>45</v>
      </c>
      <c r="U26" s="4" t="str">
        <f>+Instructions!$B$3</f>
        <v>A</v>
      </c>
      <c r="V26" s="39"/>
      <c r="W26" s="43">
        <f>+Instructions!$C$22</f>
        <v>0</v>
      </c>
      <c r="X26" s="14">
        <f t="shared" si="11"/>
        <v>66.25</v>
      </c>
      <c r="Y26" s="39"/>
      <c r="Z26" s="5" t="s">
        <v>612</v>
      </c>
      <c r="AA26" s="27">
        <v>66.25</v>
      </c>
      <c r="AB26" s="47">
        <f t="shared" si="12"/>
        <v>0</v>
      </c>
      <c r="AC26" s="14">
        <f t="shared" si="13"/>
        <v>66.25</v>
      </c>
      <c r="AD26" s="10">
        <f t="shared" si="14"/>
        <v>0</v>
      </c>
      <c r="AE26" s="100"/>
      <c r="AF26" s="108">
        <v>3</v>
      </c>
      <c r="AG26" s="40">
        <f t="shared" si="15"/>
        <v>66.25</v>
      </c>
      <c r="AH26" s="39"/>
      <c r="AJ26" s="14">
        <f t="shared" si="16"/>
        <v>66.25</v>
      </c>
      <c r="AK26" s="14">
        <f t="shared" si="17"/>
        <v>0</v>
      </c>
      <c r="AL26" s="14">
        <f t="shared" si="18"/>
        <v>0</v>
      </c>
      <c r="AM26" s="14" t="str">
        <f t="shared" si="19"/>
        <v/>
      </c>
      <c r="AO26" s="22" t="s">
        <v>56</v>
      </c>
    </row>
    <row r="27" spans="1:41" s="2" customFormat="1" ht="9.9499999999999993" customHeight="1" x14ac:dyDescent="0.2">
      <c r="A27" s="21" t="s">
        <v>256</v>
      </c>
      <c r="B27" s="92" t="s">
        <v>6</v>
      </c>
      <c r="D27" s="148"/>
      <c r="E27" s="202" t="s">
        <v>153</v>
      </c>
      <c r="F27" s="203"/>
      <c r="G27" s="178" t="s">
        <v>457</v>
      </c>
      <c r="H27" s="176"/>
      <c r="I27" s="176"/>
      <c r="J27" s="178"/>
      <c r="K27" s="176" t="s">
        <v>389</v>
      </c>
      <c r="L27" s="176"/>
      <c r="M27" s="176"/>
      <c r="N27" s="208" t="s">
        <v>556</v>
      </c>
      <c r="O27" s="177"/>
      <c r="P27" s="203" t="s">
        <v>94</v>
      </c>
      <c r="Q27" s="204"/>
      <c r="R27" s="205" t="s">
        <v>49</v>
      </c>
      <c r="S27" s="206">
        <f t="shared" si="10"/>
        <v>64.55</v>
      </c>
      <c r="T27" s="207" t="s">
        <v>45</v>
      </c>
      <c r="U27" s="4" t="str">
        <f>+Instructions!$B$3</f>
        <v>A</v>
      </c>
      <c r="V27" s="39"/>
      <c r="W27" s="43">
        <f>+Instructions!$C$22</f>
        <v>0</v>
      </c>
      <c r="X27" s="14">
        <f t="shared" si="11"/>
        <v>64.55</v>
      </c>
      <c r="Y27" s="39"/>
      <c r="Z27" s="5" t="s">
        <v>612</v>
      </c>
      <c r="AA27" s="27">
        <v>64.55</v>
      </c>
      <c r="AB27" s="47">
        <f t="shared" si="12"/>
        <v>0</v>
      </c>
      <c r="AC27" s="14">
        <f t="shared" si="13"/>
        <v>64.55</v>
      </c>
      <c r="AD27" s="10">
        <f t="shared" si="14"/>
        <v>0</v>
      </c>
      <c r="AE27" s="100"/>
      <c r="AF27" s="108">
        <v>3</v>
      </c>
      <c r="AG27" s="40">
        <f t="shared" si="15"/>
        <v>64.55</v>
      </c>
      <c r="AH27" s="39"/>
      <c r="AJ27" s="14">
        <f t="shared" si="16"/>
        <v>64.55</v>
      </c>
      <c r="AK27" s="14">
        <f t="shared" si="17"/>
        <v>0</v>
      </c>
      <c r="AL27" s="14">
        <f t="shared" si="18"/>
        <v>0</v>
      </c>
      <c r="AM27" s="14" t="str">
        <f t="shared" si="19"/>
        <v/>
      </c>
      <c r="AO27" s="22" t="s">
        <v>56</v>
      </c>
    </row>
    <row r="28" spans="1:41" s="2" customFormat="1" ht="9.9499999999999993" customHeight="1" x14ac:dyDescent="0.2">
      <c r="A28" s="21" t="s">
        <v>257</v>
      </c>
      <c r="B28" s="92" t="s">
        <v>6</v>
      </c>
      <c r="D28" s="148"/>
      <c r="E28" s="181" t="s">
        <v>95</v>
      </c>
      <c r="F28" s="144"/>
      <c r="G28" s="193" t="s">
        <v>458</v>
      </c>
      <c r="H28" s="21"/>
      <c r="I28" s="21"/>
      <c r="J28" s="193"/>
      <c r="K28" s="21" t="s">
        <v>476</v>
      </c>
      <c r="L28" s="21"/>
      <c r="M28" s="21"/>
      <c r="N28" s="21"/>
      <c r="P28" s="144" t="s">
        <v>136</v>
      </c>
      <c r="Q28" s="149"/>
      <c r="R28" s="20"/>
      <c r="S28" s="27">
        <f t="shared" si="10"/>
        <v>54.45</v>
      </c>
      <c r="T28" s="25" t="s">
        <v>45</v>
      </c>
      <c r="U28" s="4" t="str">
        <f>+Instructions!$B$3</f>
        <v>A</v>
      </c>
      <c r="V28" s="39"/>
      <c r="W28" s="43">
        <f>+Instructions!$C$22</f>
        <v>0</v>
      </c>
      <c r="X28" s="14">
        <f t="shared" si="11"/>
        <v>54.45</v>
      </c>
      <c r="Y28" s="39"/>
      <c r="Z28" s="5" t="s">
        <v>612</v>
      </c>
      <c r="AA28" s="27">
        <v>54.45</v>
      </c>
      <c r="AB28" s="47">
        <f t="shared" si="12"/>
        <v>0</v>
      </c>
      <c r="AC28" s="14">
        <f t="shared" si="13"/>
        <v>54.45</v>
      </c>
      <c r="AD28" s="10">
        <f t="shared" si="14"/>
        <v>0</v>
      </c>
      <c r="AE28" s="100"/>
      <c r="AF28" s="108">
        <v>3</v>
      </c>
      <c r="AG28" s="40">
        <f t="shared" si="15"/>
        <v>54.45</v>
      </c>
      <c r="AH28" s="39"/>
      <c r="AJ28" s="14">
        <f t="shared" si="16"/>
        <v>54.45</v>
      </c>
      <c r="AK28" s="14">
        <f t="shared" si="17"/>
        <v>0</v>
      </c>
      <c r="AL28" s="14">
        <f t="shared" si="18"/>
        <v>0</v>
      </c>
      <c r="AM28" s="14" t="str">
        <f t="shared" si="19"/>
        <v/>
      </c>
      <c r="AO28" s="22" t="s">
        <v>56</v>
      </c>
    </row>
    <row r="29" spans="1:41" s="2" customFormat="1" ht="9.9499999999999993" customHeight="1" x14ac:dyDescent="0.2">
      <c r="A29" s="21" t="s">
        <v>258</v>
      </c>
      <c r="B29" s="92" t="s">
        <v>6</v>
      </c>
      <c r="D29" s="148"/>
      <c r="E29" s="202" t="s">
        <v>95</v>
      </c>
      <c r="F29" s="203"/>
      <c r="G29" s="178" t="s">
        <v>459</v>
      </c>
      <c r="H29" s="176"/>
      <c r="I29" s="176"/>
      <c r="J29" s="178"/>
      <c r="K29" s="176" t="s">
        <v>390</v>
      </c>
      <c r="L29" s="176"/>
      <c r="M29" s="176"/>
      <c r="N29" s="208" t="s">
        <v>556</v>
      </c>
      <c r="O29" s="177"/>
      <c r="P29" s="203" t="s">
        <v>136</v>
      </c>
      <c r="Q29" s="204"/>
      <c r="R29" s="205"/>
      <c r="S29" s="206">
        <f t="shared" si="10"/>
        <v>43.8</v>
      </c>
      <c r="T29" s="207" t="s">
        <v>45</v>
      </c>
      <c r="U29" s="4" t="str">
        <f>+Instructions!$B$3</f>
        <v>A</v>
      </c>
      <c r="V29" s="39"/>
      <c r="W29" s="43">
        <f>+Instructions!$C$22</f>
        <v>0</v>
      </c>
      <c r="X29" s="14">
        <f t="shared" si="11"/>
        <v>43.8</v>
      </c>
      <c r="Y29" s="39"/>
      <c r="Z29" s="5" t="s">
        <v>612</v>
      </c>
      <c r="AA29" s="27">
        <v>43.8</v>
      </c>
      <c r="AB29" s="47">
        <f t="shared" si="12"/>
        <v>0</v>
      </c>
      <c r="AC29" s="14">
        <f t="shared" si="13"/>
        <v>43.8</v>
      </c>
      <c r="AD29" s="10">
        <f t="shared" si="14"/>
        <v>0</v>
      </c>
      <c r="AE29" s="100"/>
      <c r="AF29" s="108">
        <v>3</v>
      </c>
      <c r="AG29" s="40">
        <f t="shared" si="15"/>
        <v>43.8</v>
      </c>
      <c r="AH29" s="39"/>
      <c r="AJ29" s="14">
        <f t="shared" si="16"/>
        <v>43.8</v>
      </c>
      <c r="AK29" s="14">
        <f t="shared" si="17"/>
        <v>0</v>
      </c>
      <c r="AL29" s="14">
        <f t="shared" si="18"/>
        <v>0</v>
      </c>
      <c r="AM29" s="14" t="str">
        <f t="shared" si="19"/>
        <v/>
      </c>
      <c r="AO29" s="22" t="s">
        <v>56</v>
      </c>
    </row>
    <row r="30" spans="1:41" s="2" customFormat="1" ht="9.9499999999999993" customHeight="1" x14ac:dyDescent="0.2">
      <c r="A30" s="21" t="s">
        <v>259</v>
      </c>
      <c r="B30" s="92" t="s">
        <v>6</v>
      </c>
      <c r="D30" s="148"/>
      <c r="E30" s="202" t="s">
        <v>96</v>
      </c>
      <c r="F30" s="203"/>
      <c r="G30" s="178" t="s">
        <v>460</v>
      </c>
      <c r="H30" s="176"/>
      <c r="I30" s="176"/>
      <c r="J30" s="178"/>
      <c r="K30" s="176" t="s">
        <v>391</v>
      </c>
      <c r="L30" s="176"/>
      <c r="M30" s="176"/>
      <c r="N30" s="208" t="s">
        <v>556</v>
      </c>
      <c r="O30" s="177"/>
      <c r="P30" s="203" t="s">
        <v>94</v>
      </c>
      <c r="Q30" s="204"/>
      <c r="R30" s="205" t="s">
        <v>49</v>
      </c>
      <c r="S30" s="206">
        <f t="shared" si="10"/>
        <v>50.55</v>
      </c>
      <c r="T30" s="207" t="s">
        <v>45</v>
      </c>
      <c r="U30" s="4" t="str">
        <f>+Instructions!$B$3</f>
        <v>A</v>
      </c>
      <c r="V30" s="39"/>
      <c r="W30" s="43">
        <f>+Instructions!$C$22</f>
        <v>0</v>
      </c>
      <c r="X30" s="14">
        <f t="shared" si="11"/>
        <v>50.55</v>
      </c>
      <c r="Y30" s="39"/>
      <c r="Z30" s="5" t="s">
        <v>612</v>
      </c>
      <c r="AA30" s="27">
        <v>50.55</v>
      </c>
      <c r="AB30" s="47">
        <f t="shared" si="12"/>
        <v>0</v>
      </c>
      <c r="AC30" s="14">
        <f t="shared" si="13"/>
        <v>50.55</v>
      </c>
      <c r="AD30" s="10">
        <f t="shared" si="14"/>
        <v>0</v>
      </c>
      <c r="AE30" s="100"/>
      <c r="AF30" s="108">
        <v>3</v>
      </c>
      <c r="AG30" s="40">
        <f t="shared" si="15"/>
        <v>50.55</v>
      </c>
      <c r="AH30" s="39"/>
      <c r="AJ30" s="14">
        <f t="shared" si="16"/>
        <v>50.55</v>
      </c>
      <c r="AK30" s="14">
        <f t="shared" si="17"/>
        <v>0</v>
      </c>
      <c r="AL30" s="14">
        <f t="shared" si="18"/>
        <v>0</v>
      </c>
      <c r="AM30" s="14" t="str">
        <f t="shared" si="19"/>
        <v/>
      </c>
      <c r="AO30" s="22" t="s">
        <v>56</v>
      </c>
    </row>
    <row r="31" spans="1:41" s="2" customFormat="1" ht="9.9499999999999993" customHeight="1" x14ac:dyDescent="0.2">
      <c r="A31" s="21" t="s">
        <v>260</v>
      </c>
      <c r="B31" s="92" t="s">
        <v>6</v>
      </c>
      <c r="D31" s="148"/>
      <c r="E31" s="202" t="s">
        <v>96</v>
      </c>
      <c r="F31" s="203"/>
      <c r="G31" s="178" t="s">
        <v>109</v>
      </c>
      <c r="H31" s="176"/>
      <c r="I31" s="176"/>
      <c r="J31" s="178"/>
      <c r="K31" s="176" t="s">
        <v>392</v>
      </c>
      <c r="L31" s="176"/>
      <c r="M31" s="176"/>
      <c r="N31" s="208" t="s">
        <v>556</v>
      </c>
      <c r="O31" s="177"/>
      <c r="P31" s="203" t="s">
        <v>94</v>
      </c>
      <c r="Q31" s="204"/>
      <c r="R31" s="205"/>
      <c r="S31" s="206">
        <f t="shared" si="10"/>
        <v>52.15</v>
      </c>
      <c r="T31" s="207" t="s">
        <v>45</v>
      </c>
      <c r="U31" s="4" t="str">
        <f>+Instructions!$B$3</f>
        <v>A</v>
      </c>
      <c r="V31" s="39"/>
      <c r="W31" s="43">
        <f>+Instructions!$C$22</f>
        <v>0</v>
      </c>
      <c r="X31" s="14">
        <f t="shared" si="11"/>
        <v>52.15</v>
      </c>
      <c r="Y31" s="39"/>
      <c r="Z31" s="5" t="s">
        <v>612</v>
      </c>
      <c r="AA31" s="27">
        <v>52.15</v>
      </c>
      <c r="AB31" s="47">
        <f t="shared" si="12"/>
        <v>0</v>
      </c>
      <c r="AC31" s="14">
        <f t="shared" si="13"/>
        <v>52.15</v>
      </c>
      <c r="AD31" s="10">
        <f t="shared" si="14"/>
        <v>0</v>
      </c>
      <c r="AE31" s="100"/>
      <c r="AF31" s="108">
        <v>3</v>
      </c>
      <c r="AG31" s="40">
        <f t="shared" si="15"/>
        <v>52.15</v>
      </c>
      <c r="AH31" s="39"/>
      <c r="AJ31" s="14">
        <f t="shared" si="16"/>
        <v>52.15</v>
      </c>
      <c r="AK31" s="14">
        <f t="shared" si="17"/>
        <v>0</v>
      </c>
      <c r="AL31" s="14">
        <f t="shared" si="18"/>
        <v>0</v>
      </c>
      <c r="AM31" s="14" t="str">
        <f t="shared" si="19"/>
        <v/>
      </c>
      <c r="AO31" s="22" t="s">
        <v>56</v>
      </c>
    </row>
    <row r="32" spans="1:41" s="2" customFormat="1" ht="9.9499999999999993" customHeight="1" x14ac:dyDescent="0.2">
      <c r="A32" s="21" t="s">
        <v>261</v>
      </c>
      <c r="B32" s="92" t="s">
        <v>6</v>
      </c>
      <c r="D32" s="148"/>
      <c r="E32" s="202" t="s">
        <v>96</v>
      </c>
      <c r="F32" s="203"/>
      <c r="G32" s="178" t="s">
        <v>109</v>
      </c>
      <c r="H32" s="176"/>
      <c r="I32" s="176"/>
      <c r="J32" s="178"/>
      <c r="K32" s="176" t="s">
        <v>393</v>
      </c>
      <c r="L32" s="176"/>
      <c r="M32" s="176"/>
      <c r="N32" s="208" t="s">
        <v>556</v>
      </c>
      <c r="O32" s="177"/>
      <c r="P32" s="203" t="s">
        <v>94</v>
      </c>
      <c r="Q32" s="204"/>
      <c r="R32" s="205" t="s">
        <v>49</v>
      </c>
      <c r="S32" s="206">
        <f t="shared" si="10"/>
        <v>52.15</v>
      </c>
      <c r="T32" s="207" t="s">
        <v>45</v>
      </c>
      <c r="U32" s="4" t="str">
        <f>+Instructions!$B$3</f>
        <v>A</v>
      </c>
      <c r="V32" s="39"/>
      <c r="W32" s="43">
        <f>+Instructions!$C$22</f>
        <v>0</v>
      </c>
      <c r="X32" s="14">
        <f t="shared" si="11"/>
        <v>52.15</v>
      </c>
      <c r="Y32" s="39"/>
      <c r="Z32" s="5" t="s">
        <v>612</v>
      </c>
      <c r="AA32" s="27">
        <v>52.15</v>
      </c>
      <c r="AB32" s="47">
        <f t="shared" si="12"/>
        <v>0</v>
      </c>
      <c r="AC32" s="14">
        <f t="shared" si="13"/>
        <v>52.15</v>
      </c>
      <c r="AD32" s="10">
        <f t="shared" si="14"/>
        <v>0</v>
      </c>
      <c r="AE32" s="100"/>
      <c r="AF32" s="108">
        <v>3</v>
      </c>
      <c r="AG32" s="40">
        <f t="shared" si="15"/>
        <v>52.15</v>
      </c>
      <c r="AH32" s="39"/>
      <c r="AJ32" s="14">
        <f t="shared" si="16"/>
        <v>52.15</v>
      </c>
      <c r="AK32" s="14">
        <f t="shared" si="17"/>
        <v>0</v>
      </c>
      <c r="AL32" s="14">
        <f t="shared" si="18"/>
        <v>0</v>
      </c>
      <c r="AM32" s="14" t="str">
        <f t="shared" si="19"/>
        <v/>
      </c>
      <c r="AO32" s="22" t="s">
        <v>56</v>
      </c>
    </row>
    <row r="33" spans="1:41" s="2" customFormat="1" ht="9.9499999999999993" customHeight="1" x14ac:dyDescent="0.2">
      <c r="A33" s="21" t="s">
        <v>263</v>
      </c>
      <c r="B33" s="92" t="s">
        <v>6</v>
      </c>
      <c r="D33" s="148"/>
      <c r="E33" s="202" t="s">
        <v>96</v>
      </c>
      <c r="F33" s="203"/>
      <c r="G33" s="178" t="s">
        <v>109</v>
      </c>
      <c r="H33" s="176"/>
      <c r="I33" s="176"/>
      <c r="J33" s="178"/>
      <c r="K33" s="176" t="s">
        <v>395</v>
      </c>
      <c r="L33" s="176"/>
      <c r="M33" s="176"/>
      <c r="N33" s="208" t="s">
        <v>556</v>
      </c>
      <c r="O33" s="177"/>
      <c r="P33" s="203" t="s">
        <v>94</v>
      </c>
      <c r="Q33" s="204"/>
      <c r="R33" s="205"/>
      <c r="S33" s="206">
        <f t="shared" si="10"/>
        <v>48.9</v>
      </c>
      <c r="T33" s="207" t="s">
        <v>45</v>
      </c>
      <c r="U33" s="4" t="str">
        <f>+Instructions!$B$3</f>
        <v>A</v>
      </c>
      <c r="V33" s="39"/>
      <c r="W33" s="43">
        <f>+Instructions!$C$22</f>
        <v>0</v>
      </c>
      <c r="X33" s="14">
        <f t="shared" si="11"/>
        <v>48.9</v>
      </c>
      <c r="Y33" s="39"/>
      <c r="Z33" s="5" t="s">
        <v>612</v>
      </c>
      <c r="AA33" s="27">
        <v>48.9</v>
      </c>
      <c r="AB33" s="47">
        <f t="shared" si="12"/>
        <v>0</v>
      </c>
      <c r="AC33" s="14">
        <f t="shared" si="13"/>
        <v>48.9</v>
      </c>
      <c r="AD33" s="10">
        <f t="shared" si="14"/>
        <v>0</v>
      </c>
      <c r="AE33" s="100"/>
      <c r="AF33" s="108">
        <v>3</v>
      </c>
      <c r="AG33" s="40">
        <f t="shared" si="15"/>
        <v>48.9</v>
      </c>
      <c r="AH33" s="39"/>
      <c r="AJ33" s="14">
        <f t="shared" si="16"/>
        <v>48.9</v>
      </c>
      <c r="AK33" s="14">
        <f t="shared" si="17"/>
        <v>0</v>
      </c>
      <c r="AL33" s="14">
        <f t="shared" si="18"/>
        <v>0</v>
      </c>
      <c r="AM33" s="14" t="str">
        <f t="shared" si="19"/>
        <v/>
      </c>
      <c r="AO33" s="22" t="s">
        <v>56</v>
      </c>
    </row>
    <row r="34" spans="1:41" s="2" customFormat="1" ht="9.9499999999999993" customHeight="1" x14ac:dyDescent="0.2">
      <c r="A34" s="21" t="s">
        <v>264</v>
      </c>
      <c r="B34" s="92" t="s">
        <v>6</v>
      </c>
      <c r="D34" s="148"/>
      <c r="E34" s="202" t="s">
        <v>96</v>
      </c>
      <c r="F34" s="203"/>
      <c r="G34" s="178" t="s">
        <v>109</v>
      </c>
      <c r="H34" s="176"/>
      <c r="I34" s="176"/>
      <c r="J34" s="178"/>
      <c r="K34" s="176" t="s">
        <v>396</v>
      </c>
      <c r="L34" s="176"/>
      <c r="M34" s="176"/>
      <c r="N34" s="208" t="s">
        <v>556</v>
      </c>
      <c r="O34" s="177"/>
      <c r="P34" s="203" t="s">
        <v>94</v>
      </c>
      <c r="Q34" s="204"/>
      <c r="R34" s="205"/>
      <c r="S34" s="206">
        <f t="shared" si="10"/>
        <v>48.9</v>
      </c>
      <c r="T34" s="207" t="s">
        <v>45</v>
      </c>
      <c r="U34" s="4" t="str">
        <f>+Instructions!$B$3</f>
        <v>A</v>
      </c>
      <c r="V34" s="39"/>
      <c r="W34" s="43">
        <f>+Instructions!$C$22</f>
        <v>0</v>
      </c>
      <c r="X34" s="14">
        <f t="shared" si="11"/>
        <v>48.9</v>
      </c>
      <c r="Y34" s="39"/>
      <c r="Z34" s="5" t="s">
        <v>612</v>
      </c>
      <c r="AA34" s="27">
        <v>48.9</v>
      </c>
      <c r="AB34" s="47">
        <f t="shared" si="12"/>
        <v>0</v>
      </c>
      <c r="AC34" s="14">
        <f t="shared" si="13"/>
        <v>48.9</v>
      </c>
      <c r="AD34" s="10">
        <f t="shared" si="14"/>
        <v>0</v>
      </c>
      <c r="AE34" s="100"/>
      <c r="AF34" s="108">
        <v>3</v>
      </c>
      <c r="AG34" s="40">
        <f t="shared" si="15"/>
        <v>48.9</v>
      </c>
      <c r="AH34" s="39"/>
      <c r="AJ34" s="14">
        <f t="shared" si="16"/>
        <v>48.9</v>
      </c>
      <c r="AK34" s="14">
        <f t="shared" si="17"/>
        <v>0</v>
      </c>
      <c r="AL34" s="14">
        <f t="shared" si="18"/>
        <v>0</v>
      </c>
      <c r="AM34" s="14" t="str">
        <f t="shared" si="19"/>
        <v/>
      </c>
      <c r="AO34" s="22" t="s">
        <v>56</v>
      </c>
    </row>
    <row r="35" spans="1:41" s="2" customFormat="1" ht="9.9499999999999993" customHeight="1" x14ac:dyDescent="0.2">
      <c r="A35" s="21" t="s">
        <v>262</v>
      </c>
      <c r="B35" s="92" t="s">
        <v>6</v>
      </c>
      <c r="D35" s="148"/>
      <c r="E35" s="181" t="s">
        <v>96</v>
      </c>
      <c r="F35" s="144"/>
      <c r="G35" s="193" t="s">
        <v>109</v>
      </c>
      <c r="H35" s="21"/>
      <c r="I35" s="21"/>
      <c r="J35" s="193"/>
      <c r="K35" s="21" t="s">
        <v>394</v>
      </c>
      <c r="L35" s="21"/>
      <c r="M35" s="21"/>
      <c r="N35" s="21"/>
      <c r="P35" s="144" t="s">
        <v>94</v>
      </c>
      <c r="Q35" s="149"/>
      <c r="R35" s="198" t="s">
        <v>49</v>
      </c>
      <c r="S35" s="27">
        <f t="shared" si="10"/>
        <v>52.15</v>
      </c>
      <c r="T35" s="25" t="s">
        <v>45</v>
      </c>
      <c r="U35" s="4" t="str">
        <f>+Instructions!$B$3</f>
        <v>A</v>
      </c>
      <c r="V35" s="39"/>
      <c r="W35" s="43">
        <f>+Instructions!$C$22</f>
        <v>0</v>
      </c>
      <c r="X35" s="14">
        <f t="shared" si="11"/>
        <v>52.15</v>
      </c>
      <c r="Y35" s="39"/>
      <c r="Z35" s="5" t="s">
        <v>612</v>
      </c>
      <c r="AA35" s="27">
        <v>52.15</v>
      </c>
      <c r="AB35" s="47">
        <f t="shared" si="12"/>
        <v>0</v>
      </c>
      <c r="AC35" s="14">
        <f t="shared" si="13"/>
        <v>52.15</v>
      </c>
      <c r="AD35" s="10">
        <f t="shared" si="14"/>
        <v>0</v>
      </c>
      <c r="AE35" s="100"/>
      <c r="AF35" s="108">
        <v>3</v>
      </c>
      <c r="AG35" s="40">
        <f t="shared" si="15"/>
        <v>52.15</v>
      </c>
      <c r="AH35" s="39"/>
      <c r="AJ35" s="14">
        <f t="shared" si="16"/>
        <v>52.15</v>
      </c>
      <c r="AK35" s="14">
        <f t="shared" si="17"/>
        <v>0</v>
      </c>
      <c r="AL35" s="14">
        <f t="shared" si="18"/>
        <v>0</v>
      </c>
      <c r="AM35" s="14" t="str">
        <f t="shared" si="19"/>
        <v/>
      </c>
      <c r="AO35" s="22" t="s">
        <v>56</v>
      </c>
    </row>
    <row r="36" spans="1:41" s="2" customFormat="1" ht="9.9499999999999993" customHeight="1" x14ac:dyDescent="0.2">
      <c r="A36" s="21" t="s">
        <v>265</v>
      </c>
      <c r="B36" s="92" t="s">
        <v>6</v>
      </c>
      <c r="D36" s="148"/>
      <c r="E36" s="181" t="s">
        <v>157</v>
      </c>
      <c r="F36" s="144"/>
      <c r="G36" s="193" t="s">
        <v>442</v>
      </c>
      <c r="H36" s="21"/>
      <c r="I36" s="21"/>
      <c r="J36" s="193"/>
      <c r="K36" s="21" t="s">
        <v>397</v>
      </c>
      <c r="L36" s="21"/>
      <c r="M36" s="21"/>
      <c r="N36" s="21"/>
      <c r="P36" s="144" t="s">
        <v>137</v>
      </c>
      <c r="Q36" s="149"/>
      <c r="R36" s="20"/>
      <c r="S36" s="27">
        <f t="shared" si="10"/>
        <v>60.5</v>
      </c>
      <c r="T36" s="25" t="s">
        <v>45</v>
      </c>
      <c r="U36" s="4" t="str">
        <f>+Instructions!$B$3</f>
        <v>A</v>
      </c>
      <c r="V36" s="39"/>
      <c r="W36" s="43">
        <f>+Instructions!$C$22</f>
        <v>0</v>
      </c>
      <c r="X36" s="14">
        <f t="shared" si="11"/>
        <v>60.5</v>
      </c>
      <c r="Y36" s="39"/>
      <c r="Z36" s="5" t="s">
        <v>612</v>
      </c>
      <c r="AA36" s="27">
        <v>60.5</v>
      </c>
      <c r="AB36" s="47">
        <f t="shared" si="12"/>
        <v>0</v>
      </c>
      <c r="AC36" s="14">
        <f t="shared" si="13"/>
        <v>60.5</v>
      </c>
      <c r="AD36" s="10">
        <f t="shared" si="14"/>
        <v>0</v>
      </c>
      <c r="AE36" s="100"/>
      <c r="AF36" s="108">
        <v>3</v>
      </c>
      <c r="AG36" s="40">
        <f t="shared" si="15"/>
        <v>60.5</v>
      </c>
      <c r="AH36" s="39"/>
      <c r="AJ36" s="14">
        <f t="shared" si="16"/>
        <v>60.5</v>
      </c>
      <c r="AK36" s="14">
        <f t="shared" si="17"/>
        <v>0</v>
      </c>
      <c r="AL36" s="14">
        <f t="shared" si="18"/>
        <v>0</v>
      </c>
      <c r="AM36" s="14" t="str">
        <f t="shared" si="19"/>
        <v/>
      </c>
      <c r="AO36" s="22" t="s">
        <v>56</v>
      </c>
    </row>
    <row r="37" spans="1:41" s="2" customFormat="1" ht="9.9499999999999993" customHeight="1" x14ac:dyDescent="0.2">
      <c r="A37" s="21" t="s">
        <v>267</v>
      </c>
      <c r="B37" s="92" t="s">
        <v>6</v>
      </c>
      <c r="D37" s="148"/>
      <c r="E37" s="202" t="s">
        <v>157</v>
      </c>
      <c r="F37" s="203"/>
      <c r="G37" s="178" t="s">
        <v>440</v>
      </c>
      <c r="H37" s="176"/>
      <c r="I37" s="176"/>
      <c r="J37" s="178"/>
      <c r="K37" s="176" t="s">
        <v>557</v>
      </c>
      <c r="L37" s="176"/>
      <c r="M37" s="176"/>
      <c r="N37" s="208" t="s">
        <v>556</v>
      </c>
      <c r="O37" s="177"/>
      <c r="P37" s="203" t="s">
        <v>137</v>
      </c>
      <c r="Q37" s="204"/>
      <c r="R37" s="205" t="s">
        <v>49</v>
      </c>
      <c r="S37" s="206">
        <f t="shared" si="10"/>
        <v>62.5</v>
      </c>
      <c r="T37" s="207" t="s">
        <v>45</v>
      </c>
      <c r="U37" s="4" t="str">
        <f>+Instructions!$B$3</f>
        <v>A</v>
      </c>
      <c r="V37" s="39"/>
      <c r="W37" s="43">
        <f>+Instructions!$C$22</f>
        <v>0</v>
      </c>
      <c r="X37" s="14">
        <f t="shared" si="11"/>
        <v>62.5</v>
      </c>
      <c r="Y37" s="39"/>
      <c r="Z37" s="5" t="s">
        <v>612</v>
      </c>
      <c r="AA37" s="27">
        <v>62.5</v>
      </c>
      <c r="AB37" s="47">
        <f t="shared" si="12"/>
        <v>0</v>
      </c>
      <c r="AC37" s="14">
        <f t="shared" si="13"/>
        <v>62.5</v>
      </c>
      <c r="AD37" s="10">
        <f t="shared" si="14"/>
        <v>0</v>
      </c>
      <c r="AE37" s="100"/>
      <c r="AF37" s="108">
        <v>3</v>
      </c>
      <c r="AG37" s="40">
        <f t="shared" si="15"/>
        <v>62.5</v>
      </c>
      <c r="AH37" s="39"/>
      <c r="AJ37" s="14">
        <f t="shared" si="16"/>
        <v>62.5</v>
      </c>
      <c r="AK37" s="14">
        <f t="shared" si="17"/>
        <v>0</v>
      </c>
      <c r="AL37" s="14">
        <f t="shared" si="18"/>
        <v>0</v>
      </c>
      <c r="AM37" s="14" t="str">
        <f t="shared" si="19"/>
        <v/>
      </c>
      <c r="AO37" s="22" t="s">
        <v>56</v>
      </c>
    </row>
    <row r="38" spans="1:41" s="2" customFormat="1" ht="9.9499999999999993" customHeight="1" x14ac:dyDescent="0.2">
      <c r="A38" s="21" t="s">
        <v>266</v>
      </c>
      <c r="B38" s="92" t="s">
        <v>6</v>
      </c>
      <c r="D38" s="148"/>
      <c r="E38" s="181" t="s">
        <v>157</v>
      </c>
      <c r="F38" s="144"/>
      <c r="G38" s="193" t="s">
        <v>440</v>
      </c>
      <c r="H38" s="21"/>
      <c r="I38" s="21"/>
      <c r="J38" s="193"/>
      <c r="K38" s="21" t="s">
        <v>475</v>
      </c>
      <c r="L38" s="21"/>
      <c r="M38" s="21"/>
      <c r="N38" s="21"/>
      <c r="P38" s="144" t="s">
        <v>137</v>
      </c>
      <c r="Q38" s="149"/>
      <c r="R38" s="20"/>
      <c r="S38" s="27">
        <f t="shared" si="10"/>
        <v>58.65</v>
      </c>
      <c r="T38" s="25" t="s">
        <v>45</v>
      </c>
      <c r="U38" s="4" t="str">
        <f>+Instructions!$B$3</f>
        <v>A</v>
      </c>
      <c r="V38" s="39"/>
      <c r="W38" s="43">
        <f>+Instructions!$C$22</f>
        <v>0</v>
      </c>
      <c r="X38" s="14">
        <f t="shared" si="11"/>
        <v>58.65</v>
      </c>
      <c r="Y38" s="39"/>
      <c r="Z38" s="5" t="s">
        <v>612</v>
      </c>
      <c r="AA38" s="27">
        <v>58.65</v>
      </c>
      <c r="AB38" s="47">
        <f t="shared" si="12"/>
        <v>0</v>
      </c>
      <c r="AC38" s="14">
        <f t="shared" si="13"/>
        <v>58.65</v>
      </c>
      <c r="AD38" s="10">
        <f t="shared" si="14"/>
        <v>0</v>
      </c>
      <c r="AE38" s="100"/>
      <c r="AF38" s="108">
        <v>3</v>
      </c>
      <c r="AG38" s="40">
        <f t="shared" si="15"/>
        <v>58.65</v>
      </c>
      <c r="AH38" s="39"/>
      <c r="AJ38" s="14">
        <f t="shared" si="16"/>
        <v>58.65</v>
      </c>
      <c r="AK38" s="14">
        <f t="shared" si="17"/>
        <v>0</v>
      </c>
      <c r="AL38" s="14">
        <f t="shared" si="18"/>
        <v>0</v>
      </c>
      <c r="AM38" s="14" t="str">
        <f t="shared" si="19"/>
        <v/>
      </c>
      <c r="AO38" s="22" t="s">
        <v>56</v>
      </c>
    </row>
    <row r="39" spans="1:41" s="2" customFormat="1" ht="9.9499999999999993" customHeight="1" x14ac:dyDescent="0.2">
      <c r="A39" s="21" t="s">
        <v>268</v>
      </c>
      <c r="B39" s="92" t="s">
        <v>6</v>
      </c>
      <c r="D39" s="148"/>
      <c r="E39" s="202" t="s">
        <v>157</v>
      </c>
      <c r="F39" s="203"/>
      <c r="G39" s="178" t="s">
        <v>110</v>
      </c>
      <c r="H39" s="176"/>
      <c r="I39" s="176"/>
      <c r="J39" s="178"/>
      <c r="K39" s="176" t="s">
        <v>392</v>
      </c>
      <c r="L39" s="176"/>
      <c r="M39" s="176"/>
      <c r="N39" s="208" t="s">
        <v>556</v>
      </c>
      <c r="O39" s="177"/>
      <c r="P39" s="203" t="s">
        <v>137</v>
      </c>
      <c r="Q39" s="204"/>
      <c r="R39" s="205" t="s">
        <v>49</v>
      </c>
      <c r="S39" s="206">
        <f t="shared" si="10"/>
        <v>63.8</v>
      </c>
      <c r="T39" s="207" t="s">
        <v>45</v>
      </c>
      <c r="U39" s="4" t="str">
        <f>+Instructions!$B$3</f>
        <v>A</v>
      </c>
      <c r="V39" s="39"/>
      <c r="W39" s="43">
        <f>+Instructions!$C$22</f>
        <v>0</v>
      </c>
      <c r="X39" s="14">
        <f t="shared" si="11"/>
        <v>63.8</v>
      </c>
      <c r="Y39" s="39"/>
      <c r="Z39" s="5" t="s">
        <v>612</v>
      </c>
      <c r="AA39" s="27">
        <v>63.8</v>
      </c>
      <c r="AB39" s="47">
        <f t="shared" si="12"/>
        <v>0</v>
      </c>
      <c r="AC39" s="14">
        <f t="shared" si="13"/>
        <v>63.8</v>
      </c>
      <c r="AD39" s="10">
        <f t="shared" si="14"/>
        <v>0</v>
      </c>
      <c r="AE39" s="100"/>
      <c r="AF39" s="108">
        <v>3</v>
      </c>
      <c r="AG39" s="40">
        <f t="shared" si="15"/>
        <v>63.8</v>
      </c>
      <c r="AH39" s="39"/>
      <c r="AJ39" s="14">
        <f t="shared" si="16"/>
        <v>63.8</v>
      </c>
      <c r="AK39" s="14">
        <f t="shared" si="17"/>
        <v>0</v>
      </c>
      <c r="AL39" s="14">
        <f t="shared" si="18"/>
        <v>0</v>
      </c>
      <c r="AM39" s="14" t="str">
        <f t="shared" si="19"/>
        <v/>
      </c>
      <c r="AO39" s="22" t="s">
        <v>56</v>
      </c>
    </row>
    <row r="40" spans="1:41" s="2" customFormat="1" ht="9.9499999999999993" customHeight="1" x14ac:dyDescent="0.2">
      <c r="A40" s="21" t="s">
        <v>270</v>
      </c>
      <c r="B40" s="92" t="s">
        <v>6</v>
      </c>
      <c r="D40" s="148"/>
      <c r="E40" s="202" t="s">
        <v>157</v>
      </c>
      <c r="F40" s="203"/>
      <c r="G40" s="178" t="s">
        <v>110</v>
      </c>
      <c r="H40" s="176"/>
      <c r="I40" s="176"/>
      <c r="J40" s="178"/>
      <c r="K40" s="176" t="s">
        <v>398</v>
      </c>
      <c r="L40" s="176"/>
      <c r="M40" s="176"/>
      <c r="N40" s="208" t="s">
        <v>556</v>
      </c>
      <c r="O40" s="177"/>
      <c r="P40" s="203" t="s">
        <v>137</v>
      </c>
      <c r="Q40" s="204"/>
      <c r="R40" s="205" t="s">
        <v>49</v>
      </c>
      <c r="S40" s="206">
        <f t="shared" si="10"/>
        <v>62.45</v>
      </c>
      <c r="T40" s="207" t="s">
        <v>45</v>
      </c>
      <c r="U40" s="4" t="str">
        <f>+Instructions!$B$3</f>
        <v>A</v>
      </c>
      <c r="V40" s="39"/>
      <c r="W40" s="43">
        <f>+Instructions!$C$22</f>
        <v>0</v>
      </c>
      <c r="X40" s="14">
        <f t="shared" si="11"/>
        <v>62.45</v>
      </c>
      <c r="Y40" s="39"/>
      <c r="Z40" s="5" t="s">
        <v>612</v>
      </c>
      <c r="AA40" s="27">
        <v>62.45</v>
      </c>
      <c r="AB40" s="47">
        <f t="shared" si="12"/>
        <v>0</v>
      </c>
      <c r="AC40" s="14">
        <f t="shared" si="13"/>
        <v>62.45</v>
      </c>
      <c r="AD40" s="10">
        <f t="shared" si="14"/>
        <v>0</v>
      </c>
      <c r="AE40" s="100"/>
      <c r="AF40" s="108">
        <v>3</v>
      </c>
      <c r="AG40" s="40">
        <f t="shared" si="15"/>
        <v>62.45</v>
      </c>
      <c r="AH40" s="39"/>
      <c r="AJ40" s="14">
        <f t="shared" si="16"/>
        <v>62.45</v>
      </c>
      <c r="AK40" s="14">
        <f t="shared" si="17"/>
        <v>0</v>
      </c>
      <c r="AL40" s="14">
        <f t="shared" si="18"/>
        <v>0</v>
      </c>
      <c r="AM40" s="14" t="str">
        <f t="shared" si="19"/>
        <v/>
      </c>
      <c r="AO40" s="22" t="s">
        <v>56</v>
      </c>
    </row>
    <row r="41" spans="1:41" s="2" customFormat="1" ht="9.9499999999999993" customHeight="1" x14ac:dyDescent="0.2">
      <c r="A41" s="21" t="s">
        <v>269</v>
      </c>
      <c r="B41" s="92" t="s">
        <v>6</v>
      </c>
      <c r="D41" s="148"/>
      <c r="E41" s="181" t="s">
        <v>157</v>
      </c>
      <c r="F41" s="144"/>
      <c r="G41" s="193" t="s">
        <v>110</v>
      </c>
      <c r="H41" s="21"/>
      <c r="I41" s="21"/>
      <c r="J41" s="193"/>
      <c r="K41" s="21" t="s">
        <v>393</v>
      </c>
      <c r="L41" s="21"/>
      <c r="M41" s="21"/>
      <c r="N41" s="21"/>
      <c r="P41" s="144" t="s">
        <v>137</v>
      </c>
      <c r="Q41" s="149"/>
      <c r="R41" s="20"/>
      <c r="S41" s="27">
        <f t="shared" si="10"/>
        <v>63.8</v>
      </c>
      <c r="T41" s="25" t="s">
        <v>45</v>
      </c>
      <c r="U41" s="4" t="str">
        <f>+Instructions!$B$3</f>
        <v>A</v>
      </c>
      <c r="V41" s="39"/>
      <c r="W41" s="43">
        <f>+Instructions!$C$22</f>
        <v>0</v>
      </c>
      <c r="X41" s="14">
        <f t="shared" si="11"/>
        <v>63.8</v>
      </c>
      <c r="Y41" s="39"/>
      <c r="Z41" s="5" t="s">
        <v>612</v>
      </c>
      <c r="AA41" s="27">
        <v>63.8</v>
      </c>
      <c r="AB41" s="47">
        <f t="shared" si="12"/>
        <v>0</v>
      </c>
      <c r="AC41" s="14">
        <f t="shared" si="13"/>
        <v>63.8</v>
      </c>
      <c r="AD41" s="10">
        <f t="shared" si="14"/>
        <v>0</v>
      </c>
      <c r="AE41" s="100"/>
      <c r="AF41" s="108">
        <v>3</v>
      </c>
      <c r="AG41" s="40">
        <f t="shared" si="15"/>
        <v>63.8</v>
      </c>
      <c r="AH41" s="39"/>
      <c r="AJ41" s="14">
        <f t="shared" si="16"/>
        <v>63.8</v>
      </c>
      <c r="AK41" s="14">
        <f t="shared" si="17"/>
        <v>0</v>
      </c>
      <c r="AL41" s="14">
        <f t="shared" si="18"/>
        <v>0</v>
      </c>
      <c r="AM41" s="14" t="str">
        <f t="shared" si="19"/>
        <v/>
      </c>
      <c r="AO41" s="22" t="s">
        <v>56</v>
      </c>
    </row>
    <row r="42" spans="1:41" s="2" customFormat="1" ht="9.9499999999999993" customHeight="1" x14ac:dyDescent="0.2">
      <c r="A42" s="21" t="s">
        <v>271</v>
      </c>
      <c r="B42" s="92" t="s">
        <v>6</v>
      </c>
      <c r="D42" s="148"/>
      <c r="E42" s="202" t="s">
        <v>158</v>
      </c>
      <c r="F42" s="203"/>
      <c r="G42" s="178" t="s">
        <v>447</v>
      </c>
      <c r="H42" s="176"/>
      <c r="I42" s="176"/>
      <c r="J42" s="178"/>
      <c r="K42" s="176" t="s">
        <v>399</v>
      </c>
      <c r="L42" s="176"/>
      <c r="M42" s="176"/>
      <c r="N42" s="208" t="s">
        <v>556</v>
      </c>
      <c r="O42" s="177"/>
      <c r="P42" s="203" t="s">
        <v>138</v>
      </c>
      <c r="Q42" s="204"/>
      <c r="R42" s="205"/>
      <c r="S42" s="206">
        <f t="shared" si="10"/>
        <v>41.35</v>
      </c>
      <c r="T42" s="207" t="s">
        <v>45</v>
      </c>
      <c r="U42" s="4" t="str">
        <f>+Instructions!$B$3</f>
        <v>A</v>
      </c>
      <c r="V42" s="39"/>
      <c r="W42" s="43">
        <f>+Instructions!$C$22</f>
        <v>0</v>
      </c>
      <c r="X42" s="14">
        <f t="shared" si="11"/>
        <v>41.35</v>
      </c>
      <c r="Y42" s="39"/>
      <c r="Z42" s="5" t="s">
        <v>612</v>
      </c>
      <c r="AA42" s="27">
        <v>41.35</v>
      </c>
      <c r="AB42" s="47">
        <f t="shared" si="12"/>
        <v>0</v>
      </c>
      <c r="AC42" s="14">
        <f t="shared" si="13"/>
        <v>41.35</v>
      </c>
      <c r="AD42" s="10">
        <f t="shared" si="14"/>
        <v>0</v>
      </c>
      <c r="AE42" s="100"/>
      <c r="AF42" s="108">
        <v>3</v>
      </c>
      <c r="AG42" s="40">
        <f t="shared" si="15"/>
        <v>41.35</v>
      </c>
      <c r="AH42" s="39"/>
      <c r="AJ42" s="14">
        <f t="shared" si="16"/>
        <v>41.35</v>
      </c>
      <c r="AK42" s="14">
        <f t="shared" si="17"/>
        <v>0</v>
      </c>
      <c r="AL42" s="14">
        <f t="shared" si="18"/>
        <v>0</v>
      </c>
      <c r="AM42" s="14" t="str">
        <f t="shared" si="19"/>
        <v/>
      </c>
      <c r="AO42" s="22" t="s">
        <v>56</v>
      </c>
    </row>
    <row r="43" spans="1:41" s="2" customFormat="1" ht="9.9499999999999993" customHeight="1" x14ac:dyDescent="0.2">
      <c r="A43" s="21" t="s">
        <v>274</v>
      </c>
      <c r="B43" s="92" t="s">
        <v>6</v>
      </c>
      <c r="D43" s="148"/>
      <c r="E43" s="202" t="s">
        <v>158</v>
      </c>
      <c r="F43" s="203"/>
      <c r="G43" s="178" t="s">
        <v>447</v>
      </c>
      <c r="H43" s="176"/>
      <c r="I43" s="176"/>
      <c r="J43" s="178"/>
      <c r="K43" s="176" t="s">
        <v>401</v>
      </c>
      <c r="L43" s="176"/>
      <c r="M43" s="176"/>
      <c r="N43" s="208" t="s">
        <v>556</v>
      </c>
      <c r="O43" s="177"/>
      <c r="P43" s="203" t="s">
        <v>138</v>
      </c>
      <c r="Q43" s="204"/>
      <c r="R43" s="205" t="s">
        <v>49</v>
      </c>
      <c r="S43" s="206">
        <f t="shared" si="10"/>
        <v>41.35</v>
      </c>
      <c r="T43" s="207" t="s">
        <v>45</v>
      </c>
      <c r="U43" s="4" t="str">
        <f>+Instructions!$B$3</f>
        <v>A</v>
      </c>
      <c r="V43" s="39"/>
      <c r="W43" s="43">
        <f>+Instructions!$C$22</f>
        <v>0</v>
      </c>
      <c r="X43" s="14">
        <f t="shared" si="11"/>
        <v>41.35</v>
      </c>
      <c r="Y43" s="39"/>
      <c r="Z43" s="5" t="s">
        <v>612</v>
      </c>
      <c r="AA43" s="27">
        <v>41.35</v>
      </c>
      <c r="AB43" s="47">
        <f t="shared" si="12"/>
        <v>0</v>
      </c>
      <c r="AC43" s="14">
        <f t="shared" si="13"/>
        <v>41.35</v>
      </c>
      <c r="AD43" s="10">
        <f t="shared" si="14"/>
        <v>0</v>
      </c>
      <c r="AE43" s="100"/>
      <c r="AF43" s="108">
        <v>3</v>
      </c>
      <c r="AG43" s="40">
        <f t="shared" si="15"/>
        <v>41.35</v>
      </c>
      <c r="AH43" s="39"/>
      <c r="AJ43" s="14">
        <f t="shared" si="16"/>
        <v>41.35</v>
      </c>
      <c r="AK43" s="14">
        <f t="shared" si="17"/>
        <v>0</v>
      </c>
      <c r="AL43" s="14">
        <f t="shared" si="18"/>
        <v>0</v>
      </c>
      <c r="AM43" s="14" t="str">
        <f t="shared" si="19"/>
        <v/>
      </c>
      <c r="AO43" s="22" t="s">
        <v>56</v>
      </c>
    </row>
    <row r="44" spans="1:41" s="2" customFormat="1" ht="9.9499999999999993" customHeight="1" x14ac:dyDescent="0.2">
      <c r="A44" s="21" t="s">
        <v>272</v>
      </c>
      <c r="B44" s="92" t="s">
        <v>6</v>
      </c>
      <c r="D44" s="148"/>
      <c r="E44" s="181" t="s">
        <v>158</v>
      </c>
      <c r="F44" s="144"/>
      <c r="G44" s="193" t="s">
        <v>447</v>
      </c>
      <c r="H44" s="21"/>
      <c r="I44" s="21"/>
      <c r="J44" s="193"/>
      <c r="K44" s="21" t="s">
        <v>400</v>
      </c>
      <c r="L44" s="21"/>
      <c r="M44" s="21"/>
      <c r="N44" s="21"/>
      <c r="P44" s="144" t="s">
        <v>138</v>
      </c>
      <c r="Q44" s="149"/>
      <c r="R44" s="20"/>
      <c r="S44" s="27">
        <f t="shared" si="10"/>
        <v>41.35</v>
      </c>
      <c r="T44" s="25" t="s">
        <v>45</v>
      </c>
      <c r="U44" s="4" t="str">
        <f>+Instructions!$B$3</f>
        <v>A</v>
      </c>
      <c r="V44" s="39"/>
      <c r="W44" s="43">
        <f>+Instructions!$C$22</f>
        <v>0</v>
      </c>
      <c r="X44" s="14">
        <f t="shared" si="11"/>
        <v>41.35</v>
      </c>
      <c r="Y44" s="39"/>
      <c r="Z44" s="5" t="s">
        <v>612</v>
      </c>
      <c r="AA44" s="27">
        <v>41.35</v>
      </c>
      <c r="AB44" s="47">
        <f t="shared" si="12"/>
        <v>0</v>
      </c>
      <c r="AC44" s="14">
        <f t="shared" si="13"/>
        <v>41.35</v>
      </c>
      <c r="AD44" s="10">
        <f t="shared" si="14"/>
        <v>0</v>
      </c>
      <c r="AE44" s="100"/>
      <c r="AF44" s="108">
        <v>3</v>
      </c>
      <c r="AG44" s="40">
        <f t="shared" si="15"/>
        <v>41.35</v>
      </c>
      <c r="AH44" s="39"/>
      <c r="AJ44" s="14">
        <f t="shared" si="16"/>
        <v>41.35</v>
      </c>
      <c r="AK44" s="14">
        <f t="shared" si="17"/>
        <v>0</v>
      </c>
      <c r="AL44" s="14">
        <f t="shared" si="18"/>
        <v>0</v>
      </c>
      <c r="AM44" s="14" t="str">
        <f t="shared" si="19"/>
        <v/>
      </c>
      <c r="AO44" s="22" t="s">
        <v>56</v>
      </c>
    </row>
    <row r="45" spans="1:41" s="2" customFormat="1" ht="9.9499999999999993" customHeight="1" x14ac:dyDescent="0.2">
      <c r="A45" s="21" t="s">
        <v>273</v>
      </c>
      <c r="B45" s="92" t="s">
        <v>6</v>
      </c>
      <c r="D45" s="148"/>
      <c r="E45" s="181" t="s">
        <v>158</v>
      </c>
      <c r="F45" s="144"/>
      <c r="G45" s="193" t="s">
        <v>447</v>
      </c>
      <c r="H45" s="21"/>
      <c r="I45" s="21"/>
      <c r="J45" s="193"/>
      <c r="K45" s="21" t="s">
        <v>390</v>
      </c>
      <c r="L45" s="21"/>
      <c r="M45" s="21"/>
      <c r="N45" s="21"/>
      <c r="P45" s="144" t="s">
        <v>138</v>
      </c>
      <c r="Q45" s="149"/>
      <c r="R45" s="20"/>
      <c r="S45" s="27">
        <f t="shared" si="10"/>
        <v>41.35</v>
      </c>
      <c r="T45" s="25" t="s">
        <v>45</v>
      </c>
      <c r="U45" s="4" t="str">
        <f>+Instructions!$B$3</f>
        <v>A</v>
      </c>
      <c r="V45" s="39"/>
      <c r="W45" s="43">
        <f>+Instructions!$C$22</f>
        <v>0</v>
      </c>
      <c r="X45" s="14">
        <f t="shared" si="11"/>
        <v>41.35</v>
      </c>
      <c r="Y45" s="39"/>
      <c r="Z45" s="5" t="s">
        <v>612</v>
      </c>
      <c r="AA45" s="27">
        <v>41.35</v>
      </c>
      <c r="AB45" s="47">
        <f t="shared" si="12"/>
        <v>0</v>
      </c>
      <c r="AC45" s="14">
        <f t="shared" si="13"/>
        <v>41.35</v>
      </c>
      <c r="AD45" s="10">
        <f t="shared" si="14"/>
        <v>0</v>
      </c>
      <c r="AE45" s="100"/>
      <c r="AF45" s="108">
        <v>3</v>
      </c>
      <c r="AG45" s="40">
        <f t="shared" si="15"/>
        <v>41.35</v>
      </c>
      <c r="AH45" s="39"/>
      <c r="AJ45" s="14">
        <f t="shared" si="16"/>
        <v>41.35</v>
      </c>
      <c r="AK45" s="14">
        <f t="shared" si="17"/>
        <v>0</v>
      </c>
      <c r="AL45" s="14">
        <f t="shared" si="18"/>
        <v>0</v>
      </c>
      <c r="AM45" s="14" t="str">
        <f t="shared" si="19"/>
        <v/>
      </c>
      <c r="AO45" s="22" t="s">
        <v>56</v>
      </c>
    </row>
    <row r="46" spans="1:41" s="2" customFormat="1" ht="9.9499999999999993" customHeight="1" x14ac:dyDescent="0.2">
      <c r="A46" s="21" t="s">
        <v>275</v>
      </c>
      <c r="B46" s="92" t="s">
        <v>6</v>
      </c>
      <c r="D46" s="148"/>
      <c r="E46" s="202" t="s">
        <v>159</v>
      </c>
      <c r="F46" s="203"/>
      <c r="G46" s="178" t="s">
        <v>112</v>
      </c>
      <c r="H46" s="176"/>
      <c r="I46" s="176"/>
      <c r="J46" s="178"/>
      <c r="K46" s="176" t="s">
        <v>471</v>
      </c>
      <c r="L46" s="176"/>
      <c r="M46" s="176"/>
      <c r="N46" s="208" t="s">
        <v>556</v>
      </c>
      <c r="O46" s="177"/>
      <c r="P46" s="203" t="s">
        <v>139</v>
      </c>
      <c r="Q46" s="204"/>
      <c r="R46" s="205" t="s">
        <v>49</v>
      </c>
      <c r="S46" s="206">
        <f t="shared" si="10"/>
        <v>41</v>
      </c>
      <c r="T46" s="207" t="s">
        <v>45</v>
      </c>
      <c r="U46" s="4" t="str">
        <f>+Instructions!$B$3</f>
        <v>A</v>
      </c>
      <c r="V46" s="39"/>
      <c r="W46" s="43">
        <f>+Instructions!$C$22</f>
        <v>0</v>
      </c>
      <c r="X46" s="14">
        <f t="shared" si="11"/>
        <v>41</v>
      </c>
      <c r="Y46" s="39"/>
      <c r="Z46" s="5" t="s">
        <v>612</v>
      </c>
      <c r="AA46" s="27">
        <v>41</v>
      </c>
      <c r="AB46" s="47">
        <f t="shared" si="12"/>
        <v>0</v>
      </c>
      <c r="AC46" s="14">
        <f t="shared" si="13"/>
        <v>41</v>
      </c>
      <c r="AD46" s="10">
        <f t="shared" si="14"/>
        <v>0</v>
      </c>
      <c r="AE46" s="100"/>
      <c r="AF46" s="108">
        <v>3</v>
      </c>
      <c r="AG46" s="40">
        <f t="shared" si="15"/>
        <v>41</v>
      </c>
      <c r="AH46" s="39"/>
      <c r="AJ46" s="14">
        <f t="shared" si="16"/>
        <v>41</v>
      </c>
      <c r="AK46" s="14">
        <f t="shared" si="17"/>
        <v>0</v>
      </c>
      <c r="AL46" s="14">
        <f t="shared" si="18"/>
        <v>0</v>
      </c>
      <c r="AM46" s="14" t="str">
        <f t="shared" si="19"/>
        <v/>
      </c>
      <c r="AO46" s="22" t="s">
        <v>56</v>
      </c>
    </row>
    <row r="47" spans="1:41" s="2" customFormat="1" ht="9.9499999999999993" customHeight="1" x14ac:dyDescent="0.2">
      <c r="A47" s="21" t="s">
        <v>276</v>
      </c>
      <c r="B47" s="92" t="s">
        <v>6</v>
      </c>
      <c r="D47" s="148"/>
      <c r="E47" s="202" t="s">
        <v>159</v>
      </c>
      <c r="F47" s="203"/>
      <c r="G47" s="178" t="s">
        <v>111</v>
      </c>
      <c r="H47" s="176"/>
      <c r="I47" s="176"/>
      <c r="J47" s="178"/>
      <c r="K47" s="176" t="s">
        <v>399</v>
      </c>
      <c r="L47" s="176"/>
      <c r="M47" s="176"/>
      <c r="N47" s="208" t="s">
        <v>556</v>
      </c>
      <c r="O47" s="177"/>
      <c r="P47" s="203" t="s">
        <v>139</v>
      </c>
      <c r="Q47" s="204"/>
      <c r="R47" s="205"/>
      <c r="S47" s="206">
        <f t="shared" si="10"/>
        <v>40.950000000000003</v>
      </c>
      <c r="T47" s="207" t="s">
        <v>45</v>
      </c>
      <c r="U47" s="4" t="str">
        <f>+Instructions!$B$3</f>
        <v>A</v>
      </c>
      <c r="V47" s="39"/>
      <c r="W47" s="43">
        <f>+Instructions!$C$22</f>
        <v>0</v>
      </c>
      <c r="X47" s="14">
        <f t="shared" si="11"/>
        <v>40.950000000000003</v>
      </c>
      <c r="Y47" s="39"/>
      <c r="Z47" s="5" t="s">
        <v>612</v>
      </c>
      <c r="AA47" s="27">
        <v>40.950000000000003</v>
      </c>
      <c r="AB47" s="47">
        <f t="shared" si="12"/>
        <v>0</v>
      </c>
      <c r="AC47" s="14">
        <f t="shared" si="13"/>
        <v>40.950000000000003</v>
      </c>
      <c r="AD47" s="10">
        <f t="shared" si="14"/>
        <v>0</v>
      </c>
      <c r="AE47" s="100"/>
      <c r="AF47" s="108">
        <v>3</v>
      </c>
      <c r="AG47" s="40">
        <f t="shared" si="15"/>
        <v>40.950000000000003</v>
      </c>
      <c r="AH47" s="39"/>
      <c r="AJ47" s="14">
        <f t="shared" si="16"/>
        <v>40.950000000000003</v>
      </c>
      <c r="AK47" s="14">
        <f t="shared" si="17"/>
        <v>0</v>
      </c>
      <c r="AL47" s="14">
        <f t="shared" si="18"/>
        <v>0</v>
      </c>
      <c r="AM47" s="14" t="str">
        <f t="shared" si="19"/>
        <v/>
      </c>
      <c r="AO47" s="22" t="s">
        <v>56</v>
      </c>
    </row>
    <row r="48" spans="1:41" s="2" customFormat="1" ht="9.9499999999999993" customHeight="1" x14ac:dyDescent="0.2">
      <c r="A48" s="21" t="s">
        <v>279</v>
      </c>
      <c r="B48" s="92" t="s">
        <v>6</v>
      </c>
      <c r="D48" s="148"/>
      <c r="E48" s="202" t="s">
        <v>159</v>
      </c>
      <c r="F48" s="203"/>
      <c r="G48" s="178" t="s">
        <v>111</v>
      </c>
      <c r="H48" s="176"/>
      <c r="I48" s="176"/>
      <c r="J48" s="178"/>
      <c r="K48" s="176" t="s">
        <v>401</v>
      </c>
      <c r="L48" s="176"/>
      <c r="M48" s="176"/>
      <c r="N48" s="208" t="s">
        <v>556</v>
      </c>
      <c r="O48" s="177"/>
      <c r="P48" s="203" t="s">
        <v>139</v>
      </c>
      <c r="Q48" s="204"/>
      <c r="R48" s="205"/>
      <c r="S48" s="206">
        <f t="shared" si="10"/>
        <v>40.950000000000003</v>
      </c>
      <c r="T48" s="207" t="s">
        <v>45</v>
      </c>
      <c r="U48" s="4" t="str">
        <f>+Instructions!$B$3</f>
        <v>A</v>
      </c>
      <c r="V48" s="39"/>
      <c r="W48" s="43">
        <f>+Instructions!$C$22</f>
        <v>0</v>
      </c>
      <c r="X48" s="14">
        <f t="shared" si="11"/>
        <v>40.950000000000003</v>
      </c>
      <c r="Y48" s="39"/>
      <c r="Z48" s="5" t="s">
        <v>612</v>
      </c>
      <c r="AA48" s="27">
        <v>40.950000000000003</v>
      </c>
      <c r="AB48" s="47">
        <f t="shared" si="12"/>
        <v>0</v>
      </c>
      <c r="AC48" s="14">
        <f t="shared" si="13"/>
        <v>40.950000000000003</v>
      </c>
      <c r="AD48" s="10">
        <f t="shared" si="14"/>
        <v>0</v>
      </c>
      <c r="AE48" s="100"/>
      <c r="AF48" s="108">
        <v>3</v>
      </c>
      <c r="AG48" s="40">
        <f t="shared" si="15"/>
        <v>40.950000000000003</v>
      </c>
      <c r="AH48" s="39"/>
      <c r="AJ48" s="14">
        <f t="shared" si="16"/>
        <v>40.950000000000003</v>
      </c>
      <c r="AK48" s="14">
        <f t="shared" si="17"/>
        <v>0</v>
      </c>
      <c r="AL48" s="14">
        <f t="shared" si="18"/>
        <v>0</v>
      </c>
      <c r="AM48" s="14" t="str">
        <f t="shared" si="19"/>
        <v/>
      </c>
      <c r="AO48" s="22" t="s">
        <v>56</v>
      </c>
    </row>
    <row r="49" spans="1:41" s="2" customFormat="1" ht="9.9499999999999993" customHeight="1" x14ac:dyDescent="0.2">
      <c r="A49" s="21" t="s">
        <v>277</v>
      </c>
      <c r="B49" s="92" t="s">
        <v>6</v>
      </c>
      <c r="D49" s="148"/>
      <c r="E49" s="181" t="s">
        <v>159</v>
      </c>
      <c r="F49" s="144"/>
      <c r="G49" s="193" t="s">
        <v>111</v>
      </c>
      <c r="H49" s="21"/>
      <c r="I49" s="21"/>
      <c r="J49" s="193"/>
      <c r="K49" s="21" t="s">
        <v>400</v>
      </c>
      <c r="L49" s="21"/>
      <c r="M49" s="21"/>
      <c r="N49" s="21"/>
      <c r="P49" s="144" t="s">
        <v>139</v>
      </c>
      <c r="Q49" s="149"/>
      <c r="R49" s="20"/>
      <c r="S49" s="27">
        <f t="shared" si="10"/>
        <v>40.950000000000003</v>
      </c>
      <c r="T49" s="25" t="s">
        <v>45</v>
      </c>
      <c r="U49" s="4" t="str">
        <f>+Instructions!$B$3</f>
        <v>A</v>
      </c>
      <c r="V49" s="39"/>
      <c r="W49" s="43">
        <f>+Instructions!$C$22</f>
        <v>0</v>
      </c>
      <c r="X49" s="14">
        <f t="shared" si="11"/>
        <v>40.950000000000003</v>
      </c>
      <c r="Y49" s="39"/>
      <c r="Z49" s="5" t="s">
        <v>612</v>
      </c>
      <c r="AA49" s="27">
        <v>40.950000000000003</v>
      </c>
      <c r="AB49" s="47">
        <f t="shared" si="12"/>
        <v>0</v>
      </c>
      <c r="AC49" s="14">
        <f t="shared" si="13"/>
        <v>40.950000000000003</v>
      </c>
      <c r="AD49" s="10">
        <f t="shared" si="14"/>
        <v>0</v>
      </c>
      <c r="AE49" s="100"/>
      <c r="AF49" s="108">
        <v>3</v>
      </c>
      <c r="AG49" s="40">
        <f t="shared" si="15"/>
        <v>40.950000000000003</v>
      </c>
      <c r="AH49" s="39"/>
      <c r="AJ49" s="14">
        <f t="shared" si="16"/>
        <v>40.950000000000003</v>
      </c>
      <c r="AK49" s="14">
        <f t="shared" si="17"/>
        <v>0</v>
      </c>
      <c r="AL49" s="14">
        <f t="shared" si="18"/>
        <v>0</v>
      </c>
      <c r="AM49" s="14" t="str">
        <f t="shared" si="19"/>
        <v/>
      </c>
      <c r="AO49" s="22" t="s">
        <v>56</v>
      </c>
    </row>
    <row r="50" spans="1:41" s="2" customFormat="1" ht="9.9499999999999993" customHeight="1" x14ac:dyDescent="0.2">
      <c r="A50" s="21" t="s">
        <v>278</v>
      </c>
      <c r="B50" s="92" t="s">
        <v>6</v>
      </c>
      <c r="D50" s="148"/>
      <c r="E50" s="181" t="s">
        <v>159</v>
      </c>
      <c r="F50" s="144"/>
      <c r="G50" s="193" t="s">
        <v>111</v>
      </c>
      <c r="H50" s="21"/>
      <c r="I50" s="21"/>
      <c r="J50" s="193"/>
      <c r="K50" s="21" t="s">
        <v>402</v>
      </c>
      <c r="L50" s="21"/>
      <c r="M50" s="21"/>
      <c r="N50" s="21"/>
      <c r="P50" s="144" t="s">
        <v>139</v>
      </c>
      <c r="Q50" s="149"/>
      <c r="R50" s="20"/>
      <c r="S50" s="27">
        <f t="shared" si="10"/>
        <v>40.950000000000003</v>
      </c>
      <c r="T50" s="25" t="s">
        <v>45</v>
      </c>
      <c r="U50" s="4" t="str">
        <f>+Instructions!$B$3</f>
        <v>A</v>
      </c>
      <c r="V50" s="39"/>
      <c r="W50" s="43">
        <f>+Instructions!$C$22</f>
        <v>0</v>
      </c>
      <c r="X50" s="14">
        <f t="shared" si="11"/>
        <v>40.950000000000003</v>
      </c>
      <c r="Y50" s="39"/>
      <c r="Z50" s="5" t="s">
        <v>612</v>
      </c>
      <c r="AA50" s="27">
        <v>40.950000000000003</v>
      </c>
      <c r="AB50" s="47">
        <f t="shared" si="12"/>
        <v>0</v>
      </c>
      <c r="AC50" s="14">
        <f t="shared" si="13"/>
        <v>40.950000000000003</v>
      </c>
      <c r="AD50" s="10">
        <f t="shared" si="14"/>
        <v>0</v>
      </c>
      <c r="AE50" s="100"/>
      <c r="AF50" s="108">
        <v>3</v>
      </c>
      <c r="AG50" s="40">
        <f t="shared" si="15"/>
        <v>40.950000000000003</v>
      </c>
      <c r="AH50" s="39"/>
      <c r="AJ50" s="14">
        <f t="shared" si="16"/>
        <v>40.950000000000003</v>
      </c>
      <c r="AK50" s="14">
        <f t="shared" si="17"/>
        <v>0</v>
      </c>
      <c r="AL50" s="14">
        <f t="shared" si="18"/>
        <v>0</v>
      </c>
      <c r="AM50" s="14" t="str">
        <f t="shared" si="19"/>
        <v/>
      </c>
      <c r="AO50" s="22" t="s">
        <v>56</v>
      </c>
    </row>
    <row r="51" spans="1:41" s="2" customFormat="1" ht="9.9499999999999993" customHeight="1" x14ac:dyDescent="0.2">
      <c r="A51" s="21" t="s">
        <v>280</v>
      </c>
      <c r="B51" s="92" t="s">
        <v>6</v>
      </c>
      <c r="D51" s="148"/>
      <c r="E51" s="181" t="s">
        <v>160</v>
      </c>
      <c r="F51" s="144"/>
      <c r="G51" s="193" t="s">
        <v>114</v>
      </c>
      <c r="H51" s="21"/>
      <c r="I51" s="21"/>
      <c r="J51" s="193"/>
      <c r="K51" s="21" t="s">
        <v>474</v>
      </c>
      <c r="L51" s="21"/>
      <c r="M51" s="21"/>
      <c r="N51" s="21"/>
      <c r="P51" s="144" t="s">
        <v>140</v>
      </c>
      <c r="Q51" s="149"/>
      <c r="R51" s="20"/>
      <c r="S51" s="27">
        <f t="shared" si="10"/>
        <v>54.85</v>
      </c>
      <c r="T51" s="25" t="s">
        <v>45</v>
      </c>
      <c r="U51" s="4" t="str">
        <f>+Instructions!$B$3</f>
        <v>A</v>
      </c>
      <c r="V51" s="39"/>
      <c r="W51" s="43">
        <f>+Instructions!$C$22</f>
        <v>0</v>
      </c>
      <c r="X51" s="14">
        <f t="shared" si="11"/>
        <v>54.85</v>
      </c>
      <c r="Y51" s="39"/>
      <c r="Z51" s="5" t="s">
        <v>612</v>
      </c>
      <c r="AA51" s="27">
        <v>54.85</v>
      </c>
      <c r="AB51" s="47">
        <f t="shared" si="12"/>
        <v>0</v>
      </c>
      <c r="AC51" s="14">
        <f t="shared" si="13"/>
        <v>54.85</v>
      </c>
      <c r="AD51" s="10">
        <f t="shared" si="14"/>
        <v>0</v>
      </c>
      <c r="AE51" s="100"/>
      <c r="AF51" s="108">
        <v>3</v>
      </c>
      <c r="AG51" s="40">
        <f t="shared" si="15"/>
        <v>54.85</v>
      </c>
      <c r="AH51" s="39"/>
      <c r="AJ51" s="14">
        <f t="shared" si="16"/>
        <v>54.85</v>
      </c>
      <c r="AK51" s="14">
        <f t="shared" si="17"/>
        <v>0</v>
      </c>
      <c r="AL51" s="14">
        <f t="shared" si="18"/>
        <v>0</v>
      </c>
      <c r="AM51" s="14" t="str">
        <f t="shared" si="19"/>
        <v/>
      </c>
      <c r="AO51" s="22" t="s">
        <v>56</v>
      </c>
    </row>
    <row r="52" spans="1:41" s="2" customFormat="1" ht="9.9499999999999993" customHeight="1" x14ac:dyDescent="0.2">
      <c r="A52" s="21" t="s">
        <v>281</v>
      </c>
      <c r="B52" s="92" t="s">
        <v>6</v>
      </c>
      <c r="D52" s="148"/>
      <c r="E52" s="202" t="s">
        <v>160</v>
      </c>
      <c r="F52" s="203"/>
      <c r="G52" s="178" t="s">
        <v>441</v>
      </c>
      <c r="H52" s="176"/>
      <c r="I52" s="176"/>
      <c r="J52" s="178"/>
      <c r="K52" s="176" t="s">
        <v>471</v>
      </c>
      <c r="L52" s="176"/>
      <c r="M52" s="176"/>
      <c r="N52" s="208" t="s">
        <v>556</v>
      </c>
      <c r="O52" s="177"/>
      <c r="P52" s="203" t="s">
        <v>140</v>
      </c>
      <c r="Q52" s="204"/>
      <c r="R52" s="205"/>
      <c r="S52" s="206">
        <f t="shared" si="10"/>
        <v>41.7</v>
      </c>
      <c r="T52" s="207" t="s">
        <v>45</v>
      </c>
      <c r="U52" s="4" t="str">
        <f>+Instructions!$B$3</f>
        <v>A</v>
      </c>
      <c r="V52" s="39"/>
      <c r="W52" s="43">
        <f>+Instructions!$C$22</f>
        <v>0</v>
      </c>
      <c r="X52" s="14">
        <f t="shared" si="11"/>
        <v>41.7</v>
      </c>
      <c r="Y52" s="39"/>
      <c r="Z52" s="5" t="s">
        <v>612</v>
      </c>
      <c r="AA52" s="27">
        <v>41.7</v>
      </c>
      <c r="AB52" s="47">
        <f t="shared" si="12"/>
        <v>0</v>
      </c>
      <c r="AC52" s="14">
        <f t="shared" si="13"/>
        <v>41.7</v>
      </c>
      <c r="AD52" s="10">
        <f t="shared" si="14"/>
        <v>0</v>
      </c>
      <c r="AE52" s="100"/>
      <c r="AF52" s="108">
        <v>3</v>
      </c>
      <c r="AG52" s="40">
        <f t="shared" si="15"/>
        <v>41.7</v>
      </c>
      <c r="AH52" s="39"/>
      <c r="AJ52" s="14">
        <f t="shared" si="16"/>
        <v>41.7</v>
      </c>
      <c r="AK52" s="14">
        <f t="shared" si="17"/>
        <v>0</v>
      </c>
      <c r="AL52" s="14">
        <f t="shared" si="18"/>
        <v>0</v>
      </c>
      <c r="AM52" s="14" t="str">
        <f t="shared" si="19"/>
        <v/>
      </c>
      <c r="AO52" s="22" t="s">
        <v>56</v>
      </c>
    </row>
    <row r="53" spans="1:41" s="2" customFormat="1" ht="9.9499999999999993" customHeight="1" x14ac:dyDescent="0.2">
      <c r="A53" s="21" t="s">
        <v>282</v>
      </c>
      <c r="B53" s="92" t="s">
        <v>6</v>
      </c>
      <c r="D53" s="148"/>
      <c r="E53" s="181" t="s">
        <v>160</v>
      </c>
      <c r="F53" s="144"/>
      <c r="G53" s="193" t="s">
        <v>113</v>
      </c>
      <c r="H53" s="21"/>
      <c r="I53" s="21"/>
      <c r="J53" s="193"/>
      <c r="K53" s="21" t="s">
        <v>399</v>
      </c>
      <c r="L53" s="21"/>
      <c r="M53" s="21"/>
      <c r="N53" s="21"/>
      <c r="P53" s="144" t="s">
        <v>140</v>
      </c>
      <c r="Q53" s="149"/>
      <c r="R53" s="20"/>
      <c r="S53" s="27">
        <f t="shared" si="10"/>
        <v>41.7</v>
      </c>
      <c r="T53" s="25" t="s">
        <v>45</v>
      </c>
      <c r="U53" s="4" t="str">
        <f>+Instructions!$B$3</f>
        <v>A</v>
      </c>
      <c r="V53" s="39"/>
      <c r="W53" s="43">
        <f>+Instructions!$C$22</f>
        <v>0</v>
      </c>
      <c r="X53" s="14">
        <f t="shared" si="11"/>
        <v>41.7</v>
      </c>
      <c r="Y53" s="39"/>
      <c r="Z53" s="5" t="s">
        <v>612</v>
      </c>
      <c r="AA53" s="27">
        <v>41.7</v>
      </c>
      <c r="AB53" s="47">
        <f t="shared" si="12"/>
        <v>0</v>
      </c>
      <c r="AC53" s="14">
        <f t="shared" si="13"/>
        <v>41.7</v>
      </c>
      <c r="AD53" s="10">
        <f t="shared" si="14"/>
        <v>0</v>
      </c>
      <c r="AE53" s="100"/>
      <c r="AF53" s="108">
        <v>3</v>
      </c>
      <c r="AG53" s="40">
        <f t="shared" si="15"/>
        <v>41.7</v>
      </c>
      <c r="AH53" s="39"/>
      <c r="AJ53" s="14">
        <f t="shared" si="16"/>
        <v>41.7</v>
      </c>
      <c r="AK53" s="14">
        <f t="shared" si="17"/>
        <v>0</v>
      </c>
      <c r="AL53" s="14">
        <f t="shared" si="18"/>
        <v>0</v>
      </c>
      <c r="AM53" s="14" t="str">
        <f t="shared" si="19"/>
        <v/>
      </c>
      <c r="AO53" s="22" t="s">
        <v>56</v>
      </c>
    </row>
    <row r="54" spans="1:41" s="2" customFormat="1" ht="9.9499999999999993" customHeight="1" x14ac:dyDescent="0.2">
      <c r="A54" s="21" t="s">
        <v>283</v>
      </c>
      <c r="B54" s="92" t="s">
        <v>6</v>
      </c>
      <c r="D54" s="148"/>
      <c r="E54" s="181" t="s">
        <v>160</v>
      </c>
      <c r="F54" s="144"/>
      <c r="G54" s="193" t="s">
        <v>113</v>
      </c>
      <c r="H54" s="21"/>
      <c r="I54" s="21"/>
      <c r="J54" s="193"/>
      <c r="K54" s="21" t="s">
        <v>402</v>
      </c>
      <c r="L54" s="21"/>
      <c r="M54" s="21"/>
      <c r="N54" s="21"/>
      <c r="P54" s="144" t="s">
        <v>140</v>
      </c>
      <c r="Q54" s="149"/>
      <c r="R54" s="20"/>
      <c r="S54" s="27">
        <f t="shared" si="10"/>
        <v>41.7</v>
      </c>
      <c r="T54" s="25" t="s">
        <v>45</v>
      </c>
      <c r="U54" s="4" t="str">
        <f>+Instructions!$B$3</f>
        <v>A</v>
      </c>
      <c r="V54" s="39"/>
      <c r="W54" s="43">
        <f>+Instructions!$C$22</f>
        <v>0</v>
      </c>
      <c r="X54" s="14">
        <f t="shared" si="11"/>
        <v>41.7</v>
      </c>
      <c r="Y54" s="39"/>
      <c r="Z54" s="5" t="s">
        <v>612</v>
      </c>
      <c r="AA54" s="27">
        <v>41.7</v>
      </c>
      <c r="AB54" s="47">
        <f t="shared" si="12"/>
        <v>0</v>
      </c>
      <c r="AC54" s="14">
        <f t="shared" si="13"/>
        <v>41.7</v>
      </c>
      <c r="AD54" s="10">
        <f t="shared" si="14"/>
        <v>0</v>
      </c>
      <c r="AE54" s="100"/>
      <c r="AF54" s="108">
        <v>3</v>
      </c>
      <c r="AG54" s="40">
        <f t="shared" si="15"/>
        <v>41.7</v>
      </c>
      <c r="AH54" s="39"/>
      <c r="AJ54" s="14">
        <f t="shared" si="16"/>
        <v>41.7</v>
      </c>
      <c r="AK54" s="14">
        <f t="shared" si="17"/>
        <v>0</v>
      </c>
      <c r="AL54" s="14">
        <f t="shared" si="18"/>
        <v>0</v>
      </c>
      <c r="AM54" s="14" t="str">
        <f t="shared" si="19"/>
        <v/>
      </c>
      <c r="AO54" s="22" t="s">
        <v>56</v>
      </c>
    </row>
    <row r="55" spans="1:41" s="2" customFormat="1" ht="9.9499999999999993" customHeight="1" x14ac:dyDescent="0.2">
      <c r="A55" s="21" t="s">
        <v>284</v>
      </c>
      <c r="B55" s="92" t="s">
        <v>6</v>
      </c>
      <c r="D55" s="148"/>
      <c r="E55" s="181" t="s">
        <v>160</v>
      </c>
      <c r="F55" s="144"/>
      <c r="G55" s="193" t="s">
        <v>113</v>
      </c>
      <c r="H55" s="21"/>
      <c r="I55" s="21"/>
      <c r="J55" s="193"/>
      <c r="K55" s="21" t="s">
        <v>401</v>
      </c>
      <c r="L55" s="21"/>
      <c r="M55" s="21"/>
      <c r="N55" s="21"/>
      <c r="P55" s="144" t="s">
        <v>140</v>
      </c>
      <c r="Q55" s="149"/>
      <c r="R55" s="20"/>
      <c r="S55" s="27">
        <f t="shared" ref="S55:S87" si="20">IF(Suggested="Yes",AA55,AG55)</f>
        <v>41.7</v>
      </c>
      <c r="T55" s="25" t="s">
        <v>45</v>
      </c>
      <c r="U55" s="4" t="str">
        <f>+Instructions!$B$3</f>
        <v>A</v>
      </c>
      <c r="V55" s="39"/>
      <c r="W55" s="43">
        <f>+Instructions!$C$22</f>
        <v>0</v>
      </c>
      <c r="X55" s="14">
        <f t="shared" ref="X55:X86" si="21">ROUND($AA55*(1-W55)+0.004999,2)</f>
        <v>41.7</v>
      </c>
      <c r="Y55" s="39"/>
      <c r="Z55" s="5" t="s">
        <v>612</v>
      </c>
      <c r="AA55" s="27">
        <v>41.7</v>
      </c>
      <c r="AB55" s="47">
        <f t="shared" ref="AB55:AB87" si="22">+W55</f>
        <v>0</v>
      </c>
      <c r="AC55" s="14">
        <f t="shared" ref="AC55:AC87" si="23">+X55</f>
        <v>41.7</v>
      </c>
      <c r="AD55" s="10">
        <f t="shared" ref="AD55:AD86" si="24">(AG55-AC55)/AG55</f>
        <v>0</v>
      </c>
      <c r="AE55" s="100"/>
      <c r="AF55" s="108">
        <v>3</v>
      </c>
      <c r="AG55" s="40">
        <f t="shared" ref="AG55:AG87" si="25">SUM(AJ55:AL55)+AE55</f>
        <v>41.7</v>
      </c>
      <c r="AH55" s="39"/>
      <c r="AJ55" s="14">
        <f t="shared" ref="AJ55:AJ87" si="26">ROUND(AC55/(1-VLOOKUP(AF55,Group,2,FALSE)),2)</f>
        <v>41.7</v>
      </c>
      <c r="AK55" s="14">
        <f t="shared" ref="AK55:AK86" si="27">IF(VLOOKUP(AF55,Group,5,FALSE)="YES",VLOOKUP(ROUND(ROUND(AJ55,1)-AJ55,2),Round,2,FALSE)+VLOOKUP(AF55,Group,6,FALSE),0)</f>
        <v>0</v>
      </c>
      <c r="AL55" s="14">
        <f t="shared" ref="AL55:AL86" si="28">IF(VLOOKUP(AF55,Group,7,FALSE)="",0,ROUND(AJ55-0.04999,1)-AJ55+AM55)</f>
        <v>0</v>
      </c>
      <c r="AM55" s="14" t="str">
        <f t="shared" ref="AM55:AM87" si="29">IF(VLOOKUP(AF55,Group,7,FALSE)="","",VLOOKUP(AF55,Group,7,FALSE))</f>
        <v/>
      </c>
      <c r="AO55" s="22" t="s">
        <v>56</v>
      </c>
    </row>
    <row r="56" spans="1:41" s="2" customFormat="1" ht="9.9499999999999993" customHeight="1" x14ac:dyDescent="0.2">
      <c r="A56" s="21" t="s">
        <v>285</v>
      </c>
      <c r="B56" s="92" t="s">
        <v>6</v>
      </c>
      <c r="D56" s="148"/>
      <c r="E56" s="181" t="s">
        <v>97</v>
      </c>
      <c r="F56" s="144"/>
      <c r="G56" s="193" t="s">
        <v>115</v>
      </c>
      <c r="H56" s="21"/>
      <c r="I56" s="21"/>
      <c r="J56" s="193"/>
      <c r="K56" s="21" t="s">
        <v>403</v>
      </c>
      <c r="L56" s="21"/>
      <c r="M56" s="21"/>
      <c r="N56" s="21"/>
      <c r="P56" s="144" t="s">
        <v>141</v>
      </c>
      <c r="Q56" s="149"/>
      <c r="R56" s="20"/>
      <c r="S56" s="27">
        <f t="shared" si="20"/>
        <v>56.65</v>
      </c>
      <c r="T56" s="25" t="s">
        <v>45</v>
      </c>
      <c r="U56" s="4" t="str">
        <f>+Instructions!$B$3</f>
        <v>A</v>
      </c>
      <c r="V56" s="39"/>
      <c r="W56" s="43">
        <f>+Instructions!$C$22</f>
        <v>0</v>
      </c>
      <c r="X56" s="14">
        <f t="shared" si="21"/>
        <v>56.65</v>
      </c>
      <c r="Y56" s="39"/>
      <c r="Z56" s="5" t="s">
        <v>612</v>
      </c>
      <c r="AA56" s="27">
        <v>56.65</v>
      </c>
      <c r="AB56" s="47">
        <f t="shared" si="22"/>
        <v>0</v>
      </c>
      <c r="AC56" s="14">
        <f t="shared" si="23"/>
        <v>56.65</v>
      </c>
      <c r="AD56" s="10">
        <f t="shared" si="24"/>
        <v>0</v>
      </c>
      <c r="AE56" s="100"/>
      <c r="AF56" s="108">
        <v>3</v>
      </c>
      <c r="AG56" s="40">
        <f t="shared" si="25"/>
        <v>56.65</v>
      </c>
      <c r="AH56" s="39"/>
      <c r="AJ56" s="14">
        <f t="shared" si="26"/>
        <v>56.65</v>
      </c>
      <c r="AK56" s="14">
        <f t="shared" si="27"/>
        <v>0</v>
      </c>
      <c r="AL56" s="14">
        <f t="shared" si="28"/>
        <v>0</v>
      </c>
      <c r="AM56" s="14" t="str">
        <f t="shared" si="29"/>
        <v/>
      </c>
      <c r="AO56" s="22" t="s">
        <v>56</v>
      </c>
    </row>
    <row r="57" spans="1:41" s="2" customFormat="1" ht="9.9499999999999993" customHeight="1" x14ac:dyDescent="0.2">
      <c r="A57" s="21" t="s">
        <v>286</v>
      </c>
      <c r="B57" s="92" t="s">
        <v>6</v>
      </c>
      <c r="D57" s="148"/>
      <c r="E57" s="202" t="s">
        <v>161</v>
      </c>
      <c r="F57" s="203"/>
      <c r="G57" s="178" t="s">
        <v>117</v>
      </c>
      <c r="H57" s="176"/>
      <c r="I57" s="176"/>
      <c r="J57" s="178"/>
      <c r="K57" s="176" t="s">
        <v>471</v>
      </c>
      <c r="L57" s="176"/>
      <c r="M57" s="176"/>
      <c r="N57" s="208" t="s">
        <v>556</v>
      </c>
      <c r="O57" s="177"/>
      <c r="P57" s="203" t="s">
        <v>142</v>
      </c>
      <c r="Q57" s="204"/>
      <c r="R57" s="205" t="s">
        <v>49</v>
      </c>
      <c r="S57" s="206">
        <f t="shared" si="20"/>
        <v>41.1</v>
      </c>
      <c r="T57" s="207" t="s">
        <v>45</v>
      </c>
      <c r="U57" s="4" t="str">
        <f>+Instructions!$B$3</f>
        <v>A</v>
      </c>
      <c r="V57" s="39"/>
      <c r="W57" s="43">
        <f>+Instructions!$C$22</f>
        <v>0</v>
      </c>
      <c r="X57" s="14">
        <f t="shared" si="21"/>
        <v>41.1</v>
      </c>
      <c r="Y57" s="39"/>
      <c r="Z57" s="5" t="s">
        <v>612</v>
      </c>
      <c r="AA57" s="27">
        <v>41.1</v>
      </c>
      <c r="AB57" s="47">
        <f t="shared" si="22"/>
        <v>0</v>
      </c>
      <c r="AC57" s="14">
        <f t="shared" si="23"/>
        <v>41.1</v>
      </c>
      <c r="AD57" s="10">
        <f t="shared" si="24"/>
        <v>0</v>
      </c>
      <c r="AE57" s="100"/>
      <c r="AF57" s="108">
        <v>3</v>
      </c>
      <c r="AG57" s="40">
        <f t="shared" si="25"/>
        <v>41.1</v>
      </c>
      <c r="AH57" s="39"/>
      <c r="AJ57" s="14">
        <f t="shared" si="26"/>
        <v>41.1</v>
      </c>
      <c r="AK57" s="14">
        <f t="shared" si="27"/>
        <v>0</v>
      </c>
      <c r="AL57" s="14">
        <f t="shared" si="28"/>
        <v>0</v>
      </c>
      <c r="AM57" s="14" t="str">
        <f t="shared" si="29"/>
        <v/>
      </c>
      <c r="AO57" s="22" t="s">
        <v>56</v>
      </c>
    </row>
    <row r="58" spans="1:41" s="2" customFormat="1" ht="9.9499999999999993" customHeight="1" x14ac:dyDescent="0.2">
      <c r="A58" s="21" t="s">
        <v>287</v>
      </c>
      <c r="B58" s="92" t="s">
        <v>6</v>
      </c>
      <c r="D58" s="148"/>
      <c r="E58" s="202" t="s">
        <v>161</v>
      </c>
      <c r="F58" s="203"/>
      <c r="G58" s="178" t="s">
        <v>117</v>
      </c>
      <c r="H58" s="176"/>
      <c r="I58" s="176"/>
      <c r="J58" s="178"/>
      <c r="K58" s="176" t="s">
        <v>404</v>
      </c>
      <c r="L58" s="176"/>
      <c r="M58" s="176"/>
      <c r="N58" s="208" t="s">
        <v>556</v>
      </c>
      <c r="O58" s="177"/>
      <c r="P58" s="203" t="s">
        <v>142</v>
      </c>
      <c r="Q58" s="204"/>
      <c r="R58" s="205" t="s">
        <v>49</v>
      </c>
      <c r="S58" s="206">
        <f t="shared" si="20"/>
        <v>41.45</v>
      </c>
      <c r="T58" s="207" t="s">
        <v>45</v>
      </c>
      <c r="U58" s="4" t="str">
        <f>+Instructions!$B$3</f>
        <v>A</v>
      </c>
      <c r="V58" s="39"/>
      <c r="W58" s="43">
        <f>+Instructions!$C$22</f>
        <v>0</v>
      </c>
      <c r="X58" s="14">
        <f t="shared" si="21"/>
        <v>41.45</v>
      </c>
      <c r="Y58" s="39"/>
      <c r="Z58" s="5" t="s">
        <v>612</v>
      </c>
      <c r="AA58" s="27">
        <v>41.45</v>
      </c>
      <c r="AB58" s="47">
        <f t="shared" si="22"/>
        <v>0</v>
      </c>
      <c r="AC58" s="14">
        <f t="shared" si="23"/>
        <v>41.45</v>
      </c>
      <c r="AD58" s="10">
        <f t="shared" si="24"/>
        <v>0</v>
      </c>
      <c r="AE58" s="100"/>
      <c r="AF58" s="108">
        <v>3</v>
      </c>
      <c r="AG58" s="40">
        <f t="shared" si="25"/>
        <v>41.45</v>
      </c>
      <c r="AH58" s="39"/>
      <c r="AJ58" s="14">
        <f t="shared" si="26"/>
        <v>41.45</v>
      </c>
      <c r="AK58" s="14">
        <f t="shared" si="27"/>
        <v>0</v>
      </c>
      <c r="AL58" s="14">
        <f t="shared" si="28"/>
        <v>0</v>
      </c>
      <c r="AM58" s="14" t="str">
        <f t="shared" si="29"/>
        <v/>
      </c>
      <c r="AO58" s="22" t="s">
        <v>56</v>
      </c>
    </row>
    <row r="59" spans="1:41" s="2" customFormat="1" ht="9.9499999999999993" customHeight="1" x14ac:dyDescent="0.2">
      <c r="A59" s="21" t="s">
        <v>288</v>
      </c>
      <c r="B59" s="92" t="s">
        <v>6</v>
      </c>
      <c r="D59" s="148"/>
      <c r="E59" s="202" t="s">
        <v>161</v>
      </c>
      <c r="F59" s="203"/>
      <c r="G59" s="178" t="s">
        <v>116</v>
      </c>
      <c r="H59" s="176"/>
      <c r="I59" s="176"/>
      <c r="J59" s="178"/>
      <c r="K59" s="176" t="s">
        <v>405</v>
      </c>
      <c r="L59" s="176"/>
      <c r="M59" s="176"/>
      <c r="N59" s="208" t="s">
        <v>556</v>
      </c>
      <c r="O59" s="177"/>
      <c r="P59" s="203" t="s">
        <v>142</v>
      </c>
      <c r="Q59" s="204"/>
      <c r="R59" s="205"/>
      <c r="S59" s="206">
        <f t="shared" si="20"/>
        <v>48.9</v>
      </c>
      <c r="T59" s="207" t="s">
        <v>45</v>
      </c>
      <c r="U59" s="4" t="str">
        <f>+Instructions!$B$3</f>
        <v>A</v>
      </c>
      <c r="V59" s="39"/>
      <c r="W59" s="43">
        <f>+Instructions!$C$22</f>
        <v>0</v>
      </c>
      <c r="X59" s="14">
        <f t="shared" si="21"/>
        <v>48.9</v>
      </c>
      <c r="Y59" s="39"/>
      <c r="Z59" s="5" t="s">
        <v>612</v>
      </c>
      <c r="AA59" s="27">
        <v>48.9</v>
      </c>
      <c r="AB59" s="47">
        <f t="shared" si="22"/>
        <v>0</v>
      </c>
      <c r="AC59" s="14">
        <f t="shared" si="23"/>
        <v>48.9</v>
      </c>
      <c r="AD59" s="10">
        <f t="shared" si="24"/>
        <v>0</v>
      </c>
      <c r="AE59" s="100"/>
      <c r="AF59" s="108">
        <v>3</v>
      </c>
      <c r="AG59" s="40">
        <f t="shared" si="25"/>
        <v>48.9</v>
      </c>
      <c r="AH59" s="39"/>
      <c r="AJ59" s="14">
        <f t="shared" si="26"/>
        <v>48.9</v>
      </c>
      <c r="AK59" s="14">
        <f t="shared" si="27"/>
        <v>0</v>
      </c>
      <c r="AL59" s="14">
        <f t="shared" si="28"/>
        <v>0</v>
      </c>
      <c r="AM59" s="14" t="str">
        <f t="shared" si="29"/>
        <v/>
      </c>
      <c r="AO59" s="22" t="s">
        <v>56</v>
      </c>
    </row>
    <row r="60" spans="1:41" s="2" customFormat="1" ht="9.9499999999999993" customHeight="1" x14ac:dyDescent="0.2">
      <c r="A60" s="21" t="s">
        <v>289</v>
      </c>
      <c r="B60" s="92" t="s">
        <v>6</v>
      </c>
      <c r="D60" s="148"/>
      <c r="E60" s="202" t="s">
        <v>161</v>
      </c>
      <c r="F60" s="203"/>
      <c r="G60" s="178" t="s">
        <v>116</v>
      </c>
      <c r="H60" s="176"/>
      <c r="I60" s="176"/>
      <c r="J60" s="178"/>
      <c r="K60" s="176" t="s">
        <v>399</v>
      </c>
      <c r="L60" s="176"/>
      <c r="M60" s="176"/>
      <c r="N60" s="208" t="s">
        <v>556</v>
      </c>
      <c r="O60" s="177"/>
      <c r="P60" s="203" t="s">
        <v>142</v>
      </c>
      <c r="Q60" s="204"/>
      <c r="R60" s="205"/>
      <c r="S60" s="206">
        <f t="shared" si="20"/>
        <v>41.05</v>
      </c>
      <c r="T60" s="207" t="s">
        <v>45</v>
      </c>
      <c r="U60" s="4" t="str">
        <f>+Instructions!$B$3</f>
        <v>A</v>
      </c>
      <c r="V60" s="39"/>
      <c r="W60" s="43">
        <f>+Instructions!$C$22</f>
        <v>0</v>
      </c>
      <c r="X60" s="14">
        <f t="shared" si="21"/>
        <v>41.05</v>
      </c>
      <c r="Y60" s="39"/>
      <c r="Z60" s="5" t="s">
        <v>612</v>
      </c>
      <c r="AA60" s="27">
        <v>41.05</v>
      </c>
      <c r="AB60" s="47">
        <f t="shared" si="22"/>
        <v>0</v>
      </c>
      <c r="AC60" s="14">
        <f t="shared" si="23"/>
        <v>41.05</v>
      </c>
      <c r="AD60" s="10">
        <f t="shared" si="24"/>
        <v>0</v>
      </c>
      <c r="AE60" s="100"/>
      <c r="AF60" s="108">
        <v>3</v>
      </c>
      <c r="AG60" s="40">
        <f t="shared" si="25"/>
        <v>41.05</v>
      </c>
      <c r="AH60" s="39"/>
      <c r="AJ60" s="14">
        <f t="shared" si="26"/>
        <v>41.05</v>
      </c>
      <c r="AK60" s="14">
        <f t="shared" si="27"/>
        <v>0</v>
      </c>
      <c r="AL60" s="14">
        <f t="shared" si="28"/>
        <v>0</v>
      </c>
      <c r="AM60" s="14" t="str">
        <f t="shared" si="29"/>
        <v/>
      </c>
      <c r="AO60" s="22" t="s">
        <v>56</v>
      </c>
    </row>
    <row r="61" spans="1:41" s="2" customFormat="1" ht="9.9499999999999993" customHeight="1" x14ac:dyDescent="0.2">
      <c r="A61" s="21" t="s">
        <v>290</v>
      </c>
      <c r="B61" s="92" t="s">
        <v>6</v>
      </c>
      <c r="D61" s="148"/>
      <c r="E61" s="202" t="s">
        <v>161</v>
      </c>
      <c r="F61" s="203"/>
      <c r="G61" s="178" t="s">
        <v>116</v>
      </c>
      <c r="H61" s="176"/>
      <c r="I61" s="176"/>
      <c r="J61" s="178"/>
      <c r="K61" s="176" t="s">
        <v>400</v>
      </c>
      <c r="L61" s="176"/>
      <c r="M61" s="176"/>
      <c r="N61" s="208" t="s">
        <v>556</v>
      </c>
      <c r="O61" s="177"/>
      <c r="P61" s="203" t="s">
        <v>142</v>
      </c>
      <c r="Q61" s="204"/>
      <c r="R61" s="205" t="s">
        <v>49</v>
      </c>
      <c r="S61" s="206">
        <f t="shared" si="20"/>
        <v>41.05</v>
      </c>
      <c r="T61" s="207" t="s">
        <v>45</v>
      </c>
      <c r="U61" s="4" t="str">
        <f>+Instructions!$B$3</f>
        <v>A</v>
      </c>
      <c r="V61" s="39"/>
      <c r="W61" s="43">
        <f>+Instructions!$C$22</f>
        <v>0</v>
      </c>
      <c r="X61" s="14">
        <f t="shared" si="21"/>
        <v>41.05</v>
      </c>
      <c r="Y61" s="39"/>
      <c r="Z61" s="5" t="s">
        <v>612</v>
      </c>
      <c r="AA61" s="27">
        <v>41.05</v>
      </c>
      <c r="AB61" s="47">
        <f t="shared" si="22"/>
        <v>0</v>
      </c>
      <c r="AC61" s="14">
        <f t="shared" si="23"/>
        <v>41.05</v>
      </c>
      <c r="AD61" s="10">
        <f t="shared" si="24"/>
        <v>0</v>
      </c>
      <c r="AE61" s="100"/>
      <c r="AF61" s="108">
        <v>3</v>
      </c>
      <c r="AG61" s="40">
        <f t="shared" si="25"/>
        <v>41.05</v>
      </c>
      <c r="AH61" s="39"/>
      <c r="AJ61" s="14">
        <f t="shared" si="26"/>
        <v>41.05</v>
      </c>
      <c r="AK61" s="14">
        <f t="shared" si="27"/>
        <v>0</v>
      </c>
      <c r="AL61" s="14">
        <f t="shared" si="28"/>
        <v>0</v>
      </c>
      <c r="AM61" s="14" t="str">
        <f t="shared" si="29"/>
        <v/>
      </c>
      <c r="AO61" s="22" t="s">
        <v>56</v>
      </c>
    </row>
    <row r="62" spans="1:41" s="2" customFormat="1" ht="9.9499999999999993" customHeight="1" x14ac:dyDescent="0.2">
      <c r="A62" s="21" t="s">
        <v>292</v>
      </c>
      <c r="B62" s="92" t="s">
        <v>6</v>
      </c>
      <c r="D62" s="148"/>
      <c r="E62" s="202" t="s">
        <v>161</v>
      </c>
      <c r="F62" s="203"/>
      <c r="G62" s="178" t="s">
        <v>116</v>
      </c>
      <c r="H62" s="176"/>
      <c r="I62" s="176"/>
      <c r="J62" s="178"/>
      <c r="K62" s="176" t="s">
        <v>401</v>
      </c>
      <c r="L62" s="176"/>
      <c r="M62" s="176"/>
      <c r="N62" s="208" t="s">
        <v>556</v>
      </c>
      <c r="O62" s="177"/>
      <c r="P62" s="203" t="s">
        <v>142</v>
      </c>
      <c r="Q62" s="204"/>
      <c r="R62" s="205"/>
      <c r="S62" s="206">
        <f t="shared" si="20"/>
        <v>41.05</v>
      </c>
      <c r="T62" s="207" t="s">
        <v>45</v>
      </c>
      <c r="U62" s="4" t="str">
        <f>+Instructions!$B$3</f>
        <v>A</v>
      </c>
      <c r="V62" s="39"/>
      <c r="W62" s="43">
        <f>+Instructions!$C$22</f>
        <v>0</v>
      </c>
      <c r="X62" s="14">
        <f t="shared" si="21"/>
        <v>41.05</v>
      </c>
      <c r="Y62" s="39"/>
      <c r="Z62" s="5" t="s">
        <v>612</v>
      </c>
      <c r="AA62" s="27">
        <v>41.05</v>
      </c>
      <c r="AB62" s="47">
        <f t="shared" si="22"/>
        <v>0</v>
      </c>
      <c r="AC62" s="14">
        <f t="shared" si="23"/>
        <v>41.05</v>
      </c>
      <c r="AD62" s="10">
        <f t="shared" si="24"/>
        <v>0</v>
      </c>
      <c r="AE62" s="100"/>
      <c r="AF62" s="108">
        <v>3</v>
      </c>
      <c r="AG62" s="40">
        <f t="shared" si="25"/>
        <v>41.05</v>
      </c>
      <c r="AH62" s="39"/>
      <c r="AJ62" s="14">
        <f t="shared" si="26"/>
        <v>41.05</v>
      </c>
      <c r="AK62" s="14">
        <f t="shared" si="27"/>
        <v>0</v>
      </c>
      <c r="AL62" s="14">
        <f t="shared" si="28"/>
        <v>0</v>
      </c>
      <c r="AM62" s="14" t="str">
        <f t="shared" si="29"/>
        <v/>
      </c>
      <c r="AO62" s="22" t="s">
        <v>56</v>
      </c>
    </row>
    <row r="63" spans="1:41" s="2" customFormat="1" ht="9.9499999999999993" customHeight="1" x14ac:dyDescent="0.2">
      <c r="A63" s="21" t="s">
        <v>291</v>
      </c>
      <c r="B63" s="92" t="s">
        <v>6</v>
      </c>
      <c r="D63" s="148"/>
      <c r="E63" s="181" t="s">
        <v>161</v>
      </c>
      <c r="F63" s="144"/>
      <c r="G63" s="193" t="s">
        <v>116</v>
      </c>
      <c r="H63" s="21"/>
      <c r="I63" s="21"/>
      <c r="J63" s="193"/>
      <c r="K63" s="21" t="s">
        <v>402</v>
      </c>
      <c r="L63" s="21"/>
      <c r="M63" s="21"/>
      <c r="N63" s="21"/>
      <c r="P63" s="144" t="s">
        <v>142</v>
      </c>
      <c r="Q63" s="149"/>
      <c r="R63" s="20"/>
      <c r="S63" s="27">
        <f t="shared" si="20"/>
        <v>41.05</v>
      </c>
      <c r="T63" s="25" t="s">
        <v>45</v>
      </c>
      <c r="U63" s="4" t="str">
        <f>+Instructions!$B$3</f>
        <v>A</v>
      </c>
      <c r="V63" s="39"/>
      <c r="W63" s="43">
        <f>+Instructions!$C$22</f>
        <v>0</v>
      </c>
      <c r="X63" s="14">
        <f t="shared" si="21"/>
        <v>41.05</v>
      </c>
      <c r="Y63" s="39"/>
      <c r="Z63" s="5" t="s">
        <v>612</v>
      </c>
      <c r="AA63" s="27">
        <v>41.05</v>
      </c>
      <c r="AB63" s="47">
        <f t="shared" si="22"/>
        <v>0</v>
      </c>
      <c r="AC63" s="14">
        <f t="shared" si="23"/>
        <v>41.05</v>
      </c>
      <c r="AD63" s="10">
        <f t="shared" si="24"/>
        <v>0</v>
      </c>
      <c r="AE63" s="100"/>
      <c r="AF63" s="108">
        <v>3</v>
      </c>
      <c r="AG63" s="40">
        <f t="shared" si="25"/>
        <v>41.05</v>
      </c>
      <c r="AH63" s="39"/>
      <c r="AJ63" s="14">
        <f t="shared" si="26"/>
        <v>41.05</v>
      </c>
      <c r="AK63" s="14">
        <f t="shared" si="27"/>
        <v>0</v>
      </c>
      <c r="AL63" s="14">
        <f t="shared" si="28"/>
        <v>0</v>
      </c>
      <c r="AM63" s="14" t="str">
        <f t="shared" si="29"/>
        <v/>
      </c>
      <c r="AO63" s="22" t="s">
        <v>56</v>
      </c>
    </row>
    <row r="64" spans="1:41" s="2" customFormat="1" ht="9.9499999999999993" customHeight="1" x14ac:dyDescent="0.2">
      <c r="A64" s="21" t="s">
        <v>293</v>
      </c>
      <c r="B64" s="92" t="s">
        <v>6</v>
      </c>
      <c r="D64" s="148"/>
      <c r="E64" s="181" t="s">
        <v>154</v>
      </c>
      <c r="F64" s="144"/>
      <c r="G64" s="193" t="s">
        <v>119</v>
      </c>
      <c r="H64" s="21"/>
      <c r="I64" s="21"/>
      <c r="J64" s="193"/>
      <c r="K64" s="21" t="s">
        <v>473</v>
      </c>
      <c r="L64" s="21"/>
      <c r="M64" s="21"/>
      <c r="N64" s="21"/>
      <c r="P64" s="144" t="s">
        <v>140</v>
      </c>
      <c r="Q64" s="149"/>
      <c r="R64" s="20"/>
      <c r="S64" s="27">
        <f t="shared" si="20"/>
        <v>54</v>
      </c>
      <c r="T64" s="25" t="s">
        <v>45</v>
      </c>
      <c r="U64" s="4" t="str">
        <f>+Instructions!$B$3</f>
        <v>A</v>
      </c>
      <c r="V64" s="39"/>
      <c r="W64" s="43">
        <f>+Instructions!$C$22</f>
        <v>0</v>
      </c>
      <c r="X64" s="14">
        <f t="shared" si="21"/>
        <v>54</v>
      </c>
      <c r="Y64" s="39"/>
      <c r="Z64" s="5" t="s">
        <v>612</v>
      </c>
      <c r="AA64" s="27">
        <v>54</v>
      </c>
      <c r="AB64" s="47">
        <f t="shared" si="22"/>
        <v>0</v>
      </c>
      <c r="AC64" s="14">
        <f t="shared" si="23"/>
        <v>54</v>
      </c>
      <c r="AD64" s="10">
        <f t="shared" si="24"/>
        <v>0</v>
      </c>
      <c r="AE64" s="100"/>
      <c r="AF64" s="108">
        <v>3</v>
      </c>
      <c r="AG64" s="40">
        <f t="shared" si="25"/>
        <v>54</v>
      </c>
      <c r="AH64" s="39"/>
      <c r="AJ64" s="14">
        <f t="shared" si="26"/>
        <v>54</v>
      </c>
      <c r="AK64" s="14">
        <f t="shared" si="27"/>
        <v>0</v>
      </c>
      <c r="AL64" s="14">
        <f t="shared" si="28"/>
        <v>0</v>
      </c>
      <c r="AM64" s="14" t="str">
        <f t="shared" si="29"/>
        <v/>
      </c>
      <c r="AO64" s="22" t="s">
        <v>56</v>
      </c>
    </row>
    <row r="65" spans="1:41" s="2" customFormat="1" ht="9.9499999999999993" customHeight="1" x14ac:dyDescent="0.2">
      <c r="A65" s="21" t="s">
        <v>294</v>
      </c>
      <c r="B65" s="92" t="s">
        <v>6</v>
      </c>
      <c r="D65" s="148"/>
      <c r="E65" s="181" t="s">
        <v>154</v>
      </c>
      <c r="F65" s="144"/>
      <c r="G65" s="193" t="s">
        <v>119</v>
      </c>
      <c r="H65" s="21"/>
      <c r="I65" s="21"/>
      <c r="J65" s="193"/>
      <c r="K65" s="21" t="s">
        <v>406</v>
      </c>
      <c r="L65" s="21"/>
      <c r="M65" s="21"/>
      <c r="N65" s="21"/>
      <c r="P65" s="144" t="s">
        <v>140</v>
      </c>
      <c r="Q65" s="149"/>
      <c r="R65" s="20"/>
      <c r="S65" s="209">
        <f t="shared" si="20"/>
        <v>54.65</v>
      </c>
      <c r="T65" s="210" t="s">
        <v>45</v>
      </c>
      <c r="U65" s="4" t="str">
        <f>+Instructions!$B$3</f>
        <v>A</v>
      </c>
      <c r="V65" s="39"/>
      <c r="W65" s="43">
        <f>+Instructions!$C$22</f>
        <v>0</v>
      </c>
      <c r="X65" s="14">
        <f t="shared" si="21"/>
        <v>54.65</v>
      </c>
      <c r="Y65" s="39"/>
      <c r="Z65" s="5" t="s">
        <v>612</v>
      </c>
      <c r="AA65" s="27">
        <v>54.65</v>
      </c>
      <c r="AB65" s="47">
        <f t="shared" si="22"/>
        <v>0</v>
      </c>
      <c r="AC65" s="14">
        <f t="shared" si="23"/>
        <v>54.65</v>
      </c>
      <c r="AD65" s="10">
        <f t="shared" si="24"/>
        <v>0</v>
      </c>
      <c r="AE65" s="100"/>
      <c r="AF65" s="108">
        <v>3</v>
      </c>
      <c r="AG65" s="40">
        <f t="shared" si="25"/>
        <v>54.65</v>
      </c>
      <c r="AH65" s="39"/>
      <c r="AJ65" s="14">
        <f t="shared" si="26"/>
        <v>54.65</v>
      </c>
      <c r="AK65" s="14">
        <f t="shared" si="27"/>
        <v>0</v>
      </c>
      <c r="AL65" s="14">
        <f t="shared" si="28"/>
        <v>0</v>
      </c>
      <c r="AM65" s="14" t="str">
        <f t="shared" si="29"/>
        <v/>
      </c>
      <c r="AO65" s="22" t="s">
        <v>56</v>
      </c>
    </row>
    <row r="66" spans="1:41" s="2" customFormat="1" ht="9.9499999999999993" customHeight="1" x14ac:dyDescent="0.2">
      <c r="A66" s="21" t="s">
        <v>295</v>
      </c>
      <c r="B66" s="92" t="s">
        <v>6</v>
      </c>
      <c r="D66" s="148"/>
      <c r="E66" s="181" t="s">
        <v>154</v>
      </c>
      <c r="F66" s="144"/>
      <c r="G66" s="193" t="s">
        <v>119</v>
      </c>
      <c r="H66" s="21"/>
      <c r="I66" s="21"/>
      <c r="J66" s="193"/>
      <c r="K66" s="21" t="s">
        <v>472</v>
      </c>
      <c r="L66" s="21"/>
      <c r="M66" s="21"/>
      <c r="N66" s="21"/>
      <c r="P66" s="144" t="s">
        <v>140</v>
      </c>
      <c r="Q66" s="149"/>
      <c r="R66" s="20"/>
      <c r="S66" s="27">
        <f t="shared" si="20"/>
        <v>54.3</v>
      </c>
      <c r="T66" s="25" t="s">
        <v>45</v>
      </c>
      <c r="U66" s="4" t="str">
        <f>+Instructions!$B$3</f>
        <v>A</v>
      </c>
      <c r="V66" s="39"/>
      <c r="W66" s="43">
        <f>+Instructions!$C$22</f>
        <v>0</v>
      </c>
      <c r="X66" s="14">
        <f t="shared" si="21"/>
        <v>54.3</v>
      </c>
      <c r="Y66" s="39"/>
      <c r="Z66" s="5" t="s">
        <v>612</v>
      </c>
      <c r="AA66" s="27">
        <v>54.3</v>
      </c>
      <c r="AB66" s="47">
        <f t="shared" si="22"/>
        <v>0</v>
      </c>
      <c r="AC66" s="14">
        <f t="shared" si="23"/>
        <v>54.3</v>
      </c>
      <c r="AD66" s="10">
        <f t="shared" si="24"/>
        <v>0</v>
      </c>
      <c r="AE66" s="100"/>
      <c r="AF66" s="108">
        <v>3</v>
      </c>
      <c r="AG66" s="40">
        <f t="shared" si="25"/>
        <v>54.3</v>
      </c>
      <c r="AH66" s="39"/>
      <c r="AJ66" s="14">
        <f t="shared" si="26"/>
        <v>54.3</v>
      </c>
      <c r="AK66" s="14">
        <f t="shared" si="27"/>
        <v>0</v>
      </c>
      <c r="AL66" s="14">
        <f t="shared" si="28"/>
        <v>0</v>
      </c>
      <c r="AM66" s="14" t="str">
        <f t="shared" si="29"/>
        <v/>
      </c>
      <c r="AO66" s="22" t="s">
        <v>56</v>
      </c>
    </row>
    <row r="67" spans="1:41" s="2" customFormat="1" ht="9.9499999999999993" customHeight="1" x14ac:dyDescent="0.2">
      <c r="A67" s="21" t="s">
        <v>296</v>
      </c>
      <c r="B67" s="92" t="s">
        <v>6</v>
      </c>
      <c r="D67" s="148"/>
      <c r="E67" s="181" t="s">
        <v>154</v>
      </c>
      <c r="F67" s="144"/>
      <c r="G67" s="193" t="s">
        <v>118</v>
      </c>
      <c r="H67" s="21"/>
      <c r="I67" s="21"/>
      <c r="J67" s="193"/>
      <c r="K67" s="21" t="s">
        <v>392</v>
      </c>
      <c r="L67" s="21"/>
      <c r="M67" s="21"/>
      <c r="N67" s="21"/>
      <c r="P67" s="144" t="s">
        <v>140</v>
      </c>
      <c r="Q67" s="149"/>
      <c r="R67" s="20"/>
      <c r="S67" s="27">
        <f t="shared" si="20"/>
        <v>56.4</v>
      </c>
      <c r="T67" s="25" t="s">
        <v>45</v>
      </c>
      <c r="U67" s="4" t="str">
        <f>+Instructions!$B$3</f>
        <v>A</v>
      </c>
      <c r="V67" s="39"/>
      <c r="W67" s="43">
        <f>+Instructions!$C$22</f>
        <v>0</v>
      </c>
      <c r="X67" s="14">
        <f t="shared" si="21"/>
        <v>56.4</v>
      </c>
      <c r="Y67" s="39"/>
      <c r="Z67" s="5" t="s">
        <v>612</v>
      </c>
      <c r="AA67" s="27">
        <v>56.4</v>
      </c>
      <c r="AB67" s="47">
        <f t="shared" si="22"/>
        <v>0</v>
      </c>
      <c r="AC67" s="14">
        <f t="shared" si="23"/>
        <v>56.4</v>
      </c>
      <c r="AD67" s="10">
        <f t="shared" si="24"/>
        <v>0</v>
      </c>
      <c r="AE67" s="100"/>
      <c r="AF67" s="108">
        <v>3</v>
      </c>
      <c r="AG67" s="40">
        <f t="shared" si="25"/>
        <v>56.4</v>
      </c>
      <c r="AH67" s="39"/>
      <c r="AJ67" s="14">
        <f t="shared" si="26"/>
        <v>56.4</v>
      </c>
      <c r="AK67" s="14">
        <f t="shared" si="27"/>
        <v>0</v>
      </c>
      <c r="AL67" s="14">
        <f t="shared" si="28"/>
        <v>0</v>
      </c>
      <c r="AM67" s="14" t="str">
        <f t="shared" si="29"/>
        <v/>
      </c>
      <c r="AO67" s="22" t="s">
        <v>56</v>
      </c>
    </row>
    <row r="68" spans="1:41" s="2" customFormat="1" ht="9.9499999999999993" customHeight="1" x14ac:dyDescent="0.2">
      <c r="A68" s="21" t="s">
        <v>297</v>
      </c>
      <c r="B68" s="92" t="s">
        <v>6</v>
      </c>
      <c r="D68" s="148"/>
      <c r="E68" s="202" t="s">
        <v>155</v>
      </c>
      <c r="F68" s="203"/>
      <c r="G68" s="178" t="s">
        <v>439</v>
      </c>
      <c r="H68" s="176"/>
      <c r="I68" s="176"/>
      <c r="J68" s="178"/>
      <c r="K68" s="176" t="s">
        <v>471</v>
      </c>
      <c r="L68" s="176"/>
      <c r="M68" s="176"/>
      <c r="N68" s="208" t="s">
        <v>556</v>
      </c>
      <c r="O68" s="177"/>
      <c r="P68" s="203" t="s">
        <v>142</v>
      </c>
      <c r="Q68" s="204"/>
      <c r="R68" s="205" t="s">
        <v>49</v>
      </c>
      <c r="S68" s="206">
        <f t="shared" si="20"/>
        <v>38.549999999999997</v>
      </c>
      <c r="T68" s="207" t="s">
        <v>45</v>
      </c>
      <c r="U68" s="4" t="str">
        <f>+Instructions!$B$3</f>
        <v>A</v>
      </c>
      <c r="V68" s="39"/>
      <c r="W68" s="43">
        <f>+Instructions!$C$22</f>
        <v>0</v>
      </c>
      <c r="X68" s="14">
        <f t="shared" si="21"/>
        <v>38.549999999999997</v>
      </c>
      <c r="Y68" s="39"/>
      <c r="Z68" s="5" t="s">
        <v>612</v>
      </c>
      <c r="AA68" s="27">
        <v>38.549999999999997</v>
      </c>
      <c r="AB68" s="47">
        <f t="shared" si="22"/>
        <v>0</v>
      </c>
      <c r="AC68" s="14">
        <f t="shared" si="23"/>
        <v>38.549999999999997</v>
      </c>
      <c r="AD68" s="10">
        <f t="shared" si="24"/>
        <v>0</v>
      </c>
      <c r="AE68" s="100"/>
      <c r="AF68" s="108">
        <v>3</v>
      </c>
      <c r="AG68" s="40">
        <f t="shared" si="25"/>
        <v>38.549999999999997</v>
      </c>
      <c r="AH68" s="39"/>
      <c r="AJ68" s="14">
        <f t="shared" si="26"/>
        <v>38.549999999999997</v>
      </c>
      <c r="AK68" s="14">
        <f t="shared" si="27"/>
        <v>0</v>
      </c>
      <c r="AL68" s="14">
        <f t="shared" si="28"/>
        <v>0</v>
      </c>
      <c r="AM68" s="14" t="str">
        <f t="shared" si="29"/>
        <v/>
      </c>
      <c r="AO68" s="22" t="s">
        <v>56</v>
      </c>
    </row>
    <row r="69" spans="1:41" s="2" customFormat="1" ht="9.9499999999999993" customHeight="1" x14ac:dyDescent="0.2">
      <c r="A69" s="21" t="s">
        <v>298</v>
      </c>
      <c r="B69" s="92" t="s">
        <v>6</v>
      </c>
      <c r="D69" s="148"/>
      <c r="E69" s="202" t="s">
        <v>155</v>
      </c>
      <c r="F69" s="203"/>
      <c r="G69" s="178" t="s">
        <v>439</v>
      </c>
      <c r="H69" s="176"/>
      <c r="I69" s="176"/>
      <c r="J69" s="178"/>
      <c r="K69" s="176" t="s">
        <v>407</v>
      </c>
      <c r="L69" s="176"/>
      <c r="M69" s="176"/>
      <c r="N69" s="208" t="s">
        <v>556</v>
      </c>
      <c r="O69" s="177"/>
      <c r="P69" s="203" t="s">
        <v>142</v>
      </c>
      <c r="Q69" s="204"/>
      <c r="R69" s="205" t="s">
        <v>49</v>
      </c>
      <c r="S69" s="206">
        <f t="shared" si="20"/>
        <v>39.15</v>
      </c>
      <c r="T69" s="207" t="s">
        <v>45</v>
      </c>
      <c r="U69" s="4" t="str">
        <f>+Instructions!$B$3</f>
        <v>A</v>
      </c>
      <c r="V69" s="39"/>
      <c r="W69" s="43">
        <f>+Instructions!$C$22</f>
        <v>0</v>
      </c>
      <c r="X69" s="14">
        <f t="shared" si="21"/>
        <v>39.15</v>
      </c>
      <c r="Y69" s="39"/>
      <c r="Z69" s="5" t="s">
        <v>612</v>
      </c>
      <c r="AA69" s="27">
        <v>39.15</v>
      </c>
      <c r="AB69" s="47">
        <f t="shared" si="22"/>
        <v>0</v>
      </c>
      <c r="AC69" s="14">
        <f t="shared" si="23"/>
        <v>39.15</v>
      </c>
      <c r="AD69" s="10">
        <f t="shared" si="24"/>
        <v>0</v>
      </c>
      <c r="AE69" s="100"/>
      <c r="AF69" s="108">
        <v>3</v>
      </c>
      <c r="AG69" s="40">
        <f t="shared" si="25"/>
        <v>39.15</v>
      </c>
      <c r="AH69" s="39"/>
      <c r="AJ69" s="14">
        <f t="shared" si="26"/>
        <v>39.15</v>
      </c>
      <c r="AK69" s="14">
        <f t="shared" si="27"/>
        <v>0</v>
      </c>
      <c r="AL69" s="14">
        <f t="shared" si="28"/>
        <v>0</v>
      </c>
      <c r="AM69" s="14" t="str">
        <f t="shared" si="29"/>
        <v/>
      </c>
      <c r="AO69" s="22" t="s">
        <v>56</v>
      </c>
    </row>
    <row r="70" spans="1:41" s="2" customFormat="1" ht="9.9499999999999993" customHeight="1" x14ac:dyDescent="0.2">
      <c r="A70" s="21" t="s">
        <v>300</v>
      </c>
      <c r="B70" s="92" t="s">
        <v>6</v>
      </c>
      <c r="D70" s="148"/>
      <c r="E70" s="202" t="s">
        <v>155</v>
      </c>
      <c r="F70" s="203"/>
      <c r="G70" s="178" t="s">
        <v>120</v>
      </c>
      <c r="H70" s="176"/>
      <c r="I70" s="176"/>
      <c r="J70" s="178"/>
      <c r="K70" s="176" t="s">
        <v>408</v>
      </c>
      <c r="L70" s="176"/>
      <c r="M70" s="176"/>
      <c r="N70" s="208" t="s">
        <v>556</v>
      </c>
      <c r="O70" s="177"/>
      <c r="P70" s="203" t="s">
        <v>142</v>
      </c>
      <c r="Q70" s="204"/>
      <c r="R70" s="205"/>
      <c r="S70" s="206">
        <f t="shared" si="20"/>
        <v>38.5</v>
      </c>
      <c r="T70" s="207" t="s">
        <v>45</v>
      </c>
      <c r="U70" s="4" t="str">
        <f>+Instructions!$B$3</f>
        <v>A</v>
      </c>
      <c r="V70" s="39"/>
      <c r="W70" s="43">
        <f>+Instructions!$C$22</f>
        <v>0</v>
      </c>
      <c r="X70" s="14">
        <f t="shared" si="21"/>
        <v>38.5</v>
      </c>
      <c r="Y70" s="39"/>
      <c r="Z70" s="5" t="s">
        <v>612</v>
      </c>
      <c r="AA70" s="27">
        <v>38.5</v>
      </c>
      <c r="AB70" s="47">
        <f t="shared" si="22"/>
        <v>0</v>
      </c>
      <c r="AC70" s="14">
        <f t="shared" si="23"/>
        <v>38.5</v>
      </c>
      <c r="AD70" s="10">
        <f t="shared" si="24"/>
        <v>0</v>
      </c>
      <c r="AE70" s="100"/>
      <c r="AF70" s="108">
        <v>3</v>
      </c>
      <c r="AG70" s="40">
        <f t="shared" si="25"/>
        <v>38.5</v>
      </c>
      <c r="AH70" s="39"/>
      <c r="AJ70" s="14">
        <f t="shared" si="26"/>
        <v>38.5</v>
      </c>
      <c r="AK70" s="14">
        <f t="shared" si="27"/>
        <v>0</v>
      </c>
      <c r="AL70" s="14">
        <f t="shared" si="28"/>
        <v>0</v>
      </c>
      <c r="AM70" s="14" t="str">
        <f t="shared" si="29"/>
        <v/>
      </c>
      <c r="AO70" s="22" t="s">
        <v>56</v>
      </c>
    </row>
    <row r="71" spans="1:41" s="2" customFormat="1" ht="9.9499999999999993" customHeight="1" x14ac:dyDescent="0.2">
      <c r="A71" s="21" t="s">
        <v>301</v>
      </c>
      <c r="B71" s="92" t="s">
        <v>6</v>
      </c>
      <c r="D71" s="148"/>
      <c r="E71" s="202" t="s">
        <v>155</v>
      </c>
      <c r="F71" s="203"/>
      <c r="G71" s="178" t="s">
        <v>120</v>
      </c>
      <c r="H71" s="176"/>
      <c r="I71" s="176"/>
      <c r="J71" s="178"/>
      <c r="K71" s="176" t="s">
        <v>400</v>
      </c>
      <c r="L71" s="176"/>
      <c r="M71" s="176"/>
      <c r="N71" s="208" t="s">
        <v>556</v>
      </c>
      <c r="O71" s="177"/>
      <c r="P71" s="203" t="s">
        <v>142</v>
      </c>
      <c r="Q71" s="204"/>
      <c r="R71" s="205" t="s">
        <v>49</v>
      </c>
      <c r="S71" s="206">
        <f t="shared" si="20"/>
        <v>38.5</v>
      </c>
      <c r="T71" s="207" t="s">
        <v>45</v>
      </c>
      <c r="U71" s="4" t="str">
        <f>+Instructions!$B$3</f>
        <v>A</v>
      </c>
      <c r="V71" s="39"/>
      <c r="W71" s="43">
        <f>+Instructions!$C$22</f>
        <v>0</v>
      </c>
      <c r="X71" s="14">
        <f t="shared" si="21"/>
        <v>38.5</v>
      </c>
      <c r="Y71" s="39"/>
      <c r="Z71" s="5" t="s">
        <v>612</v>
      </c>
      <c r="AA71" s="27">
        <v>38.5</v>
      </c>
      <c r="AB71" s="47">
        <f t="shared" si="22"/>
        <v>0</v>
      </c>
      <c r="AC71" s="14">
        <f t="shared" si="23"/>
        <v>38.5</v>
      </c>
      <c r="AD71" s="10">
        <f t="shared" si="24"/>
        <v>0</v>
      </c>
      <c r="AE71" s="100"/>
      <c r="AF71" s="108">
        <v>3</v>
      </c>
      <c r="AG71" s="40">
        <f t="shared" si="25"/>
        <v>38.5</v>
      </c>
      <c r="AH71" s="39"/>
      <c r="AJ71" s="14">
        <f t="shared" si="26"/>
        <v>38.5</v>
      </c>
      <c r="AK71" s="14">
        <f t="shared" si="27"/>
        <v>0</v>
      </c>
      <c r="AL71" s="14">
        <f t="shared" si="28"/>
        <v>0</v>
      </c>
      <c r="AM71" s="14" t="str">
        <f t="shared" si="29"/>
        <v/>
      </c>
      <c r="AO71" s="22" t="s">
        <v>56</v>
      </c>
    </row>
    <row r="72" spans="1:41" s="2" customFormat="1" ht="9.9499999999999993" customHeight="1" x14ac:dyDescent="0.2">
      <c r="A72" s="21" t="s">
        <v>302</v>
      </c>
      <c r="B72" s="92" t="s">
        <v>6</v>
      </c>
      <c r="D72" s="148"/>
      <c r="E72" s="202" t="s">
        <v>155</v>
      </c>
      <c r="F72" s="203"/>
      <c r="G72" s="178" t="s">
        <v>120</v>
      </c>
      <c r="H72" s="176"/>
      <c r="I72" s="176"/>
      <c r="J72" s="178"/>
      <c r="K72" s="176" t="s">
        <v>390</v>
      </c>
      <c r="L72" s="176"/>
      <c r="M72" s="176"/>
      <c r="N72" s="208" t="s">
        <v>556</v>
      </c>
      <c r="O72" s="177"/>
      <c r="P72" s="203" t="s">
        <v>142</v>
      </c>
      <c r="Q72" s="204"/>
      <c r="R72" s="205" t="s">
        <v>49</v>
      </c>
      <c r="S72" s="206">
        <f t="shared" si="20"/>
        <v>38.5</v>
      </c>
      <c r="T72" s="207" t="s">
        <v>45</v>
      </c>
      <c r="U72" s="4" t="str">
        <f>+Instructions!$B$3</f>
        <v>A</v>
      </c>
      <c r="V72" s="39"/>
      <c r="W72" s="43">
        <f>+Instructions!$C$22</f>
        <v>0</v>
      </c>
      <c r="X72" s="14">
        <f t="shared" si="21"/>
        <v>38.5</v>
      </c>
      <c r="Y72" s="39"/>
      <c r="Z72" s="5" t="s">
        <v>612</v>
      </c>
      <c r="AA72" s="27">
        <v>38.5</v>
      </c>
      <c r="AB72" s="47">
        <f t="shared" si="22"/>
        <v>0</v>
      </c>
      <c r="AC72" s="14">
        <f t="shared" si="23"/>
        <v>38.5</v>
      </c>
      <c r="AD72" s="10">
        <f t="shared" si="24"/>
        <v>0</v>
      </c>
      <c r="AE72" s="100"/>
      <c r="AF72" s="108">
        <v>3</v>
      </c>
      <c r="AG72" s="40">
        <f t="shared" si="25"/>
        <v>38.5</v>
      </c>
      <c r="AH72" s="39"/>
      <c r="AJ72" s="14">
        <f t="shared" si="26"/>
        <v>38.5</v>
      </c>
      <c r="AK72" s="14">
        <f t="shared" si="27"/>
        <v>0</v>
      </c>
      <c r="AL72" s="14">
        <f t="shared" si="28"/>
        <v>0</v>
      </c>
      <c r="AM72" s="14" t="str">
        <f t="shared" si="29"/>
        <v/>
      </c>
      <c r="AO72" s="22" t="s">
        <v>56</v>
      </c>
    </row>
    <row r="73" spans="1:41" s="2" customFormat="1" ht="9.9499999999999993" customHeight="1" x14ac:dyDescent="0.2">
      <c r="A73" s="21" t="s">
        <v>303</v>
      </c>
      <c r="B73" s="92" t="s">
        <v>6</v>
      </c>
      <c r="D73" s="148"/>
      <c r="E73" s="202" t="s">
        <v>155</v>
      </c>
      <c r="F73" s="203"/>
      <c r="G73" s="178" t="s">
        <v>120</v>
      </c>
      <c r="H73" s="176"/>
      <c r="I73" s="176"/>
      <c r="J73" s="178"/>
      <c r="K73" s="176" t="s">
        <v>401</v>
      </c>
      <c r="L73" s="176"/>
      <c r="M73" s="176"/>
      <c r="N73" s="208" t="s">
        <v>556</v>
      </c>
      <c r="O73" s="177"/>
      <c r="P73" s="203" t="s">
        <v>142</v>
      </c>
      <c r="Q73" s="204"/>
      <c r="R73" s="205" t="s">
        <v>49</v>
      </c>
      <c r="S73" s="206">
        <f t="shared" si="20"/>
        <v>38.5</v>
      </c>
      <c r="T73" s="207" t="s">
        <v>45</v>
      </c>
      <c r="U73" s="4" t="str">
        <f>+Instructions!$B$3</f>
        <v>A</v>
      </c>
      <c r="V73" s="39"/>
      <c r="W73" s="43">
        <f>+Instructions!$C$22</f>
        <v>0</v>
      </c>
      <c r="X73" s="14">
        <f t="shared" si="21"/>
        <v>38.5</v>
      </c>
      <c r="Y73" s="39"/>
      <c r="Z73" s="5" t="s">
        <v>612</v>
      </c>
      <c r="AA73" s="27">
        <v>38.5</v>
      </c>
      <c r="AB73" s="47">
        <f t="shared" si="22"/>
        <v>0</v>
      </c>
      <c r="AC73" s="14">
        <f t="shared" si="23"/>
        <v>38.5</v>
      </c>
      <c r="AD73" s="10">
        <f t="shared" si="24"/>
        <v>0</v>
      </c>
      <c r="AE73" s="100"/>
      <c r="AF73" s="108">
        <v>3</v>
      </c>
      <c r="AG73" s="40">
        <f t="shared" si="25"/>
        <v>38.5</v>
      </c>
      <c r="AH73" s="39"/>
      <c r="AJ73" s="14">
        <f t="shared" si="26"/>
        <v>38.5</v>
      </c>
      <c r="AK73" s="14">
        <f t="shared" si="27"/>
        <v>0</v>
      </c>
      <c r="AL73" s="14">
        <f t="shared" si="28"/>
        <v>0</v>
      </c>
      <c r="AM73" s="14" t="str">
        <f t="shared" si="29"/>
        <v/>
      </c>
      <c r="AO73" s="22" t="s">
        <v>56</v>
      </c>
    </row>
    <row r="74" spans="1:41" s="2" customFormat="1" ht="9.9499999999999993" customHeight="1" x14ac:dyDescent="0.2">
      <c r="A74" s="21" t="s">
        <v>304</v>
      </c>
      <c r="B74" s="92" t="s">
        <v>6</v>
      </c>
      <c r="D74" s="148"/>
      <c r="E74" s="202" t="s">
        <v>155</v>
      </c>
      <c r="F74" s="203"/>
      <c r="G74" s="178" t="s">
        <v>120</v>
      </c>
      <c r="H74" s="176"/>
      <c r="I74" s="176"/>
      <c r="J74" s="178"/>
      <c r="K74" s="176" t="s">
        <v>409</v>
      </c>
      <c r="L74" s="176"/>
      <c r="M74" s="176"/>
      <c r="N74" s="208" t="s">
        <v>556</v>
      </c>
      <c r="O74" s="177"/>
      <c r="P74" s="203" t="s">
        <v>142</v>
      </c>
      <c r="Q74" s="204"/>
      <c r="R74" s="205" t="s">
        <v>49</v>
      </c>
      <c r="S74" s="206">
        <f t="shared" si="20"/>
        <v>40.700000000000003</v>
      </c>
      <c r="T74" s="207" t="s">
        <v>45</v>
      </c>
      <c r="U74" s="4" t="str">
        <f>+Instructions!$B$3</f>
        <v>A</v>
      </c>
      <c r="V74" s="39"/>
      <c r="W74" s="43">
        <f>+Instructions!$C$22</f>
        <v>0</v>
      </c>
      <c r="X74" s="14">
        <f t="shared" si="21"/>
        <v>40.700000000000003</v>
      </c>
      <c r="Y74" s="39"/>
      <c r="Z74" s="5" t="s">
        <v>612</v>
      </c>
      <c r="AA74" s="27">
        <v>40.700000000000003</v>
      </c>
      <c r="AB74" s="47">
        <f t="shared" si="22"/>
        <v>0</v>
      </c>
      <c r="AC74" s="14">
        <f t="shared" si="23"/>
        <v>40.700000000000003</v>
      </c>
      <c r="AD74" s="10">
        <f t="shared" si="24"/>
        <v>0</v>
      </c>
      <c r="AE74" s="100"/>
      <c r="AF74" s="108">
        <v>3</v>
      </c>
      <c r="AG74" s="40">
        <f t="shared" si="25"/>
        <v>40.700000000000003</v>
      </c>
      <c r="AH74" s="39"/>
      <c r="AJ74" s="14">
        <f t="shared" si="26"/>
        <v>40.700000000000003</v>
      </c>
      <c r="AK74" s="14">
        <f t="shared" si="27"/>
        <v>0</v>
      </c>
      <c r="AL74" s="14">
        <f t="shared" si="28"/>
        <v>0</v>
      </c>
      <c r="AM74" s="14" t="str">
        <f t="shared" si="29"/>
        <v/>
      </c>
      <c r="AO74" s="22" t="s">
        <v>56</v>
      </c>
    </row>
    <row r="75" spans="1:41" s="2" customFormat="1" ht="9.9499999999999993" customHeight="1" x14ac:dyDescent="0.2">
      <c r="A75" s="21" t="s">
        <v>305</v>
      </c>
      <c r="B75" s="92" t="s">
        <v>6</v>
      </c>
      <c r="D75" s="148"/>
      <c r="E75" s="202" t="s">
        <v>155</v>
      </c>
      <c r="F75" s="203"/>
      <c r="G75" s="178" t="s">
        <v>120</v>
      </c>
      <c r="H75" s="176"/>
      <c r="I75" s="176"/>
      <c r="J75" s="178"/>
      <c r="K75" s="176" t="s">
        <v>410</v>
      </c>
      <c r="L75" s="176"/>
      <c r="M75" s="176"/>
      <c r="N75" s="208" t="s">
        <v>556</v>
      </c>
      <c r="O75" s="177"/>
      <c r="P75" s="203" t="s">
        <v>142</v>
      </c>
      <c r="Q75" s="204"/>
      <c r="R75" s="205" t="s">
        <v>49</v>
      </c>
      <c r="S75" s="206">
        <f t="shared" si="20"/>
        <v>39.700000000000003</v>
      </c>
      <c r="T75" s="207" t="s">
        <v>45</v>
      </c>
      <c r="U75" s="4" t="str">
        <f>+Instructions!$B$3</f>
        <v>A</v>
      </c>
      <c r="V75" s="39"/>
      <c r="W75" s="43">
        <f>+Instructions!$C$22</f>
        <v>0</v>
      </c>
      <c r="X75" s="14">
        <f t="shared" si="21"/>
        <v>39.700000000000003</v>
      </c>
      <c r="Y75" s="39"/>
      <c r="Z75" s="5" t="s">
        <v>612</v>
      </c>
      <c r="AA75" s="27">
        <v>39.700000000000003</v>
      </c>
      <c r="AB75" s="47">
        <f t="shared" si="22"/>
        <v>0</v>
      </c>
      <c r="AC75" s="14">
        <f t="shared" si="23"/>
        <v>39.700000000000003</v>
      </c>
      <c r="AD75" s="10">
        <f t="shared" si="24"/>
        <v>0</v>
      </c>
      <c r="AE75" s="100"/>
      <c r="AF75" s="108">
        <v>3</v>
      </c>
      <c r="AG75" s="40">
        <f t="shared" si="25"/>
        <v>39.700000000000003</v>
      </c>
      <c r="AH75" s="39"/>
      <c r="AJ75" s="14">
        <f t="shared" si="26"/>
        <v>39.700000000000003</v>
      </c>
      <c r="AK75" s="14">
        <f t="shared" si="27"/>
        <v>0</v>
      </c>
      <c r="AL75" s="14">
        <f t="shared" si="28"/>
        <v>0</v>
      </c>
      <c r="AM75" s="14" t="str">
        <f t="shared" si="29"/>
        <v/>
      </c>
      <c r="AO75" s="22" t="s">
        <v>56</v>
      </c>
    </row>
    <row r="76" spans="1:41" s="2" customFormat="1" ht="9.9499999999999993" customHeight="1" x14ac:dyDescent="0.2">
      <c r="A76" s="21" t="s">
        <v>306</v>
      </c>
      <c r="B76" s="92" t="s">
        <v>6</v>
      </c>
      <c r="D76" s="148"/>
      <c r="E76" s="202" t="s">
        <v>155</v>
      </c>
      <c r="F76" s="203"/>
      <c r="G76" s="178" t="s">
        <v>120</v>
      </c>
      <c r="H76" s="176"/>
      <c r="I76" s="176"/>
      <c r="J76" s="178"/>
      <c r="K76" s="176" t="s">
        <v>411</v>
      </c>
      <c r="L76" s="176"/>
      <c r="M76" s="176"/>
      <c r="N76" s="208" t="s">
        <v>556</v>
      </c>
      <c r="O76" s="177"/>
      <c r="P76" s="203" t="s">
        <v>142</v>
      </c>
      <c r="Q76" s="204"/>
      <c r="R76" s="205" t="s">
        <v>49</v>
      </c>
      <c r="S76" s="206">
        <f t="shared" si="20"/>
        <v>39.700000000000003</v>
      </c>
      <c r="T76" s="207" t="s">
        <v>45</v>
      </c>
      <c r="U76" s="4" t="str">
        <f>+Instructions!$B$3</f>
        <v>A</v>
      </c>
      <c r="V76" s="39"/>
      <c r="W76" s="43">
        <f>+Instructions!$C$22</f>
        <v>0</v>
      </c>
      <c r="X76" s="14">
        <f t="shared" si="21"/>
        <v>39.700000000000003</v>
      </c>
      <c r="Y76" s="39"/>
      <c r="Z76" s="5" t="s">
        <v>612</v>
      </c>
      <c r="AA76" s="27">
        <v>39.700000000000003</v>
      </c>
      <c r="AB76" s="47">
        <f t="shared" si="22"/>
        <v>0</v>
      </c>
      <c r="AC76" s="14">
        <f t="shared" si="23"/>
        <v>39.700000000000003</v>
      </c>
      <c r="AD76" s="10">
        <f t="shared" si="24"/>
        <v>0</v>
      </c>
      <c r="AE76" s="100"/>
      <c r="AF76" s="108">
        <v>3</v>
      </c>
      <c r="AG76" s="40">
        <f t="shared" si="25"/>
        <v>39.700000000000003</v>
      </c>
      <c r="AH76" s="39"/>
      <c r="AJ76" s="14">
        <f t="shared" si="26"/>
        <v>39.700000000000003</v>
      </c>
      <c r="AK76" s="14">
        <f t="shared" si="27"/>
        <v>0</v>
      </c>
      <c r="AL76" s="14">
        <f t="shared" si="28"/>
        <v>0</v>
      </c>
      <c r="AM76" s="14" t="str">
        <f t="shared" si="29"/>
        <v/>
      </c>
      <c r="AO76" s="22" t="s">
        <v>56</v>
      </c>
    </row>
    <row r="77" spans="1:41" s="2" customFormat="1" ht="9.9499999999999993" customHeight="1" x14ac:dyDescent="0.2">
      <c r="A77" s="21" t="s">
        <v>299</v>
      </c>
      <c r="B77" s="92" t="s">
        <v>6</v>
      </c>
      <c r="D77" s="148"/>
      <c r="E77" s="181" t="s">
        <v>155</v>
      </c>
      <c r="F77" s="144"/>
      <c r="G77" s="193" t="s">
        <v>120</v>
      </c>
      <c r="H77" s="21"/>
      <c r="I77" s="21"/>
      <c r="J77" s="193"/>
      <c r="K77" s="21" t="s">
        <v>399</v>
      </c>
      <c r="L77" s="21"/>
      <c r="M77" s="21"/>
      <c r="N77" s="21"/>
      <c r="P77" s="144" t="s">
        <v>142</v>
      </c>
      <c r="Q77" s="149"/>
      <c r="R77" s="20"/>
      <c r="S77" s="27">
        <f t="shared" si="20"/>
        <v>38.5</v>
      </c>
      <c r="T77" s="25" t="s">
        <v>45</v>
      </c>
      <c r="U77" s="4" t="str">
        <f>+Instructions!$B$3</f>
        <v>A</v>
      </c>
      <c r="V77" s="39"/>
      <c r="W77" s="43">
        <f>+Instructions!$C$22</f>
        <v>0</v>
      </c>
      <c r="X77" s="14">
        <f t="shared" si="21"/>
        <v>38.5</v>
      </c>
      <c r="Y77" s="39"/>
      <c r="Z77" s="5" t="s">
        <v>612</v>
      </c>
      <c r="AA77" s="27">
        <v>38.5</v>
      </c>
      <c r="AB77" s="47">
        <f t="shared" si="22"/>
        <v>0</v>
      </c>
      <c r="AC77" s="14">
        <f t="shared" si="23"/>
        <v>38.5</v>
      </c>
      <c r="AD77" s="10">
        <f t="shared" si="24"/>
        <v>0</v>
      </c>
      <c r="AE77" s="100"/>
      <c r="AF77" s="108">
        <v>3</v>
      </c>
      <c r="AG77" s="40">
        <f t="shared" si="25"/>
        <v>38.5</v>
      </c>
      <c r="AH77" s="39"/>
      <c r="AJ77" s="14">
        <f t="shared" si="26"/>
        <v>38.5</v>
      </c>
      <c r="AK77" s="14">
        <f t="shared" si="27"/>
        <v>0</v>
      </c>
      <c r="AL77" s="14">
        <f t="shared" si="28"/>
        <v>0</v>
      </c>
      <c r="AM77" s="14" t="str">
        <f t="shared" si="29"/>
        <v/>
      </c>
      <c r="AO77" s="22" t="s">
        <v>56</v>
      </c>
    </row>
    <row r="78" spans="1:41" s="2" customFormat="1" ht="9.9499999999999993" customHeight="1" x14ac:dyDescent="0.2">
      <c r="A78" s="21" t="s">
        <v>307</v>
      </c>
      <c r="B78" s="92" t="s">
        <v>6</v>
      </c>
      <c r="D78" s="148"/>
      <c r="E78" s="202" t="s">
        <v>98</v>
      </c>
      <c r="F78" s="203"/>
      <c r="G78" s="178" t="s">
        <v>122</v>
      </c>
      <c r="H78" s="176"/>
      <c r="I78" s="176"/>
      <c r="J78" s="178"/>
      <c r="K78" s="176" t="s">
        <v>471</v>
      </c>
      <c r="L78" s="176"/>
      <c r="M78" s="176"/>
      <c r="N78" s="208" t="s">
        <v>556</v>
      </c>
      <c r="O78" s="177"/>
      <c r="P78" s="203" t="s">
        <v>143</v>
      </c>
      <c r="Q78" s="204"/>
      <c r="R78" s="205"/>
      <c r="S78" s="206">
        <f t="shared" si="20"/>
        <v>44.15</v>
      </c>
      <c r="T78" s="207" t="s">
        <v>45</v>
      </c>
      <c r="U78" s="4" t="str">
        <f>+Instructions!$B$3</f>
        <v>A</v>
      </c>
      <c r="V78" s="39"/>
      <c r="W78" s="43">
        <f>+Instructions!$C$22</f>
        <v>0</v>
      </c>
      <c r="X78" s="14">
        <f t="shared" si="21"/>
        <v>44.15</v>
      </c>
      <c r="Y78" s="39"/>
      <c r="Z78" s="5" t="s">
        <v>612</v>
      </c>
      <c r="AA78" s="27">
        <v>44.15</v>
      </c>
      <c r="AB78" s="47">
        <f t="shared" si="22"/>
        <v>0</v>
      </c>
      <c r="AC78" s="14">
        <f t="shared" si="23"/>
        <v>44.15</v>
      </c>
      <c r="AD78" s="10">
        <f t="shared" si="24"/>
        <v>0</v>
      </c>
      <c r="AE78" s="100"/>
      <c r="AF78" s="108">
        <v>3</v>
      </c>
      <c r="AG78" s="40">
        <f t="shared" si="25"/>
        <v>44.15</v>
      </c>
      <c r="AH78" s="39"/>
      <c r="AJ78" s="14">
        <f t="shared" si="26"/>
        <v>44.15</v>
      </c>
      <c r="AK78" s="14">
        <f t="shared" si="27"/>
        <v>0</v>
      </c>
      <c r="AL78" s="14">
        <f t="shared" si="28"/>
        <v>0</v>
      </c>
      <c r="AM78" s="14" t="str">
        <f t="shared" si="29"/>
        <v/>
      </c>
      <c r="AO78" s="22" t="s">
        <v>56</v>
      </c>
    </row>
    <row r="79" spans="1:41" s="2" customFormat="1" ht="9.9499999999999993" customHeight="1" x14ac:dyDescent="0.2">
      <c r="A79" s="21" t="s">
        <v>309</v>
      </c>
      <c r="B79" s="92" t="s">
        <v>6</v>
      </c>
      <c r="D79" s="148"/>
      <c r="E79" s="202" t="s">
        <v>98</v>
      </c>
      <c r="F79" s="203"/>
      <c r="G79" s="178" t="s">
        <v>121</v>
      </c>
      <c r="H79" s="176"/>
      <c r="I79" s="176"/>
      <c r="J79" s="178"/>
      <c r="K79" s="176" t="s">
        <v>412</v>
      </c>
      <c r="L79" s="176"/>
      <c r="M79" s="176"/>
      <c r="N79" s="208" t="s">
        <v>556</v>
      </c>
      <c r="O79" s="177"/>
      <c r="P79" s="203" t="s">
        <v>143</v>
      </c>
      <c r="Q79" s="204"/>
      <c r="R79" s="205" t="s">
        <v>49</v>
      </c>
      <c r="S79" s="206">
        <f t="shared" si="20"/>
        <v>44.15</v>
      </c>
      <c r="T79" s="207" t="s">
        <v>45</v>
      </c>
      <c r="U79" s="4" t="str">
        <f>+Instructions!$B$3</f>
        <v>A</v>
      </c>
      <c r="V79" s="39"/>
      <c r="W79" s="43">
        <f>+Instructions!$C$22</f>
        <v>0</v>
      </c>
      <c r="X79" s="14">
        <f t="shared" si="21"/>
        <v>44.15</v>
      </c>
      <c r="Y79" s="39"/>
      <c r="Z79" s="5" t="s">
        <v>612</v>
      </c>
      <c r="AA79" s="27">
        <v>44.15</v>
      </c>
      <c r="AB79" s="47">
        <f t="shared" si="22"/>
        <v>0</v>
      </c>
      <c r="AC79" s="14">
        <f t="shared" si="23"/>
        <v>44.15</v>
      </c>
      <c r="AD79" s="10">
        <f t="shared" si="24"/>
        <v>0</v>
      </c>
      <c r="AE79" s="100"/>
      <c r="AF79" s="108">
        <v>3</v>
      </c>
      <c r="AG79" s="40">
        <f t="shared" si="25"/>
        <v>44.15</v>
      </c>
      <c r="AH79" s="39"/>
      <c r="AJ79" s="14">
        <f t="shared" si="26"/>
        <v>44.15</v>
      </c>
      <c r="AK79" s="14">
        <f t="shared" si="27"/>
        <v>0</v>
      </c>
      <c r="AL79" s="14">
        <f t="shared" si="28"/>
        <v>0</v>
      </c>
      <c r="AM79" s="14" t="str">
        <f t="shared" si="29"/>
        <v/>
      </c>
      <c r="AO79" s="22" t="s">
        <v>56</v>
      </c>
    </row>
    <row r="80" spans="1:41" s="2" customFormat="1" ht="9.9499999999999993" customHeight="1" x14ac:dyDescent="0.2">
      <c r="A80" s="21" t="s">
        <v>310</v>
      </c>
      <c r="B80" s="92" t="s">
        <v>6</v>
      </c>
      <c r="D80" s="148"/>
      <c r="E80" s="202" t="s">
        <v>98</v>
      </c>
      <c r="F80" s="203"/>
      <c r="G80" s="178" t="s">
        <v>121</v>
      </c>
      <c r="H80" s="176"/>
      <c r="I80" s="176"/>
      <c r="J80" s="178"/>
      <c r="K80" s="176" t="s">
        <v>413</v>
      </c>
      <c r="L80" s="176"/>
      <c r="M80" s="176"/>
      <c r="N80" s="208" t="s">
        <v>556</v>
      </c>
      <c r="O80" s="177"/>
      <c r="P80" s="203" t="s">
        <v>143</v>
      </c>
      <c r="Q80" s="204"/>
      <c r="R80" s="205" t="s">
        <v>49</v>
      </c>
      <c r="S80" s="206">
        <f t="shared" si="20"/>
        <v>44.15</v>
      </c>
      <c r="T80" s="207" t="s">
        <v>45</v>
      </c>
      <c r="U80" s="4" t="str">
        <f>+Instructions!$B$3</f>
        <v>A</v>
      </c>
      <c r="V80" s="39"/>
      <c r="W80" s="43">
        <f>+Instructions!$C$22</f>
        <v>0</v>
      </c>
      <c r="X80" s="14">
        <f t="shared" si="21"/>
        <v>44.15</v>
      </c>
      <c r="Y80" s="39"/>
      <c r="Z80" s="5" t="s">
        <v>612</v>
      </c>
      <c r="AA80" s="27">
        <v>44.15</v>
      </c>
      <c r="AB80" s="47">
        <f t="shared" si="22"/>
        <v>0</v>
      </c>
      <c r="AC80" s="14">
        <f t="shared" si="23"/>
        <v>44.15</v>
      </c>
      <c r="AD80" s="10">
        <f t="shared" si="24"/>
        <v>0</v>
      </c>
      <c r="AE80" s="100"/>
      <c r="AF80" s="108">
        <v>3</v>
      </c>
      <c r="AG80" s="40">
        <f t="shared" si="25"/>
        <v>44.15</v>
      </c>
      <c r="AH80" s="39"/>
      <c r="AJ80" s="14">
        <f t="shared" si="26"/>
        <v>44.15</v>
      </c>
      <c r="AK80" s="14">
        <f t="shared" si="27"/>
        <v>0</v>
      </c>
      <c r="AL80" s="14">
        <f t="shared" si="28"/>
        <v>0</v>
      </c>
      <c r="AM80" s="14" t="str">
        <f t="shared" si="29"/>
        <v/>
      </c>
      <c r="AO80" s="22" t="s">
        <v>56</v>
      </c>
    </row>
    <row r="81" spans="1:41" s="2" customFormat="1" ht="9.9499999999999993" customHeight="1" x14ac:dyDescent="0.2">
      <c r="A81" s="21" t="s">
        <v>308</v>
      </c>
      <c r="B81" s="92" t="s">
        <v>6</v>
      </c>
      <c r="D81" s="148"/>
      <c r="E81" s="181" t="s">
        <v>98</v>
      </c>
      <c r="F81" s="144"/>
      <c r="G81" s="193" t="s">
        <v>121</v>
      </c>
      <c r="H81" s="21"/>
      <c r="I81" s="21"/>
      <c r="J81" s="193"/>
      <c r="K81" s="21" t="s">
        <v>399</v>
      </c>
      <c r="L81" s="21"/>
      <c r="M81" s="21"/>
      <c r="N81" s="21"/>
      <c r="P81" s="144" t="s">
        <v>143</v>
      </c>
      <c r="Q81" s="149"/>
      <c r="R81" s="20"/>
      <c r="S81" s="27">
        <f t="shared" si="20"/>
        <v>44.15</v>
      </c>
      <c r="T81" s="25" t="s">
        <v>45</v>
      </c>
      <c r="U81" s="4" t="str">
        <f>+Instructions!$B$3</f>
        <v>A</v>
      </c>
      <c r="V81" s="39"/>
      <c r="W81" s="43">
        <f>+Instructions!$C$22</f>
        <v>0</v>
      </c>
      <c r="X81" s="14">
        <f t="shared" si="21"/>
        <v>44.15</v>
      </c>
      <c r="Y81" s="39"/>
      <c r="Z81" s="5" t="s">
        <v>612</v>
      </c>
      <c r="AA81" s="27">
        <v>44.15</v>
      </c>
      <c r="AB81" s="47">
        <f t="shared" si="22"/>
        <v>0</v>
      </c>
      <c r="AC81" s="14">
        <f t="shared" si="23"/>
        <v>44.15</v>
      </c>
      <c r="AD81" s="10">
        <f t="shared" si="24"/>
        <v>0</v>
      </c>
      <c r="AE81" s="100"/>
      <c r="AF81" s="108">
        <v>3</v>
      </c>
      <c r="AG81" s="40">
        <f t="shared" si="25"/>
        <v>44.15</v>
      </c>
      <c r="AH81" s="39"/>
      <c r="AJ81" s="14">
        <f t="shared" si="26"/>
        <v>44.15</v>
      </c>
      <c r="AK81" s="14">
        <f t="shared" si="27"/>
        <v>0</v>
      </c>
      <c r="AL81" s="14">
        <f t="shared" si="28"/>
        <v>0</v>
      </c>
      <c r="AM81" s="14" t="str">
        <f t="shared" si="29"/>
        <v/>
      </c>
      <c r="AO81" s="22" t="s">
        <v>56</v>
      </c>
    </row>
    <row r="82" spans="1:41" s="2" customFormat="1" ht="9.9499999999999993" customHeight="1" x14ac:dyDescent="0.2">
      <c r="A82" s="21" t="s">
        <v>311</v>
      </c>
      <c r="B82" s="92" t="s">
        <v>6</v>
      </c>
      <c r="D82" s="148"/>
      <c r="E82" s="181" t="s">
        <v>98</v>
      </c>
      <c r="F82" s="144"/>
      <c r="G82" s="193" t="s">
        <v>121</v>
      </c>
      <c r="H82" s="21"/>
      <c r="I82" s="21"/>
      <c r="J82" s="193"/>
      <c r="K82" s="21" t="s">
        <v>402</v>
      </c>
      <c r="L82" s="21"/>
      <c r="M82" s="21"/>
      <c r="N82" s="21"/>
      <c r="P82" s="144" t="s">
        <v>143</v>
      </c>
      <c r="Q82" s="149"/>
      <c r="R82" s="198" t="s">
        <v>49</v>
      </c>
      <c r="S82" s="27">
        <f t="shared" si="20"/>
        <v>44.15</v>
      </c>
      <c r="T82" s="25" t="s">
        <v>45</v>
      </c>
      <c r="U82" s="4" t="str">
        <f>+Instructions!$B$3</f>
        <v>A</v>
      </c>
      <c r="V82" s="39"/>
      <c r="W82" s="43">
        <f>+Instructions!$C$22</f>
        <v>0</v>
      </c>
      <c r="X82" s="14">
        <f t="shared" si="21"/>
        <v>44.15</v>
      </c>
      <c r="Y82" s="39"/>
      <c r="Z82" s="5" t="s">
        <v>612</v>
      </c>
      <c r="AA82" s="27">
        <v>44.15</v>
      </c>
      <c r="AB82" s="47">
        <f t="shared" si="22"/>
        <v>0</v>
      </c>
      <c r="AC82" s="14">
        <f t="shared" si="23"/>
        <v>44.15</v>
      </c>
      <c r="AD82" s="10">
        <f t="shared" si="24"/>
        <v>0</v>
      </c>
      <c r="AE82" s="100"/>
      <c r="AF82" s="108">
        <v>3</v>
      </c>
      <c r="AG82" s="40">
        <f t="shared" si="25"/>
        <v>44.15</v>
      </c>
      <c r="AH82" s="39"/>
      <c r="AJ82" s="14">
        <f t="shared" si="26"/>
        <v>44.15</v>
      </c>
      <c r="AK82" s="14">
        <f t="shared" si="27"/>
        <v>0</v>
      </c>
      <c r="AL82" s="14">
        <f t="shared" si="28"/>
        <v>0</v>
      </c>
      <c r="AM82" s="14" t="str">
        <f t="shared" si="29"/>
        <v/>
      </c>
      <c r="AO82" s="22" t="s">
        <v>56</v>
      </c>
    </row>
    <row r="83" spans="1:41" s="2" customFormat="1" ht="9.9499999999999993" customHeight="1" x14ac:dyDescent="0.2">
      <c r="A83" s="21" t="s">
        <v>312</v>
      </c>
      <c r="B83" s="92" t="s">
        <v>6</v>
      </c>
      <c r="D83" s="148"/>
      <c r="E83" s="181" t="s">
        <v>98</v>
      </c>
      <c r="F83" s="144"/>
      <c r="G83" s="193" t="s">
        <v>121</v>
      </c>
      <c r="H83" s="21"/>
      <c r="I83" s="21"/>
      <c r="J83" s="193"/>
      <c r="K83" s="21" t="s">
        <v>390</v>
      </c>
      <c r="L83" s="21"/>
      <c r="M83" s="21"/>
      <c r="N83" s="21"/>
      <c r="P83" s="144" t="s">
        <v>143</v>
      </c>
      <c r="Q83" s="149"/>
      <c r="R83" s="20"/>
      <c r="S83" s="27">
        <f t="shared" si="20"/>
        <v>44.15</v>
      </c>
      <c r="T83" s="25" t="s">
        <v>45</v>
      </c>
      <c r="U83" s="4" t="str">
        <f>+Instructions!$B$3</f>
        <v>A</v>
      </c>
      <c r="V83" s="39"/>
      <c r="W83" s="43">
        <f>+Instructions!$C$22</f>
        <v>0</v>
      </c>
      <c r="X83" s="14">
        <f t="shared" si="21"/>
        <v>44.15</v>
      </c>
      <c r="Y83" s="39"/>
      <c r="Z83" s="5" t="s">
        <v>612</v>
      </c>
      <c r="AA83" s="27">
        <v>44.15</v>
      </c>
      <c r="AB83" s="47">
        <f t="shared" si="22"/>
        <v>0</v>
      </c>
      <c r="AC83" s="14">
        <f t="shared" si="23"/>
        <v>44.15</v>
      </c>
      <c r="AD83" s="10">
        <f t="shared" si="24"/>
        <v>0</v>
      </c>
      <c r="AE83" s="100"/>
      <c r="AF83" s="108">
        <v>3</v>
      </c>
      <c r="AG83" s="40">
        <f t="shared" si="25"/>
        <v>44.15</v>
      </c>
      <c r="AH83" s="39"/>
      <c r="AJ83" s="14">
        <f t="shared" si="26"/>
        <v>44.15</v>
      </c>
      <c r="AK83" s="14">
        <f t="shared" si="27"/>
        <v>0</v>
      </c>
      <c r="AL83" s="14">
        <f t="shared" si="28"/>
        <v>0</v>
      </c>
      <c r="AM83" s="14" t="str">
        <f t="shared" si="29"/>
        <v/>
      </c>
      <c r="AO83" s="22" t="s">
        <v>56</v>
      </c>
    </row>
    <row r="84" spans="1:41" s="2" customFormat="1" ht="9.9499999999999993" customHeight="1" x14ac:dyDescent="0.2">
      <c r="A84" s="21" t="s">
        <v>313</v>
      </c>
      <c r="B84" s="92" t="s">
        <v>6</v>
      </c>
      <c r="D84" s="148"/>
      <c r="E84" s="181" t="s">
        <v>99</v>
      </c>
      <c r="F84" s="144"/>
      <c r="G84" s="193" t="s">
        <v>123</v>
      </c>
      <c r="H84" s="21"/>
      <c r="I84" s="21"/>
      <c r="J84" s="193"/>
      <c r="K84" s="21" t="s">
        <v>414</v>
      </c>
      <c r="L84" s="21"/>
      <c r="M84" s="21"/>
      <c r="N84" s="21"/>
      <c r="P84" s="144" t="s">
        <v>144</v>
      </c>
      <c r="Q84" s="149"/>
      <c r="R84" s="20"/>
      <c r="S84" s="27">
        <f t="shared" si="20"/>
        <v>38.6</v>
      </c>
      <c r="T84" s="25" t="s">
        <v>45</v>
      </c>
      <c r="U84" s="4" t="str">
        <f>+Instructions!$B$3</f>
        <v>A</v>
      </c>
      <c r="V84" s="39"/>
      <c r="W84" s="43">
        <f>+Instructions!$C$22</f>
        <v>0</v>
      </c>
      <c r="X84" s="14">
        <f t="shared" si="21"/>
        <v>38.6</v>
      </c>
      <c r="Y84" s="39"/>
      <c r="Z84" s="5" t="s">
        <v>612</v>
      </c>
      <c r="AA84" s="27">
        <v>38.6</v>
      </c>
      <c r="AB84" s="47">
        <f t="shared" si="22"/>
        <v>0</v>
      </c>
      <c r="AC84" s="14">
        <f t="shared" si="23"/>
        <v>38.6</v>
      </c>
      <c r="AD84" s="10">
        <f t="shared" si="24"/>
        <v>0</v>
      </c>
      <c r="AE84" s="100"/>
      <c r="AF84" s="108">
        <v>3</v>
      </c>
      <c r="AG84" s="40">
        <f t="shared" si="25"/>
        <v>38.6</v>
      </c>
      <c r="AH84" s="39"/>
      <c r="AJ84" s="14">
        <f t="shared" si="26"/>
        <v>38.6</v>
      </c>
      <c r="AK84" s="14">
        <f t="shared" si="27"/>
        <v>0</v>
      </c>
      <c r="AL84" s="14">
        <f t="shared" si="28"/>
        <v>0</v>
      </c>
      <c r="AM84" s="14" t="str">
        <f t="shared" si="29"/>
        <v/>
      </c>
      <c r="AO84" s="22" t="s">
        <v>56</v>
      </c>
    </row>
    <row r="85" spans="1:41" s="2" customFormat="1" ht="9.9499999999999993" customHeight="1" x14ac:dyDescent="0.2">
      <c r="A85" s="21" t="s">
        <v>314</v>
      </c>
      <c r="B85" s="92" t="s">
        <v>6</v>
      </c>
      <c r="D85" s="148"/>
      <c r="E85" s="181" t="s">
        <v>100</v>
      </c>
      <c r="F85" s="144"/>
      <c r="G85" s="193" t="s">
        <v>124</v>
      </c>
      <c r="H85" s="21"/>
      <c r="I85" s="21"/>
      <c r="J85" s="193"/>
      <c r="K85" s="21" t="s">
        <v>415</v>
      </c>
      <c r="L85" s="21"/>
      <c r="M85" s="21"/>
      <c r="N85" s="21"/>
      <c r="P85" s="144" t="s">
        <v>142</v>
      </c>
      <c r="Q85" s="149"/>
      <c r="R85" s="20"/>
      <c r="S85" s="27">
        <f t="shared" si="20"/>
        <v>45.4</v>
      </c>
      <c r="T85" s="25" t="s">
        <v>45</v>
      </c>
      <c r="U85" s="4" t="str">
        <f>+Instructions!$B$3</f>
        <v>A</v>
      </c>
      <c r="V85" s="39"/>
      <c r="W85" s="43">
        <f>+Instructions!$C$22</f>
        <v>0</v>
      </c>
      <c r="X85" s="14">
        <f t="shared" si="21"/>
        <v>45.4</v>
      </c>
      <c r="Y85" s="39"/>
      <c r="Z85" s="5" t="s">
        <v>612</v>
      </c>
      <c r="AA85" s="27">
        <v>45.4</v>
      </c>
      <c r="AB85" s="47">
        <f t="shared" si="22"/>
        <v>0</v>
      </c>
      <c r="AC85" s="14">
        <f t="shared" si="23"/>
        <v>45.4</v>
      </c>
      <c r="AD85" s="10">
        <f t="shared" si="24"/>
        <v>0</v>
      </c>
      <c r="AE85" s="100"/>
      <c r="AF85" s="108">
        <v>3</v>
      </c>
      <c r="AG85" s="40">
        <f t="shared" si="25"/>
        <v>45.4</v>
      </c>
      <c r="AH85" s="39"/>
      <c r="AJ85" s="14">
        <f t="shared" si="26"/>
        <v>45.4</v>
      </c>
      <c r="AK85" s="14">
        <f t="shared" si="27"/>
        <v>0</v>
      </c>
      <c r="AL85" s="14">
        <f t="shared" si="28"/>
        <v>0</v>
      </c>
      <c r="AM85" s="14" t="str">
        <f t="shared" si="29"/>
        <v/>
      </c>
      <c r="AO85" s="22" t="s">
        <v>56</v>
      </c>
    </row>
    <row r="86" spans="1:41" s="2" customFormat="1" ht="9.9499999999999993" customHeight="1" x14ac:dyDescent="0.2">
      <c r="A86" s="21" t="s">
        <v>315</v>
      </c>
      <c r="B86" s="92" t="s">
        <v>6</v>
      </c>
      <c r="D86" s="148"/>
      <c r="E86" s="202" t="s">
        <v>162</v>
      </c>
      <c r="F86" s="203"/>
      <c r="G86" s="178" t="s">
        <v>446</v>
      </c>
      <c r="H86" s="176"/>
      <c r="I86" s="176"/>
      <c r="J86" s="211" t="s">
        <v>610</v>
      </c>
      <c r="K86" s="176" t="s">
        <v>470</v>
      </c>
      <c r="L86" s="176"/>
      <c r="M86" s="176"/>
      <c r="N86" s="176"/>
      <c r="O86" s="177"/>
      <c r="P86" s="203" t="s">
        <v>145</v>
      </c>
      <c r="Q86" s="204"/>
      <c r="R86" s="205" t="s">
        <v>509</v>
      </c>
      <c r="S86" s="206">
        <f t="shared" si="20"/>
        <v>51.85</v>
      </c>
      <c r="T86" s="207" t="s">
        <v>45</v>
      </c>
      <c r="U86" s="4" t="str">
        <f>+Instructions!$B$3</f>
        <v>A</v>
      </c>
      <c r="V86" s="39"/>
      <c r="W86" s="43">
        <f>+Instructions!$C$22</f>
        <v>0</v>
      </c>
      <c r="X86" s="14">
        <f t="shared" si="21"/>
        <v>51.85</v>
      </c>
      <c r="Y86" s="39"/>
      <c r="Z86" s="5" t="s">
        <v>612</v>
      </c>
      <c r="AA86" s="27">
        <v>51.85</v>
      </c>
      <c r="AB86" s="47">
        <f t="shared" si="22"/>
        <v>0</v>
      </c>
      <c r="AC86" s="14">
        <f t="shared" si="23"/>
        <v>51.85</v>
      </c>
      <c r="AD86" s="10">
        <f t="shared" si="24"/>
        <v>0</v>
      </c>
      <c r="AE86" s="100"/>
      <c r="AF86" s="108">
        <v>3</v>
      </c>
      <c r="AG86" s="40">
        <f t="shared" si="25"/>
        <v>51.85</v>
      </c>
      <c r="AH86" s="39"/>
      <c r="AJ86" s="14">
        <f t="shared" si="26"/>
        <v>51.85</v>
      </c>
      <c r="AK86" s="14">
        <f t="shared" si="27"/>
        <v>0</v>
      </c>
      <c r="AL86" s="14">
        <f t="shared" si="28"/>
        <v>0</v>
      </c>
      <c r="AM86" s="14" t="str">
        <f t="shared" si="29"/>
        <v/>
      </c>
      <c r="AO86" s="22" t="s">
        <v>56</v>
      </c>
    </row>
    <row r="87" spans="1:41" s="2" customFormat="1" ht="9.9499999999999993" customHeight="1" x14ac:dyDescent="0.2">
      <c r="A87" s="21" t="s">
        <v>316</v>
      </c>
      <c r="B87" s="92" t="s">
        <v>6</v>
      </c>
      <c r="D87" s="148"/>
      <c r="E87" s="202" t="s">
        <v>162</v>
      </c>
      <c r="F87" s="203"/>
      <c r="G87" s="178" t="s">
        <v>446</v>
      </c>
      <c r="H87" s="176"/>
      <c r="I87" s="176"/>
      <c r="J87" s="211" t="s">
        <v>610</v>
      </c>
      <c r="K87" s="176" t="s">
        <v>469</v>
      </c>
      <c r="L87" s="176"/>
      <c r="M87" s="176"/>
      <c r="N87" s="176"/>
      <c r="O87" s="177"/>
      <c r="P87" s="203" t="s">
        <v>145</v>
      </c>
      <c r="Q87" s="204"/>
      <c r="R87" s="205" t="s">
        <v>509</v>
      </c>
      <c r="S87" s="206">
        <f t="shared" si="20"/>
        <v>50.9</v>
      </c>
      <c r="T87" s="207" t="s">
        <v>45</v>
      </c>
      <c r="U87" s="4" t="str">
        <f>+Instructions!$B$3</f>
        <v>A</v>
      </c>
      <c r="V87" s="39"/>
      <c r="W87" s="43">
        <f>+Instructions!$C$22</f>
        <v>0</v>
      </c>
      <c r="X87" s="14">
        <f t="shared" ref="X87" si="30">ROUND($AA87*(1-W87)+0.004999,2)</f>
        <v>50.9</v>
      </c>
      <c r="Y87" s="39"/>
      <c r="Z87" s="5" t="s">
        <v>612</v>
      </c>
      <c r="AA87" s="27">
        <v>50.9</v>
      </c>
      <c r="AB87" s="47">
        <f t="shared" si="22"/>
        <v>0</v>
      </c>
      <c r="AC87" s="14">
        <f t="shared" si="23"/>
        <v>50.9</v>
      </c>
      <c r="AD87" s="10">
        <f t="shared" ref="AD87" si="31">(AG87-AC87)/AG87</f>
        <v>0</v>
      </c>
      <c r="AE87" s="100"/>
      <c r="AF87" s="108">
        <v>3</v>
      </c>
      <c r="AG87" s="40">
        <f t="shared" si="25"/>
        <v>50.9</v>
      </c>
      <c r="AH87" s="39"/>
      <c r="AJ87" s="14">
        <f t="shared" si="26"/>
        <v>50.9</v>
      </c>
      <c r="AK87" s="14">
        <f t="shared" ref="AK87" si="32">IF(VLOOKUP(AF87,Group,5,FALSE)="YES",VLOOKUP(ROUND(ROUND(AJ87,1)-AJ87,2),Round,2,FALSE)+VLOOKUP(AF87,Group,6,FALSE),0)</f>
        <v>0</v>
      </c>
      <c r="AL87" s="14">
        <f t="shared" ref="AL87" si="33">IF(VLOOKUP(AF87,Group,7,FALSE)="",0,ROUND(AJ87-0.04999,1)-AJ87+AM87)</f>
        <v>0</v>
      </c>
      <c r="AM87" s="14" t="str">
        <f t="shared" si="29"/>
        <v/>
      </c>
      <c r="AO87" s="22" t="s">
        <v>56</v>
      </c>
    </row>
    <row r="88" spans="1:41" s="2" customFormat="1" ht="1.5" customHeight="1" x14ac:dyDescent="0.2">
      <c r="C88" s="185"/>
      <c r="D88" s="163"/>
      <c r="P88" s="162"/>
      <c r="Q88" s="5"/>
      <c r="S88" s="157"/>
      <c r="T88" s="159"/>
      <c r="U88" s="4"/>
      <c r="V88" s="39"/>
      <c r="W88" s="56"/>
      <c r="X88" s="56"/>
      <c r="Y88" s="39"/>
      <c r="Z88" s="27"/>
      <c r="AA88" s="14"/>
      <c r="AB88" s="12"/>
      <c r="AC88" s="12"/>
      <c r="AD88" s="12"/>
      <c r="AE88" s="12"/>
      <c r="AF88" s="52"/>
      <c r="AG88" s="14"/>
      <c r="AH88" s="39"/>
      <c r="AO88" s="22" t="s">
        <v>56</v>
      </c>
    </row>
    <row r="89" spans="1:41" s="2" customFormat="1" ht="10.5" customHeight="1" x14ac:dyDescent="0.2">
      <c r="C89" s="185" t="s">
        <v>163</v>
      </c>
      <c r="D89" s="163"/>
      <c r="P89" s="162"/>
      <c r="Q89" s="5"/>
      <c r="S89" s="157"/>
      <c r="T89" s="159"/>
      <c r="U89" s="4"/>
      <c r="V89" s="39"/>
      <c r="W89" s="56"/>
      <c r="X89" s="56"/>
      <c r="Y89" s="39"/>
      <c r="Z89" s="27"/>
      <c r="AA89" s="14"/>
      <c r="AB89" s="12"/>
      <c r="AC89" s="12"/>
      <c r="AD89" s="12"/>
      <c r="AE89" s="12"/>
      <c r="AF89" s="52"/>
      <c r="AG89" s="14"/>
      <c r="AH89" s="39"/>
      <c r="AO89" s="22" t="s">
        <v>56</v>
      </c>
    </row>
    <row r="90" spans="1:41" s="2" customFormat="1" ht="9.9499999999999993" customHeight="1" x14ac:dyDescent="0.2">
      <c r="C90" s="136" t="s">
        <v>249</v>
      </c>
      <c r="J90" s="2" t="s">
        <v>83</v>
      </c>
      <c r="L90" s="2" t="s">
        <v>83</v>
      </c>
      <c r="M90" s="2" t="s">
        <v>90</v>
      </c>
      <c r="N90" s="2" t="s">
        <v>83</v>
      </c>
      <c r="O90" s="2" t="s">
        <v>83</v>
      </c>
      <c r="P90" s="144"/>
      <c r="Q90" s="149"/>
      <c r="R90" s="62" t="s">
        <v>88</v>
      </c>
      <c r="S90" s="191" t="s">
        <v>251</v>
      </c>
      <c r="U90" s="4"/>
      <c r="V90" s="39"/>
      <c r="W90" s="43"/>
      <c r="X90" s="12"/>
      <c r="Y90" s="39"/>
      <c r="Z90" s="27"/>
      <c r="AA90" s="27"/>
      <c r="AB90" s="42"/>
      <c r="AC90" s="14"/>
      <c r="AD90" s="12"/>
      <c r="AE90" s="52"/>
      <c r="AF90" s="103"/>
      <c r="AG90" s="27"/>
      <c r="AH90" s="39"/>
      <c r="AJ90" s="14"/>
      <c r="AK90" s="14"/>
      <c r="AL90" s="14"/>
      <c r="AM90" s="14"/>
      <c r="AO90" s="22"/>
    </row>
    <row r="91" spans="1:41" s="2" customFormat="1" ht="2.85" customHeight="1" x14ac:dyDescent="0.2">
      <c r="O91" s="2" t="s">
        <v>83</v>
      </c>
      <c r="P91" s="144"/>
      <c r="Q91" s="149"/>
      <c r="R91" s="5"/>
      <c r="S91" s="27"/>
      <c r="T91" s="5"/>
      <c r="U91" s="4"/>
      <c r="V91" s="39"/>
      <c r="W91" s="43"/>
      <c r="X91" s="12"/>
      <c r="Y91" s="39"/>
      <c r="Z91" s="27"/>
      <c r="AA91" s="27"/>
      <c r="AB91" s="42"/>
      <c r="AC91" s="14"/>
      <c r="AD91" s="12"/>
      <c r="AE91" s="52"/>
      <c r="AF91" s="103"/>
      <c r="AG91" s="27"/>
      <c r="AH91" s="39"/>
      <c r="AJ91" s="14"/>
      <c r="AK91" s="14"/>
      <c r="AL91" s="14"/>
      <c r="AM91" s="14"/>
      <c r="AO91" s="22" t="s">
        <v>56</v>
      </c>
    </row>
    <row r="92" spans="1:41" s="2" customFormat="1" ht="9.9499999999999993" customHeight="1" x14ac:dyDescent="0.2">
      <c r="A92" s="21" t="s">
        <v>317</v>
      </c>
      <c r="B92" s="92" t="s">
        <v>6</v>
      </c>
      <c r="D92" s="148"/>
      <c r="E92" s="202" t="s">
        <v>162</v>
      </c>
      <c r="F92" s="203"/>
      <c r="G92" s="178" t="s">
        <v>446</v>
      </c>
      <c r="H92" s="176"/>
      <c r="I92" s="176"/>
      <c r="J92" s="211" t="s">
        <v>610</v>
      </c>
      <c r="K92" s="176" t="s">
        <v>448</v>
      </c>
      <c r="L92" s="176"/>
      <c r="M92" s="176"/>
      <c r="N92" s="176"/>
      <c r="O92" s="177"/>
      <c r="P92" s="203" t="s">
        <v>145</v>
      </c>
      <c r="Q92" s="204"/>
      <c r="R92" s="205" t="s">
        <v>510</v>
      </c>
      <c r="S92" s="206">
        <f t="shared" ref="S92:S132" si="34">IF(Suggested="Yes",AA92,AG92)</f>
        <v>50.35</v>
      </c>
      <c r="T92" s="207" t="s">
        <v>45</v>
      </c>
      <c r="U92" s="4" t="str">
        <f>+Instructions!$B$3</f>
        <v>A</v>
      </c>
      <c r="V92" s="39"/>
      <c r="W92" s="43">
        <f>+Instructions!$C$22</f>
        <v>0</v>
      </c>
      <c r="X92" s="14">
        <f t="shared" ref="X92:X132" si="35">ROUND($AA92*(1-W92)+0.004999,2)</f>
        <v>50.35</v>
      </c>
      <c r="Y92" s="39"/>
      <c r="Z92" s="5" t="s">
        <v>612</v>
      </c>
      <c r="AA92" s="27">
        <v>50.35</v>
      </c>
      <c r="AB92" s="47">
        <f t="shared" ref="AB92:AB132" si="36">+W92</f>
        <v>0</v>
      </c>
      <c r="AC92" s="14">
        <f t="shared" ref="AC92:AC132" si="37">+X92</f>
        <v>50.35</v>
      </c>
      <c r="AD92" s="10">
        <f t="shared" ref="AD92:AD132" si="38">(AG92-AC92)/AG92</f>
        <v>0</v>
      </c>
      <c r="AE92" s="100"/>
      <c r="AF92" s="108">
        <v>3</v>
      </c>
      <c r="AG92" s="40">
        <f t="shared" ref="AG92:AG132" si="39">SUM(AJ92:AL92)+AE92</f>
        <v>50.35</v>
      </c>
      <c r="AH92" s="39"/>
      <c r="AJ92" s="14">
        <f t="shared" ref="AJ92:AJ132" si="40">ROUND(AC92/(1-VLOOKUP(AF92,Group,2,FALSE)),2)</f>
        <v>50.35</v>
      </c>
      <c r="AK92" s="14">
        <f t="shared" ref="AK92:AK132" si="41">IF(VLOOKUP(AF92,Group,5,FALSE)="YES",VLOOKUP(ROUND(ROUND(AJ92,1)-AJ92,2),Round,2,FALSE)+VLOOKUP(AF92,Group,6,FALSE),0)</f>
        <v>0</v>
      </c>
      <c r="AL92" s="14">
        <f t="shared" ref="AL92:AL132" si="42">IF(VLOOKUP(AF92,Group,7,FALSE)="",0,ROUND(AJ92-0.04999,1)-AJ92+AM92)</f>
        <v>0</v>
      </c>
      <c r="AM92" s="14" t="str">
        <f t="shared" ref="AM92:AM132" si="43">IF(VLOOKUP(AF92,Group,7,FALSE)="","",VLOOKUP(AF92,Group,7,FALSE))</f>
        <v/>
      </c>
      <c r="AO92" s="22" t="s">
        <v>56</v>
      </c>
    </row>
    <row r="93" spans="1:41" s="2" customFormat="1" ht="9.9499999999999993" customHeight="1" x14ac:dyDescent="0.2">
      <c r="A93" s="21" t="s">
        <v>318</v>
      </c>
      <c r="B93" s="92" t="s">
        <v>6</v>
      </c>
      <c r="D93" s="148"/>
      <c r="E93" s="202" t="s">
        <v>162</v>
      </c>
      <c r="F93" s="203"/>
      <c r="G93" s="178" t="s">
        <v>446</v>
      </c>
      <c r="H93" s="176"/>
      <c r="I93" s="176"/>
      <c r="J93" s="211" t="s">
        <v>610</v>
      </c>
      <c r="K93" s="176" t="s">
        <v>449</v>
      </c>
      <c r="L93" s="176"/>
      <c r="M93" s="176"/>
      <c r="N93" s="176"/>
      <c r="O93" s="177"/>
      <c r="P93" s="203" t="s">
        <v>145</v>
      </c>
      <c r="Q93" s="204"/>
      <c r="R93" s="205" t="s">
        <v>510</v>
      </c>
      <c r="S93" s="206">
        <f t="shared" si="34"/>
        <v>50.8</v>
      </c>
      <c r="T93" s="207" t="s">
        <v>45</v>
      </c>
      <c r="U93" s="4" t="str">
        <f>+Instructions!$B$3</f>
        <v>A</v>
      </c>
      <c r="V93" s="39"/>
      <c r="W93" s="43">
        <f>+Instructions!$C$22</f>
        <v>0</v>
      </c>
      <c r="X93" s="14">
        <f t="shared" si="35"/>
        <v>50.8</v>
      </c>
      <c r="Y93" s="39"/>
      <c r="Z93" s="5" t="s">
        <v>612</v>
      </c>
      <c r="AA93" s="27">
        <v>50.8</v>
      </c>
      <c r="AB93" s="47">
        <f t="shared" si="36"/>
        <v>0</v>
      </c>
      <c r="AC93" s="14">
        <f t="shared" si="37"/>
        <v>50.8</v>
      </c>
      <c r="AD93" s="10">
        <f t="shared" si="38"/>
        <v>0</v>
      </c>
      <c r="AE93" s="100"/>
      <c r="AF93" s="108">
        <v>3</v>
      </c>
      <c r="AG93" s="40">
        <f t="shared" si="39"/>
        <v>50.8</v>
      </c>
      <c r="AH93" s="39"/>
      <c r="AJ93" s="14">
        <f t="shared" si="40"/>
        <v>50.8</v>
      </c>
      <c r="AK93" s="14">
        <f t="shared" si="41"/>
        <v>0</v>
      </c>
      <c r="AL93" s="14">
        <f t="shared" si="42"/>
        <v>0</v>
      </c>
      <c r="AM93" s="14" t="str">
        <f t="shared" si="43"/>
        <v/>
      </c>
      <c r="AO93" s="22" t="s">
        <v>56</v>
      </c>
    </row>
    <row r="94" spans="1:41" s="2" customFormat="1" ht="9.9499999999999993" customHeight="1" x14ac:dyDescent="0.2">
      <c r="A94" s="21" t="s">
        <v>319</v>
      </c>
      <c r="B94" s="92" t="s">
        <v>6</v>
      </c>
      <c r="D94" s="148"/>
      <c r="E94" s="202" t="s">
        <v>162</v>
      </c>
      <c r="F94" s="203"/>
      <c r="G94" s="178" t="s">
        <v>446</v>
      </c>
      <c r="H94" s="176"/>
      <c r="I94" s="176"/>
      <c r="J94" s="211" t="s">
        <v>610</v>
      </c>
      <c r="K94" s="176" t="s">
        <v>468</v>
      </c>
      <c r="L94" s="176"/>
      <c r="M94" s="176"/>
      <c r="N94" s="176"/>
      <c r="O94" s="177"/>
      <c r="P94" s="203" t="s">
        <v>145</v>
      </c>
      <c r="Q94" s="204"/>
      <c r="R94" s="205" t="s">
        <v>509</v>
      </c>
      <c r="S94" s="212">
        <f t="shared" si="34"/>
        <v>50.1</v>
      </c>
      <c r="T94" s="213" t="s">
        <v>45</v>
      </c>
      <c r="U94" s="4" t="str">
        <f>+Instructions!$B$3</f>
        <v>A</v>
      </c>
      <c r="V94" s="39"/>
      <c r="W94" s="43">
        <f>+Instructions!$C$22</f>
        <v>0</v>
      </c>
      <c r="X94" s="14">
        <f t="shared" si="35"/>
        <v>50.1</v>
      </c>
      <c r="Y94" s="39"/>
      <c r="Z94" s="5" t="s">
        <v>612</v>
      </c>
      <c r="AA94" s="27">
        <v>50.1</v>
      </c>
      <c r="AB94" s="47">
        <f t="shared" si="36"/>
        <v>0</v>
      </c>
      <c r="AC94" s="14">
        <f t="shared" si="37"/>
        <v>50.1</v>
      </c>
      <c r="AD94" s="10">
        <f t="shared" si="38"/>
        <v>0</v>
      </c>
      <c r="AE94" s="100"/>
      <c r="AF94" s="108">
        <v>3</v>
      </c>
      <c r="AG94" s="40">
        <f t="shared" si="39"/>
        <v>50.1</v>
      </c>
      <c r="AH94" s="39"/>
      <c r="AJ94" s="14">
        <f t="shared" si="40"/>
        <v>50.1</v>
      </c>
      <c r="AK94" s="14">
        <f t="shared" si="41"/>
        <v>0</v>
      </c>
      <c r="AL94" s="14">
        <f t="shared" si="42"/>
        <v>0</v>
      </c>
      <c r="AM94" s="14" t="str">
        <f t="shared" si="43"/>
        <v/>
      </c>
      <c r="AO94" s="22" t="s">
        <v>56</v>
      </c>
    </row>
    <row r="95" spans="1:41" s="2" customFormat="1" ht="9.9499999999999993" customHeight="1" x14ac:dyDescent="0.2">
      <c r="A95" s="21" t="s">
        <v>320</v>
      </c>
      <c r="B95" s="92" t="s">
        <v>6</v>
      </c>
      <c r="D95" s="148"/>
      <c r="E95" s="202" t="s">
        <v>162</v>
      </c>
      <c r="F95" s="203"/>
      <c r="G95" s="178" t="s">
        <v>455</v>
      </c>
      <c r="H95" s="176"/>
      <c r="I95" s="176"/>
      <c r="J95" s="211" t="s">
        <v>610</v>
      </c>
      <c r="K95" s="176" t="s">
        <v>467</v>
      </c>
      <c r="L95" s="176"/>
      <c r="M95" s="176"/>
      <c r="N95" s="176"/>
      <c r="O95" s="177"/>
      <c r="P95" s="203" t="s">
        <v>145</v>
      </c>
      <c r="Q95" s="204"/>
      <c r="R95" s="205" t="s">
        <v>510</v>
      </c>
      <c r="S95" s="206">
        <f t="shared" si="34"/>
        <v>48.8</v>
      </c>
      <c r="T95" s="207" t="s">
        <v>45</v>
      </c>
      <c r="U95" s="4" t="str">
        <f>+Instructions!$B$3</f>
        <v>A</v>
      </c>
      <c r="V95" s="39"/>
      <c r="W95" s="43">
        <f>+Instructions!$C$22</f>
        <v>0</v>
      </c>
      <c r="X95" s="14">
        <f t="shared" si="35"/>
        <v>48.8</v>
      </c>
      <c r="Y95" s="39"/>
      <c r="Z95" s="5" t="s">
        <v>612</v>
      </c>
      <c r="AA95" s="27">
        <v>48.8</v>
      </c>
      <c r="AB95" s="47">
        <f t="shared" si="36"/>
        <v>0</v>
      </c>
      <c r="AC95" s="14">
        <f t="shared" si="37"/>
        <v>48.8</v>
      </c>
      <c r="AD95" s="10">
        <f t="shared" si="38"/>
        <v>0</v>
      </c>
      <c r="AE95" s="100"/>
      <c r="AF95" s="108">
        <v>3</v>
      </c>
      <c r="AG95" s="40">
        <f t="shared" si="39"/>
        <v>48.8</v>
      </c>
      <c r="AH95" s="39"/>
      <c r="AJ95" s="14">
        <f t="shared" si="40"/>
        <v>48.8</v>
      </c>
      <c r="AK95" s="14">
        <f t="shared" si="41"/>
        <v>0</v>
      </c>
      <c r="AL95" s="14">
        <f t="shared" si="42"/>
        <v>0</v>
      </c>
      <c r="AM95" s="14" t="str">
        <f t="shared" si="43"/>
        <v/>
      </c>
      <c r="AO95" s="22" t="s">
        <v>56</v>
      </c>
    </row>
    <row r="96" spans="1:41" s="2" customFormat="1" ht="9.9499999999999993" customHeight="1" x14ac:dyDescent="0.2">
      <c r="A96" s="21" t="s">
        <v>321</v>
      </c>
      <c r="B96" s="92" t="s">
        <v>6</v>
      </c>
      <c r="D96" s="148"/>
      <c r="E96" s="202" t="s">
        <v>155</v>
      </c>
      <c r="F96" s="203"/>
      <c r="G96" s="178" t="s">
        <v>456</v>
      </c>
      <c r="H96" s="176"/>
      <c r="I96" s="176"/>
      <c r="J96" s="178"/>
      <c r="K96" s="176" t="s">
        <v>414</v>
      </c>
      <c r="L96" s="176"/>
      <c r="M96" s="176"/>
      <c r="N96" s="208" t="s">
        <v>556</v>
      </c>
      <c r="O96" s="177"/>
      <c r="P96" s="203" t="s">
        <v>609</v>
      </c>
      <c r="Q96" s="204"/>
      <c r="R96" s="205"/>
      <c r="S96" s="206">
        <f t="shared" si="34"/>
        <v>39.450000000000003</v>
      </c>
      <c r="T96" s="207" t="s">
        <v>45</v>
      </c>
      <c r="U96" s="4" t="str">
        <f>+Instructions!$B$3</f>
        <v>A</v>
      </c>
      <c r="V96" s="39"/>
      <c r="W96" s="43">
        <f>+Instructions!$C$22</f>
        <v>0</v>
      </c>
      <c r="X96" s="14">
        <f t="shared" si="35"/>
        <v>39.450000000000003</v>
      </c>
      <c r="Y96" s="39"/>
      <c r="Z96" s="5" t="s">
        <v>612</v>
      </c>
      <c r="AA96" s="27">
        <v>39.450000000000003</v>
      </c>
      <c r="AB96" s="47">
        <f t="shared" si="36"/>
        <v>0</v>
      </c>
      <c r="AC96" s="14">
        <f t="shared" si="37"/>
        <v>39.450000000000003</v>
      </c>
      <c r="AD96" s="10">
        <f t="shared" si="38"/>
        <v>0</v>
      </c>
      <c r="AE96" s="100"/>
      <c r="AF96" s="108">
        <v>3</v>
      </c>
      <c r="AG96" s="40">
        <f t="shared" si="39"/>
        <v>39.450000000000003</v>
      </c>
      <c r="AH96" s="39"/>
      <c r="AJ96" s="14">
        <f t="shared" si="40"/>
        <v>39.450000000000003</v>
      </c>
      <c r="AK96" s="14">
        <f t="shared" si="41"/>
        <v>0</v>
      </c>
      <c r="AL96" s="14">
        <f t="shared" si="42"/>
        <v>0</v>
      </c>
      <c r="AM96" s="14" t="str">
        <f t="shared" si="43"/>
        <v/>
      </c>
      <c r="AO96" s="22" t="s">
        <v>56</v>
      </c>
    </row>
    <row r="97" spans="1:41" s="2" customFormat="1" ht="9.9499999999999993" customHeight="1" x14ac:dyDescent="0.2">
      <c r="A97" s="21" t="s">
        <v>322</v>
      </c>
      <c r="B97" s="92" t="s">
        <v>6</v>
      </c>
      <c r="D97" s="148"/>
      <c r="E97" s="181" t="s">
        <v>155</v>
      </c>
      <c r="F97" s="144"/>
      <c r="G97" s="193" t="s">
        <v>125</v>
      </c>
      <c r="H97" s="21"/>
      <c r="I97" s="21"/>
      <c r="J97" s="193"/>
      <c r="K97" s="21" t="s">
        <v>416</v>
      </c>
      <c r="L97" s="21"/>
      <c r="M97" s="21"/>
      <c r="N97" s="21"/>
      <c r="P97" s="144" t="s">
        <v>609</v>
      </c>
      <c r="Q97" s="149"/>
      <c r="R97" s="20"/>
      <c r="S97" s="27">
        <f t="shared" si="34"/>
        <v>39.450000000000003</v>
      </c>
      <c r="T97" s="25" t="s">
        <v>45</v>
      </c>
      <c r="U97" s="4" t="str">
        <f>+Instructions!$B$3</f>
        <v>A</v>
      </c>
      <c r="V97" s="39"/>
      <c r="W97" s="43">
        <f>+Instructions!$C$22</f>
        <v>0</v>
      </c>
      <c r="X97" s="14">
        <f t="shared" si="35"/>
        <v>39.450000000000003</v>
      </c>
      <c r="Y97" s="39"/>
      <c r="Z97" s="5" t="s">
        <v>612</v>
      </c>
      <c r="AA97" s="27">
        <v>39.450000000000003</v>
      </c>
      <c r="AB97" s="47">
        <f t="shared" si="36"/>
        <v>0</v>
      </c>
      <c r="AC97" s="14">
        <f t="shared" si="37"/>
        <v>39.450000000000003</v>
      </c>
      <c r="AD97" s="10">
        <f t="shared" si="38"/>
        <v>0</v>
      </c>
      <c r="AE97" s="100"/>
      <c r="AF97" s="108">
        <v>3</v>
      </c>
      <c r="AG97" s="40">
        <f t="shared" si="39"/>
        <v>39.450000000000003</v>
      </c>
      <c r="AH97" s="39"/>
      <c r="AJ97" s="14">
        <f t="shared" si="40"/>
        <v>39.450000000000003</v>
      </c>
      <c r="AK97" s="14">
        <f t="shared" si="41"/>
        <v>0</v>
      </c>
      <c r="AL97" s="14">
        <f t="shared" si="42"/>
        <v>0</v>
      </c>
      <c r="AM97" s="14" t="str">
        <f t="shared" si="43"/>
        <v/>
      </c>
      <c r="AO97" s="22" t="s">
        <v>56</v>
      </c>
    </row>
    <row r="98" spans="1:41" s="2" customFormat="1" ht="9.9499999999999993" customHeight="1" x14ac:dyDescent="0.2">
      <c r="A98" s="21" t="s">
        <v>323</v>
      </c>
      <c r="B98" s="92" t="s">
        <v>6</v>
      </c>
      <c r="D98" s="148"/>
      <c r="E98" s="181" t="s">
        <v>156</v>
      </c>
      <c r="F98" s="144"/>
      <c r="G98" s="193" t="s">
        <v>126</v>
      </c>
      <c r="H98" s="21"/>
      <c r="I98" s="21"/>
      <c r="J98" s="193"/>
      <c r="K98" s="21" t="s">
        <v>417</v>
      </c>
      <c r="L98" s="21"/>
      <c r="M98" s="21"/>
      <c r="N98" s="21"/>
      <c r="P98" s="144" t="s">
        <v>146</v>
      </c>
      <c r="Q98" s="149"/>
      <c r="R98" s="20"/>
      <c r="S98" s="27">
        <f t="shared" si="34"/>
        <v>49.85</v>
      </c>
      <c r="T98" s="25" t="s">
        <v>45</v>
      </c>
      <c r="U98" s="4" t="str">
        <f>+Instructions!$B$3</f>
        <v>A</v>
      </c>
      <c r="V98" s="39"/>
      <c r="W98" s="43">
        <f>+Instructions!$C$22</f>
        <v>0</v>
      </c>
      <c r="X98" s="14">
        <f t="shared" si="35"/>
        <v>49.85</v>
      </c>
      <c r="Y98" s="39"/>
      <c r="Z98" s="5" t="s">
        <v>612</v>
      </c>
      <c r="AA98" s="27">
        <v>49.85</v>
      </c>
      <c r="AB98" s="47">
        <f t="shared" si="36"/>
        <v>0</v>
      </c>
      <c r="AC98" s="14">
        <f t="shared" si="37"/>
        <v>49.85</v>
      </c>
      <c r="AD98" s="10">
        <f t="shared" si="38"/>
        <v>0</v>
      </c>
      <c r="AE98" s="100"/>
      <c r="AF98" s="108">
        <v>3</v>
      </c>
      <c r="AG98" s="40">
        <f t="shared" si="39"/>
        <v>49.85</v>
      </c>
      <c r="AH98" s="39"/>
      <c r="AJ98" s="14">
        <f t="shared" si="40"/>
        <v>49.85</v>
      </c>
      <c r="AK98" s="14">
        <f t="shared" si="41"/>
        <v>0</v>
      </c>
      <c r="AL98" s="14">
        <f t="shared" si="42"/>
        <v>0</v>
      </c>
      <c r="AM98" s="14" t="str">
        <f t="shared" si="43"/>
        <v/>
      </c>
      <c r="AO98" s="22" t="s">
        <v>56</v>
      </c>
    </row>
    <row r="99" spans="1:41" s="2" customFormat="1" ht="9.9499999999999993" customHeight="1" x14ac:dyDescent="0.2">
      <c r="A99" s="21" t="s">
        <v>324</v>
      </c>
      <c r="B99" s="92" t="s">
        <v>6</v>
      </c>
      <c r="D99" s="148"/>
      <c r="E99" s="181" t="s">
        <v>156</v>
      </c>
      <c r="F99" s="144"/>
      <c r="G99" s="193" t="s">
        <v>126</v>
      </c>
      <c r="H99" s="21"/>
      <c r="I99" s="21"/>
      <c r="J99" s="193"/>
      <c r="K99" s="21" t="s">
        <v>418</v>
      </c>
      <c r="L99" s="21"/>
      <c r="M99" s="21"/>
      <c r="N99" s="21"/>
      <c r="P99" s="144" t="s">
        <v>146</v>
      </c>
      <c r="Q99" s="149"/>
      <c r="R99" s="20"/>
      <c r="S99" s="27">
        <f t="shared" si="34"/>
        <v>50.55</v>
      </c>
      <c r="T99" s="25" t="s">
        <v>45</v>
      </c>
      <c r="U99" s="4" t="str">
        <f>+Instructions!$B$3</f>
        <v>A</v>
      </c>
      <c r="V99" s="39"/>
      <c r="W99" s="43">
        <f>+Instructions!$C$22</f>
        <v>0</v>
      </c>
      <c r="X99" s="14">
        <f t="shared" si="35"/>
        <v>50.55</v>
      </c>
      <c r="Y99" s="39"/>
      <c r="Z99" s="5" t="s">
        <v>612</v>
      </c>
      <c r="AA99" s="27">
        <v>50.55</v>
      </c>
      <c r="AB99" s="47">
        <f t="shared" si="36"/>
        <v>0</v>
      </c>
      <c r="AC99" s="14">
        <f t="shared" si="37"/>
        <v>50.55</v>
      </c>
      <c r="AD99" s="10">
        <f t="shared" si="38"/>
        <v>0</v>
      </c>
      <c r="AE99" s="100"/>
      <c r="AF99" s="108">
        <v>3</v>
      </c>
      <c r="AG99" s="40">
        <f t="shared" si="39"/>
        <v>50.55</v>
      </c>
      <c r="AH99" s="39"/>
      <c r="AJ99" s="14">
        <f t="shared" si="40"/>
        <v>50.55</v>
      </c>
      <c r="AK99" s="14">
        <f t="shared" si="41"/>
        <v>0</v>
      </c>
      <c r="AL99" s="14">
        <f t="shared" si="42"/>
        <v>0</v>
      </c>
      <c r="AM99" s="14" t="str">
        <f t="shared" si="43"/>
        <v/>
      </c>
      <c r="AO99" s="22" t="s">
        <v>56</v>
      </c>
    </row>
    <row r="100" spans="1:41" s="2" customFormat="1" ht="9.9499999999999993" customHeight="1" x14ac:dyDescent="0.2">
      <c r="A100" s="21" t="s">
        <v>325</v>
      </c>
      <c r="B100" s="92" t="s">
        <v>6</v>
      </c>
      <c r="D100" s="148"/>
      <c r="E100" s="181" t="s">
        <v>101</v>
      </c>
      <c r="F100" s="144"/>
      <c r="G100" s="193" t="s">
        <v>450</v>
      </c>
      <c r="H100" s="21"/>
      <c r="I100" s="21"/>
      <c r="J100" s="193"/>
      <c r="K100" s="21" t="s">
        <v>419</v>
      </c>
      <c r="L100" s="21"/>
      <c r="M100" s="21"/>
      <c r="N100" s="21"/>
      <c r="P100" s="144" t="s">
        <v>147</v>
      </c>
      <c r="Q100" s="149"/>
      <c r="R100" s="20"/>
      <c r="S100" s="27">
        <f t="shared" si="34"/>
        <v>72.7</v>
      </c>
      <c r="T100" s="25" t="s">
        <v>45</v>
      </c>
      <c r="U100" s="4" t="str">
        <f>+Instructions!$B$3</f>
        <v>A</v>
      </c>
      <c r="V100" s="39"/>
      <c r="W100" s="43">
        <f>+Instructions!$C$22</f>
        <v>0</v>
      </c>
      <c r="X100" s="14">
        <f t="shared" si="35"/>
        <v>72.7</v>
      </c>
      <c r="Y100" s="39"/>
      <c r="Z100" s="5" t="s">
        <v>612</v>
      </c>
      <c r="AA100" s="27">
        <v>72.7</v>
      </c>
      <c r="AB100" s="47">
        <f t="shared" si="36"/>
        <v>0</v>
      </c>
      <c r="AC100" s="14">
        <f t="shared" si="37"/>
        <v>72.7</v>
      </c>
      <c r="AD100" s="10">
        <f t="shared" si="38"/>
        <v>0</v>
      </c>
      <c r="AE100" s="100"/>
      <c r="AF100" s="108">
        <v>3</v>
      </c>
      <c r="AG100" s="40">
        <f t="shared" si="39"/>
        <v>72.7</v>
      </c>
      <c r="AH100" s="39"/>
      <c r="AJ100" s="14">
        <f t="shared" si="40"/>
        <v>72.7</v>
      </c>
      <c r="AK100" s="14">
        <f t="shared" si="41"/>
        <v>0</v>
      </c>
      <c r="AL100" s="14">
        <f t="shared" si="42"/>
        <v>0</v>
      </c>
      <c r="AM100" s="14" t="str">
        <f t="shared" si="43"/>
        <v/>
      </c>
      <c r="AO100" s="22" t="s">
        <v>56</v>
      </c>
    </row>
    <row r="101" spans="1:41" s="2" customFormat="1" ht="9.9499999999999993" customHeight="1" x14ac:dyDescent="0.2">
      <c r="A101" s="21" t="s">
        <v>326</v>
      </c>
      <c r="B101" s="92" t="s">
        <v>6</v>
      </c>
      <c r="D101" s="148"/>
      <c r="E101" s="181" t="s">
        <v>101</v>
      </c>
      <c r="F101" s="144"/>
      <c r="G101" s="193" t="s">
        <v>451</v>
      </c>
      <c r="H101" s="21"/>
      <c r="I101" s="21"/>
      <c r="J101" s="193"/>
      <c r="K101" s="21" t="s">
        <v>466</v>
      </c>
      <c r="L101" s="21"/>
      <c r="M101" s="21"/>
      <c r="N101" s="21"/>
      <c r="P101" s="144" t="s">
        <v>147</v>
      </c>
      <c r="Q101" s="149"/>
      <c r="R101" s="20"/>
      <c r="S101" s="27">
        <f t="shared" si="34"/>
        <v>58.2</v>
      </c>
      <c r="T101" s="25" t="s">
        <v>45</v>
      </c>
      <c r="U101" s="4" t="str">
        <f>+Instructions!$B$3</f>
        <v>A</v>
      </c>
      <c r="V101" s="39"/>
      <c r="W101" s="43">
        <f>+Instructions!$C$22</f>
        <v>0</v>
      </c>
      <c r="X101" s="14">
        <f t="shared" si="35"/>
        <v>58.2</v>
      </c>
      <c r="Y101" s="39"/>
      <c r="Z101" s="5" t="s">
        <v>612</v>
      </c>
      <c r="AA101" s="27">
        <v>58.2</v>
      </c>
      <c r="AB101" s="47">
        <f t="shared" si="36"/>
        <v>0</v>
      </c>
      <c r="AC101" s="14">
        <f t="shared" si="37"/>
        <v>58.2</v>
      </c>
      <c r="AD101" s="10">
        <f t="shared" si="38"/>
        <v>0</v>
      </c>
      <c r="AE101" s="100"/>
      <c r="AF101" s="108">
        <v>3</v>
      </c>
      <c r="AG101" s="40">
        <f t="shared" si="39"/>
        <v>58.2</v>
      </c>
      <c r="AH101" s="39"/>
      <c r="AJ101" s="14">
        <f t="shared" si="40"/>
        <v>58.2</v>
      </c>
      <c r="AK101" s="14">
        <f t="shared" si="41"/>
        <v>0</v>
      </c>
      <c r="AL101" s="14">
        <f t="shared" si="42"/>
        <v>0</v>
      </c>
      <c r="AM101" s="14" t="str">
        <f t="shared" si="43"/>
        <v/>
      </c>
      <c r="AO101" s="22" t="s">
        <v>56</v>
      </c>
    </row>
    <row r="102" spans="1:41" s="2" customFormat="1" ht="9.9499999999999993" customHeight="1" x14ac:dyDescent="0.2">
      <c r="A102" s="21" t="s">
        <v>328</v>
      </c>
      <c r="B102" s="92" t="s">
        <v>6</v>
      </c>
      <c r="D102" s="148"/>
      <c r="E102" s="202" t="s">
        <v>102</v>
      </c>
      <c r="F102" s="203"/>
      <c r="G102" s="178" t="s">
        <v>127</v>
      </c>
      <c r="H102" s="176"/>
      <c r="I102" s="176"/>
      <c r="J102" s="178"/>
      <c r="K102" s="176" t="s">
        <v>420</v>
      </c>
      <c r="L102" s="176"/>
      <c r="M102" s="176"/>
      <c r="N102" s="208" t="s">
        <v>556</v>
      </c>
      <c r="O102" s="177"/>
      <c r="P102" s="203" t="s">
        <v>148</v>
      </c>
      <c r="Q102" s="204"/>
      <c r="R102" s="205"/>
      <c r="S102" s="206">
        <f t="shared" si="34"/>
        <v>57.45</v>
      </c>
      <c r="T102" s="207" t="s">
        <v>45</v>
      </c>
      <c r="U102" s="4" t="str">
        <f>+Instructions!$B$3</f>
        <v>A</v>
      </c>
      <c r="V102" s="39"/>
      <c r="W102" s="43">
        <f>+Instructions!$C$22</f>
        <v>0</v>
      </c>
      <c r="X102" s="14">
        <f t="shared" si="35"/>
        <v>57.45</v>
      </c>
      <c r="Y102" s="39"/>
      <c r="Z102" s="5" t="s">
        <v>612</v>
      </c>
      <c r="AA102" s="27">
        <v>57.45</v>
      </c>
      <c r="AB102" s="47">
        <f t="shared" si="36"/>
        <v>0</v>
      </c>
      <c r="AC102" s="14">
        <f t="shared" si="37"/>
        <v>57.45</v>
      </c>
      <c r="AD102" s="10">
        <f t="shared" si="38"/>
        <v>0</v>
      </c>
      <c r="AE102" s="100"/>
      <c r="AF102" s="108">
        <v>3</v>
      </c>
      <c r="AG102" s="40">
        <f t="shared" si="39"/>
        <v>57.45</v>
      </c>
      <c r="AH102" s="39"/>
      <c r="AJ102" s="14">
        <f t="shared" si="40"/>
        <v>57.45</v>
      </c>
      <c r="AK102" s="14">
        <f t="shared" si="41"/>
        <v>0</v>
      </c>
      <c r="AL102" s="14">
        <f t="shared" si="42"/>
        <v>0</v>
      </c>
      <c r="AM102" s="14" t="str">
        <f t="shared" si="43"/>
        <v/>
      </c>
      <c r="AO102" s="22" t="s">
        <v>56</v>
      </c>
    </row>
    <row r="103" spans="1:41" s="2" customFormat="1" ht="9.9499999999999993" customHeight="1" x14ac:dyDescent="0.2">
      <c r="A103" s="21" t="s">
        <v>329</v>
      </c>
      <c r="B103" s="92" t="s">
        <v>6</v>
      </c>
      <c r="D103" s="148"/>
      <c r="E103" s="202" t="s">
        <v>102</v>
      </c>
      <c r="F103" s="203"/>
      <c r="G103" s="178" t="s">
        <v>127</v>
      </c>
      <c r="H103" s="176"/>
      <c r="I103" s="176"/>
      <c r="J103" s="178"/>
      <c r="K103" s="176" t="s">
        <v>421</v>
      </c>
      <c r="L103" s="176"/>
      <c r="M103" s="176"/>
      <c r="N103" s="208" t="s">
        <v>556</v>
      </c>
      <c r="O103" s="177"/>
      <c r="P103" s="203" t="s">
        <v>148</v>
      </c>
      <c r="Q103" s="204"/>
      <c r="R103" s="205" t="s">
        <v>49</v>
      </c>
      <c r="S103" s="206">
        <f t="shared" si="34"/>
        <v>56.9</v>
      </c>
      <c r="T103" s="207" t="s">
        <v>45</v>
      </c>
      <c r="U103" s="4" t="str">
        <f>+Instructions!$B$3</f>
        <v>A</v>
      </c>
      <c r="V103" s="39"/>
      <c r="W103" s="43">
        <f>+Instructions!$C$22</f>
        <v>0</v>
      </c>
      <c r="X103" s="14">
        <f t="shared" si="35"/>
        <v>56.9</v>
      </c>
      <c r="Y103" s="39"/>
      <c r="Z103" s="5" t="s">
        <v>612</v>
      </c>
      <c r="AA103" s="27">
        <v>56.9</v>
      </c>
      <c r="AB103" s="47">
        <f t="shared" si="36"/>
        <v>0</v>
      </c>
      <c r="AC103" s="14">
        <f t="shared" si="37"/>
        <v>56.9</v>
      </c>
      <c r="AD103" s="10">
        <f t="shared" si="38"/>
        <v>0</v>
      </c>
      <c r="AE103" s="100"/>
      <c r="AF103" s="108">
        <v>3</v>
      </c>
      <c r="AG103" s="40">
        <f t="shared" si="39"/>
        <v>56.9</v>
      </c>
      <c r="AH103" s="39"/>
      <c r="AJ103" s="14">
        <f t="shared" si="40"/>
        <v>56.9</v>
      </c>
      <c r="AK103" s="14">
        <f t="shared" si="41"/>
        <v>0</v>
      </c>
      <c r="AL103" s="14">
        <f t="shared" si="42"/>
        <v>0</v>
      </c>
      <c r="AM103" s="14" t="str">
        <f t="shared" si="43"/>
        <v/>
      </c>
      <c r="AO103" s="22" t="s">
        <v>56</v>
      </c>
    </row>
    <row r="104" spans="1:41" s="2" customFormat="1" ht="9.9499999999999993" customHeight="1" x14ac:dyDescent="0.2">
      <c r="A104" s="21" t="s">
        <v>327</v>
      </c>
      <c r="B104" s="92" t="s">
        <v>6</v>
      </c>
      <c r="D104" s="148"/>
      <c r="E104" s="181" t="s">
        <v>102</v>
      </c>
      <c r="F104" s="144"/>
      <c r="G104" s="193" t="s">
        <v>127</v>
      </c>
      <c r="H104" s="21"/>
      <c r="I104" s="21"/>
      <c r="J104" s="193"/>
      <c r="K104" s="21" t="s">
        <v>461</v>
      </c>
      <c r="L104" s="21"/>
      <c r="M104" s="21"/>
      <c r="N104" s="21"/>
      <c r="P104" s="144" t="s">
        <v>148</v>
      </c>
      <c r="Q104" s="149"/>
      <c r="R104" s="20"/>
      <c r="S104" s="27">
        <f t="shared" si="34"/>
        <v>61.4</v>
      </c>
      <c r="T104" s="25" t="s">
        <v>45</v>
      </c>
      <c r="U104" s="4" t="str">
        <f>+Instructions!$B$3</f>
        <v>A</v>
      </c>
      <c r="V104" s="39"/>
      <c r="W104" s="43">
        <f>+Instructions!$C$22</f>
        <v>0</v>
      </c>
      <c r="X104" s="14">
        <f t="shared" si="35"/>
        <v>61.4</v>
      </c>
      <c r="Y104" s="39"/>
      <c r="Z104" s="5" t="s">
        <v>612</v>
      </c>
      <c r="AA104" s="27">
        <v>61.4</v>
      </c>
      <c r="AB104" s="47">
        <f t="shared" si="36"/>
        <v>0</v>
      </c>
      <c r="AC104" s="14">
        <f t="shared" si="37"/>
        <v>61.4</v>
      </c>
      <c r="AD104" s="10">
        <f t="shared" si="38"/>
        <v>0</v>
      </c>
      <c r="AE104" s="100"/>
      <c r="AF104" s="108">
        <v>3</v>
      </c>
      <c r="AG104" s="40">
        <f t="shared" si="39"/>
        <v>61.4</v>
      </c>
      <c r="AH104" s="39"/>
      <c r="AJ104" s="14">
        <f t="shared" si="40"/>
        <v>61.4</v>
      </c>
      <c r="AK104" s="14">
        <f t="shared" si="41"/>
        <v>0</v>
      </c>
      <c r="AL104" s="14">
        <f t="shared" si="42"/>
        <v>0</v>
      </c>
      <c r="AM104" s="14" t="str">
        <f t="shared" si="43"/>
        <v/>
      </c>
      <c r="AO104" s="22" t="s">
        <v>56</v>
      </c>
    </row>
    <row r="105" spans="1:41" s="2" customFormat="1" ht="9.9499999999999993" customHeight="1" x14ac:dyDescent="0.2">
      <c r="A105" s="21" t="s">
        <v>330</v>
      </c>
      <c r="B105" s="92" t="s">
        <v>6</v>
      </c>
      <c r="D105" s="148"/>
      <c r="E105" s="202" t="s">
        <v>103</v>
      </c>
      <c r="F105" s="203"/>
      <c r="G105" s="178" t="s">
        <v>129</v>
      </c>
      <c r="H105" s="176"/>
      <c r="I105" s="176"/>
      <c r="J105" s="178"/>
      <c r="K105" s="176" t="s">
        <v>422</v>
      </c>
      <c r="L105" s="176"/>
      <c r="M105" s="176"/>
      <c r="N105" s="208" t="s">
        <v>556</v>
      </c>
      <c r="O105" s="177"/>
      <c r="P105" s="203" t="s">
        <v>149</v>
      </c>
      <c r="Q105" s="204"/>
      <c r="R105" s="205" t="s">
        <v>49</v>
      </c>
      <c r="S105" s="206">
        <f t="shared" si="34"/>
        <v>56.8</v>
      </c>
      <c r="T105" s="207" t="s">
        <v>45</v>
      </c>
      <c r="U105" s="4" t="str">
        <f>+Instructions!$B$3</f>
        <v>A</v>
      </c>
      <c r="V105" s="39"/>
      <c r="W105" s="43">
        <f>+Instructions!$C$22</f>
        <v>0</v>
      </c>
      <c r="X105" s="14">
        <f t="shared" si="35"/>
        <v>56.8</v>
      </c>
      <c r="Y105" s="39"/>
      <c r="Z105" s="5" t="s">
        <v>612</v>
      </c>
      <c r="AA105" s="27">
        <v>56.8</v>
      </c>
      <c r="AB105" s="47">
        <f t="shared" si="36"/>
        <v>0</v>
      </c>
      <c r="AC105" s="14">
        <f t="shared" si="37"/>
        <v>56.8</v>
      </c>
      <c r="AD105" s="10">
        <f t="shared" si="38"/>
        <v>0</v>
      </c>
      <c r="AE105" s="100"/>
      <c r="AF105" s="108">
        <v>3</v>
      </c>
      <c r="AG105" s="40">
        <f t="shared" si="39"/>
        <v>56.8</v>
      </c>
      <c r="AH105" s="39"/>
      <c r="AJ105" s="14">
        <f t="shared" si="40"/>
        <v>56.8</v>
      </c>
      <c r="AK105" s="14">
        <f t="shared" si="41"/>
        <v>0</v>
      </c>
      <c r="AL105" s="14">
        <f t="shared" si="42"/>
        <v>0</v>
      </c>
      <c r="AM105" s="14" t="str">
        <f t="shared" si="43"/>
        <v/>
      </c>
      <c r="AO105" s="22" t="s">
        <v>56</v>
      </c>
    </row>
    <row r="106" spans="1:41" s="2" customFormat="1" ht="9.9499999999999993" customHeight="1" x14ac:dyDescent="0.2">
      <c r="A106" s="21" t="s">
        <v>333</v>
      </c>
      <c r="B106" s="92" t="s">
        <v>6</v>
      </c>
      <c r="D106" s="148"/>
      <c r="E106" s="202" t="s">
        <v>103</v>
      </c>
      <c r="F106" s="203"/>
      <c r="G106" s="178" t="s">
        <v>128</v>
      </c>
      <c r="H106" s="176"/>
      <c r="I106" s="176"/>
      <c r="J106" s="178"/>
      <c r="K106" s="176" t="s">
        <v>399</v>
      </c>
      <c r="L106" s="176"/>
      <c r="M106" s="176"/>
      <c r="N106" s="208" t="s">
        <v>556</v>
      </c>
      <c r="O106" s="177"/>
      <c r="P106" s="203" t="s">
        <v>149</v>
      </c>
      <c r="Q106" s="204"/>
      <c r="R106" s="205" t="s">
        <v>49</v>
      </c>
      <c r="S106" s="206">
        <f t="shared" si="34"/>
        <v>46.8</v>
      </c>
      <c r="T106" s="207" t="s">
        <v>45</v>
      </c>
      <c r="U106" s="4" t="str">
        <f>+Instructions!$B$3</f>
        <v>A</v>
      </c>
      <c r="V106" s="39"/>
      <c r="W106" s="43">
        <f>+Instructions!$C$22</f>
        <v>0</v>
      </c>
      <c r="X106" s="14">
        <f t="shared" si="35"/>
        <v>46.8</v>
      </c>
      <c r="Y106" s="39"/>
      <c r="Z106" s="5" t="s">
        <v>612</v>
      </c>
      <c r="AA106" s="27">
        <v>46.8</v>
      </c>
      <c r="AB106" s="47">
        <f t="shared" si="36"/>
        <v>0</v>
      </c>
      <c r="AC106" s="14">
        <f t="shared" si="37"/>
        <v>46.8</v>
      </c>
      <c r="AD106" s="10">
        <f t="shared" si="38"/>
        <v>0</v>
      </c>
      <c r="AE106" s="100"/>
      <c r="AF106" s="108">
        <v>3</v>
      </c>
      <c r="AG106" s="40">
        <f t="shared" si="39"/>
        <v>46.8</v>
      </c>
      <c r="AH106" s="39"/>
      <c r="AJ106" s="14">
        <f t="shared" si="40"/>
        <v>46.8</v>
      </c>
      <c r="AK106" s="14">
        <f t="shared" si="41"/>
        <v>0</v>
      </c>
      <c r="AL106" s="14">
        <f t="shared" si="42"/>
        <v>0</v>
      </c>
      <c r="AM106" s="14" t="str">
        <f t="shared" si="43"/>
        <v/>
      </c>
      <c r="AO106" s="22" t="s">
        <v>56</v>
      </c>
    </row>
    <row r="107" spans="1:41" s="2" customFormat="1" ht="9.9499999999999993" customHeight="1" x14ac:dyDescent="0.2">
      <c r="A107" s="21" t="s">
        <v>331</v>
      </c>
      <c r="B107" s="92" t="s">
        <v>6</v>
      </c>
      <c r="D107" s="148"/>
      <c r="E107" s="181" t="s">
        <v>103</v>
      </c>
      <c r="F107" s="144"/>
      <c r="G107" s="193" t="s">
        <v>128</v>
      </c>
      <c r="H107" s="21"/>
      <c r="I107" s="21"/>
      <c r="J107" s="193"/>
      <c r="K107" s="21" t="s">
        <v>423</v>
      </c>
      <c r="L107" s="21"/>
      <c r="M107" s="21"/>
      <c r="N107" s="21"/>
      <c r="P107" s="144" t="s">
        <v>149</v>
      </c>
      <c r="Q107" s="149"/>
      <c r="R107" s="20"/>
      <c r="S107" s="27">
        <f t="shared" si="34"/>
        <v>60.3</v>
      </c>
      <c r="T107" s="25" t="s">
        <v>45</v>
      </c>
      <c r="U107" s="4" t="str">
        <f>+Instructions!$B$3</f>
        <v>A</v>
      </c>
      <c r="V107" s="39"/>
      <c r="W107" s="43">
        <f>+Instructions!$C$22</f>
        <v>0</v>
      </c>
      <c r="X107" s="14">
        <f t="shared" si="35"/>
        <v>60.3</v>
      </c>
      <c r="Y107" s="39"/>
      <c r="Z107" s="5" t="s">
        <v>612</v>
      </c>
      <c r="AA107" s="27">
        <v>60.3</v>
      </c>
      <c r="AB107" s="47">
        <f t="shared" si="36"/>
        <v>0</v>
      </c>
      <c r="AC107" s="14">
        <f t="shared" si="37"/>
        <v>60.3</v>
      </c>
      <c r="AD107" s="10">
        <f t="shared" si="38"/>
        <v>0</v>
      </c>
      <c r="AE107" s="100"/>
      <c r="AF107" s="108">
        <v>3</v>
      </c>
      <c r="AG107" s="40">
        <f t="shared" si="39"/>
        <v>60.3</v>
      </c>
      <c r="AH107" s="39"/>
      <c r="AJ107" s="14">
        <f t="shared" si="40"/>
        <v>60.3</v>
      </c>
      <c r="AK107" s="14">
        <f t="shared" si="41"/>
        <v>0</v>
      </c>
      <c r="AL107" s="14">
        <f t="shared" si="42"/>
        <v>0</v>
      </c>
      <c r="AM107" s="14" t="str">
        <f t="shared" si="43"/>
        <v/>
      </c>
      <c r="AO107" s="22" t="s">
        <v>56</v>
      </c>
    </row>
    <row r="108" spans="1:41" s="2" customFormat="1" ht="9.9499999999999993" customHeight="1" x14ac:dyDescent="0.2">
      <c r="A108" s="21" t="s">
        <v>332</v>
      </c>
      <c r="B108" s="92" t="s">
        <v>6</v>
      </c>
      <c r="D108" s="148"/>
      <c r="E108" s="181" t="s">
        <v>103</v>
      </c>
      <c r="F108" s="144"/>
      <c r="G108" s="193" t="s">
        <v>128</v>
      </c>
      <c r="H108" s="21"/>
      <c r="I108" s="21"/>
      <c r="J108" s="193"/>
      <c r="K108" s="21" t="s">
        <v>424</v>
      </c>
      <c r="L108" s="21"/>
      <c r="M108" s="21"/>
      <c r="N108" s="21"/>
      <c r="P108" s="144" t="s">
        <v>149</v>
      </c>
      <c r="Q108" s="149"/>
      <c r="R108" s="20"/>
      <c r="S108" s="27">
        <f t="shared" si="34"/>
        <v>58.15</v>
      </c>
      <c r="T108" s="25" t="s">
        <v>45</v>
      </c>
      <c r="U108" s="4" t="str">
        <f>+Instructions!$B$3</f>
        <v>A</v>
      </c>
      <c r="V108" s="39"/>
      <c r="W108" s="43">
        <f>+Instructions!$C$22</f>
        <v>0</v>
      </c>
      <c r="X108" s="14">
        <f t="shared" si="35"/>
        <v>58.15</v>
      </c>
      <c r="Y108" s="39"/>
      <c r="Z108" s="5" t="s">
        <v>612</v>
      </c>
      <c r="AA108" s="27">
        <v>58.15</v>
      </c>
      <c r="AB108" s="47">
        <f t="shared" si="36"/>
        <v>0</v>
      </c>
      <c r="AC108" s="14">
        <f t="shared" si="37"/>
        <v>58.15</v>
      </c>
      <c r="AD108" s="10">
        <f t="shared" si="38"/>
        <v>0</v>
      </c>
      <c r="AE108" s="100"/>
      <c r="AF108" s="108">
        <v>3</v>
      </c>
      <c r="AG108" s="40">
        <f t="shared" si="39"/>
        <v>58.15</v>
      </c>
      <c r="AH108" s="39"/>
      <c r="AJ108" s="14">
        <f t="shared" si="40"/>
        <v>58.15</v>
      </c>
      <c r="AK108" s="14">
        <f t="shared" si="41"/>
        <v>0</v>
      </c>
      <c r="AL108" s="14">
        <f t="shared" si="42"/>
        <v>0</v>
      </c>
      <c r="AM108" s="14" t="str">
        <f t="shared" si="43"/>
        <v/>
      </c>
      <c r="AO108" s="22" t="s">
        <v>56</v>
      </c>
    </row>
    <row r="109" spans="1:41" s="2" customFormat="1" ht="9.9499999999999993" customHeight="1" x14ac:dyDescent="0.2">
      <c r="A109" s="21" t="s">
        <v>334</v>
      </c>
      <c r="B109" s="92" t="s">
        <v>6</v>
      </c>
      <c r="D109" s="148"/>
      <c r="E109" s="202" t="s">
        <v>104</v>
      </c>
      <c r="F109" s="203"/>
      <c r="G109" s="178" t="s">
        <v>130</v>
      </c>
      <c r="H109" s="176"/>
      <c r="I109" s="176"/>
      <c r="J109" s="178"/>
      <c r="K109" s="176" t="s">
        <v>425</v>
      </c>
      <c r="L109" s="176"/>
      <c r="M109" s="176"/>
      <c r="N109" s="208" t="s">
        <v>556</v>
      </c>
      <c r="O109" s="177"/>
      <c r="P109" s="203" t="s">
        <v>150</v>
      </c>
      <c r="Q109" s="204"/>
      <c r="R109" s="205" t="s">
        <v>49</v>
      </c>
      <c r="S109" s="206">
        <f t="shared" si="34"/>
        <v>54.6</v>
      </c>
      <c r="T109" s="207" t="s">
        <v>45</v>
      </c>
      <c r="U109" s="4" t="str">
        <f>+Instructions!$B$3</f>
        <v>A</v>
      </c>
      <c r="V109" s="39"/>
      <c r="W109" s="43">
        <f>+Instructions!$C$22</f>
        <v>0</v>
      </c>
      <c r="X109" s="14">
        <f t="shared" si="35"/>
        <v>54.6</v>
      </c>
      <c r="Y109" s="39"/>
      <c r="Z109" s="5" t="s">
        <v>612</v>
      </c>
      <c r="AA109" s="27">
        <v>54.6</v>
      </c>
      <c r="AB109" s="47">
        <f t="shared" si="36"/>
        <v>0</v>
      </c>
      <c r="AC109" s="14">
        <f t="shared" si="37"/>
        <v>54.6</v>
      </c>
      <c r="AD109" s="10">
        <f t="shared" si="38"/>
        <v>0</v>
      </c>
      <c r="AE109" s="100"/>
      <c r="AF109" s="108">
        <v>3</v>
      </c>
      <c r="AG109" s="40">
        <f t="shared" si="39"/>
        <v>54.6</v>
      </c>
      <c r="AH109" s="39"/>
      <c r="AJ109" s="14">
        <f t="shared" si="40"/>
        <v>54.6</v>
      </c>
      <c r="AK109" s="14">
        <f t="shared" si="41"/>
        <v>0</v>
      </c>
      <c r="AL109" s="14">
        <f t="shared" si="42"/>
        <v>0</v>
      </c>
      <c r="AM109" s="14" t="str">
        <f t="shared" si="43"/>
        <v/>
      </c>
      <c r="AO109" s="22" t="s">
        <v>56</v>
      </c>
    </row>
    <row r="110" spans="1:41" s="2" customFormat="1" ht="9.9499999999999993" customHeight="1" x14ac:dyDescent="0.2">
      <c r="A110" s="21" t="s">
        <v>335</v>
      </c>
      <c r="B110" s="92" t="s">
        <v>6</v>
      </c>
      <c r="D110" s="148"/>
      <c r="E110" s="202" t="s">
        <v>104</v>
      </c>
      <c r="F110" s="203"/>
      <c r="G110" s="178" t="s">
        <v>130</v>
      </c>
      <c r="H110" s="176"/>
      <c r="I110" s="176"/>
      <c r="J110" s="178"/>
      <c r="K110" s="176" t="s">
        <v>426</v>
      </c>
      <c r="L110" s="176"/>
      <c r="M110" s="176"/>
      <c r="N110" s="208" t="s">
        <v>556</v>
      </c>
      <c r="O110" s="177"/>
      <c r="P110" s="203" t="s">
        <v>150</v>
      </c>
      <c r="Q110" s="204"/>
      <c r="R110" s="205" t="s">
        <v>49</v>
      </c>
      <c r="S110" s="206">
        <f t="shared" si="34"/>
        <v>52.05</v>
      </c>
      <c r="T110" s="207" t="s">
        <v>45</v>
      </c>
      <c r="U110" s="4" t="str">
        <f>+Instructions!$B$3</f>
        <v>A</v>
      </c>
      <c r="V110" s="39"/>
      <c r="W110" s="43">
        <f>+Instructions!$C$22</f>
        <v>0</v>
      </c>
      <c r="X110" s="14">
        <f t="shared" si="35"/>
        <v>52.05</v>
      </c>
      <c r="Y110" s="39"/>
      <c r="Z110" s="5" t="s">
        <v>612</v>
      </c>
      <c r="AA110" s="27">
        <v>52.05</v>
      </c>
      <c r="AB110" s="47">
        <f t="shared" si="36"/>
        <v>0</v>
      </c>
      <c r="AC110" s="14">
        <f t="shared" si="37"/>
        <v>52.05</v>
      </c>
      <c r="AD110" s="10">
        <f t="shared" si="38"/>
        <v>0</v>
      </c>
      <c r="AE110" s="100"/>
      <c r="AF110" s="108">
        <v>3</v>
      </c>
      <c r="AG110" s="40">
        <f t="shared" si="39"/>
        <v>52.05</v>
      </c>
      <c r="AH110" s="39"/>
      <c r="AJ110" s="14">
        <f t="shared" si="40"/>
        <v>52.05</v>
      </c>
      <c r="AK110" s="14">
        <f t="shared" si="41"/>
        <v>0</v>
      </c>
      <c r="AL110" s="14">
        <f t="shared" si="42"/>
        <v>0</v>
      </c>
      <c r="AM110" s="14" t="str">
        <f t="shared" si="43"/>
        <v/>
      </c>
      <c r="AO110" s="22" t="s">
        <v>56</v>
      </c>
    </row>
    <row r="111" spans="1:41" s="2" customFormat="1" ht="9.9499999999999993" customHeight="1" x14ac:dyDescent="0.2">
      <c r="A111" s="21" t="s">
        <v>336</v>
      </c>
      <c r="B111" s="92" t="s">
        <v>6</v>
      </c>
      <c r="D111" s="148"/>
      <c r="E111" s="181" t="s">
        <v>104</v>
      </c>
      <c r="F111" s="144"/>
      <c r="G111" s="193" t="s">
        <v>130</v>
      </c>
      <c r="H111" s="21"/>
      <c r="I111" s="21"/>
      <c r="J111" s="193"/>
      <c r="K111" s="21" t="s">
        <v>392</v>
      </c>
      <c r="L111" s="21"/>
      <c r="M111" s="21"/>
      <c r="N111" s="21"/>
      <c r="P111" s="144" t="s">
        <v>150</v>
      </c>
      <c r="Q111" s="149"/>
      <c r="R111" s="20"/>
      <c r="S111" s="27">
        <f t="shared" si="34"/>
        <v>56.25</v>
      </c>
      <c r="T111" s="25" t="s">
        <v>45</v>
      </c>
      <c r="U111" s="4" t="str">
        <f>+Instructions!$B$3</f>
        <v>A</v>
      </c>
      <c r="V111" s="39"/>
      <c r="W111" s="43">
        <f>+Instructions!$C$22</f>
        <v>0</v>
      </c>
      <c r="X111" s="14">
        <f t="shared" si="35"/>
        <v>56.25</v>
      </c>
      <c r="Y111" s="39"/>
      <c r="Z111" s="5" t="s">
        <v>612</v>
      </c>
      <c r="AA111" s="27">
        <v>56.25</v>
      </c>
      <c r="AB111" s="47">
        <f t="shared" si="36"/>
        <v>0</v>
      </c>
      <c r="AC111" s="14">
        <f t="shared" si="37"/>
        <v>56.25</v>
      </c>
      <c r="AD111" s="10">
        <f t="shared" si="38"/>
        <v>0</v>
      </c>
      <c r="AE111" s="100"/>
      <c r="AF111" s="108">
        <v>3</v>
      </c>
      <c r="AG111" s="40">
        <f t="shared" si="39"/>
        <v>56.25</v>
      </c>
      <c r="AH111" s="39"/>
      <c r="AJ111" s="14">
        <f t="shared" si="40"/>
        <v>56.25</v>
      </c>
      <c r="AK111" s="14">
        <f t="shared" si="41"/>
        <v>0</v>
      </c>
      <c r="AL111" s="14">
        <f t="shared" si="42"/>
        <v>0</v>
      </c>
      <c r="AM111" s="14" t="str">
        <f t="shared" si="43"/>
        <v/>
      </c>
      <c r="AO111" s="22" t="s">
        <v>56</v>
      </c>
    </row>
    <row r="112" spans="1:41" s="2" customFormat="1" ht="9.9499999999999993" customHeight="1" x14ac:dyDescent="0.2">
      <c r="A112" s="21" t="s">
        <v>337</v>
      </c>
      <c r="B112" s="92" t="s">
        <v>6</v>
      </c>
      <c r="D112" s="148"/>
      <c r="E112" s="181" t="s">
        <v>104</v>
      </c>
      <c r="F112" s="144"/>
      <c r="G112" s="193" t="s">
        <v>130</v>
      </c>
      <c r="H112" s="21"/>
      <c r="I112" s="21"/>
      <c r="J112" s="193"/>
      <c r="K112" s="21" t="s">
        <v>394</v>
      </c>
      <c r="L112" s="21"/>
      <c r="M112" s="21"/>
      <c r="N112" s="21"/>
      <c r="P112" s="144" t="s">
        <v>150</v>
      </c>
      <c r="Q112" s="149"/>
      <c r="R112" s="20"/>
      <c r="S112" s="27">
        <f t="shared" si="34"/>
        <v>56.25</v>
      </c>
      <c r="T112" s="25" t="s">
        <v>45</v>
      </c>
      <c r="U112" s="4" t="str">
        <f>+Instructions!$B$3</f>
        <v>A</v>
      </c>
      <c r="V112" s="39"/>
      <c r="W112" s="43">
        <f>+Instructions!$C$22</f>
        <v>0</v>
      </c>
      <c r="X112" s="14">
        <f t="shared" si="35"/>
        <v>56.25</v>
      </c>
      <c r="Y112" s="39"/>
      <c r="Z112" s="5" t="s">
        <v>612</v>
      </c>
      <c r="AA112" s="27">
        <v>56.25</v>
      </c>
      <c r="AB112" s="47">
        <f t="shared" si="36"/>
        <v>0</v>
      </c>
      <c r="AC112" s="14">
        <f t="shared" si="37"/>
        <v>56.25</v>
      </c>
      <c r="AD112" s="10">
        <f t="shared" si="38"/>
        <v>0</v>
      </c>
      <c r="AE112" s="100"/>
      <c r="AF112" s="108">
        <v>3</v>
      </c>
      <c r="AG112" s="40">
        <f t="shared" si="39"/>
        <v>56.25</v>
      </c>
      <c r="AH112" s="39"/>
      <c r="AJ112" s="14">
        <f t="shared" si="40"/>
        <v>56.25</v>
      </c>
      <c r="AK112" s="14">
        <f t="shared" si="41"/>
        <v>0</v>
      </c>
      <c r="AL112" s="14">
        <f t="shared" si="42"/>
        <v>0</v>
      </c>
      <c r="AM112" s="14" t="str">
        <f t="shared" si="43"/>
        <v/>
      </c>
      <c r="AO112" s="22" t="s">
        <v>56</v>
      </c>
    </row>
    <row r="113" spans="1:41" s="2" customFormat="1" ht="9.9499999999999993" customHeight="1" x14ac:dyDescent="0.2">
      <c r="A113" s="21" t="s">
        <v>338</v>
      </c>
      <c r="B113" s="92" t="s">
        <v>6</v>
      </c>
      <c r="D113" s="148"/>
      <c r="E113" s="181" t="s">
        <v>104</v>
      </c>
      <c r="F113" s="144"/>
      <c r="G113" s="193" t="s">
        <v>130</v>
      </c>
      <c r="H113" s="21"/>
      <c r="I113" s="21"/>
      <c r="J113" s="193"/>
      <c r="K113" s="21" t="s">
        <v>427</v>
      </c>
      <c r="L113" s="21"/>
      <c r="M113" s="21"/>
      <c r="N113" s="21"/>
      <c r="P113" s="144" t="s">
        <v>150</v>
      </c>
      <c r="Q113" s="149"/>
      <c r="R113" s="20"/>
      <c r="S113" s="27">
        <f t="shared" si="34"/>
        <v>53.9</v>
      </c>
      <c r="T113" s="25" t="s">
        <v>45</v>
      </c>
      <c r="U113" s="4" t="str">
        <f>+Instructions!$B$3</f>
        <v>A</v>
      </c>
      <c r="V113" s="39"/>
      <c r="W113" s="43">
        <f>+Instructions!$C$22</f>
        <v>0</v>
      </c>
      <c r="X113" s="14">
        <f t="shared" si="35"/>
        <v>53.9</v>
      </c>
      <c r="Y113" s="39"/>
      <c r="Z113" s="5" t="s">
        <v>612</v>
      </c>
      <c r="AA113" s="27">
        <v>53.9</v>
      </c>
      <c r="AB113" s="47">
        <f t="shared" si="36"/>
        <v>0</v>
      </c>
      <c r="AC113" s="14">
        <f t="shared" si="37"/>
        <v>53.9</v>
      </c>
      <c r="AD113" s="10">
        <f t="shared" si="38"/>
        <v>0</v>
      </c>
      <c r="AE113" s="100"/>
      <c r="AF113" s="108">
        <v>3</v>
      </c>
      <c r="AG113" s="40">
        <f t="shared" si="39"/>
        <v>53.9</v>
      </c>
      <c r="AH113" s="39"/>
      <c r="AJ113" s="14">
        <f t="shared" si="40"/>
        <v>53.9</v>
      </c>
      <c r="AK113" s="14">
        <f t="shared" si="41"/>
        <v>0</v>
      </c>
      <c r="AL113" s="14">
        <f t="shared" si="42"/>
        <v>0</v>
      </c>
      <c r="AM113" s="14" t="str">
        <f t="shared" si="43"/>
        <v/>
      </c>
      <c r="AO113" s="22" t="s">
        <v>56</v>
      </c>
    </row>
    <row r="114" spans="1:41" s="2" customFormat="1" ht="9.9499999999999993" customHeight="1" x14ac:dyDescent="0.2">
      <c r="A114" s="21" t="s">
        <v>340</v>
      </c>
      <c r="B114" s="92" t="s">
        <v>6</v>
      </c>
      <c r="D114" s="148"/>
      <c r="E114" s="202" t="s">
        <v>155</v>
      </c>
      <c r="F114" s="203"/>
      <c r="G114" s="178" t="s">
        <v>131</v>
      </c>
      <c r="H114" s="176"/>
      <c r="I114" s="176"/>
      <c r="J114" s="178"/>
      <c r="K114" s="176" t="s">
        <v>387</v>
      </c>
      <c r="L114" s="176"/>
      <c r="M114" s="176"/>
      <c r="N114" s="208" t="s">
        <v>556</v>
      </c>
      <c r="O114" s="177"/>
      <c r="P114" s="203" t="s">
        <v>94</v>
      </c>
      <c r="Q114" s="204"/>
      <c r="R114" s="205"/>
      <c r="S114" s="206">
        <f t="shared" si="34"/>
        <v>62.05</v>
      </c>
      <c r="T114" s="207" t="s">
        <v>45</v>
      </c>
      <c r="U114" s="4" t="str">
        <f>+Instructions!$B$3</f>
        <v>A</v>
      </c>
      <c r="V114" s="39"/>
      <c r="W114" s="43">
        <f>+Instructions!$C$22</f>
        <v>0</v>
      </c>
      <c r="X114" s="14">
        <f t="shared" si="35"/>
        <v>62.05</v>
      </c>
      <c r="Y114" s="39"/>
      <c r="Z114" s="5" t="s">
        <v>612</v>
      </c>
      <c r="AA114" s="27">
        <v>62.05</v>
      </c>
      <c r="AB114" s="47">
        <f t="shared" si="36"/>
        <v>0</v>
      </c>
      <c r="AC114" s="14">
        <f t="shared" si="37"/>
        <v>62.05</v>
      </c>
      <c r="AD114" s="10">
        <f t="shared" si="38"/>
        <v>0</v>
      </c>
      <c r="AE114" s="100"/>
      <c r="AF114" s="108">
        <v>3</v>
      </c>
      <c r="AG114" s="40">
        <f t="shared" si="39"/>
        <v>62.05</v>
      </c>
      <c r="AH114" s="39"/>
      <c r="AJ114" s="14">
        <f t="shared" si="40"/>
        <v>62.05</v>
      </c>
      <c r="AK114" s="14">
        <f t="shared" si="41"/>
        <v>0</v>
      </c>
      <c r="AL114" s="14">
        <f t="shared" si="42"/>
        <v>0</v>
      </c>
      <c r="AM114" s="14" t="str">
        <f t="shared" si="43"/>
        <v/>
      </c>
      <c r="AO114" s="22" t="s">
        <v>56</v>
      </c>
    </row>
    <row r="115" spans="1:41" s="2" customFormat="1" ht="9.9499999999999993" customHeight="1" x14ac:dyDescent="0.2">
      <c r="A115" s="21" t="s">
        <v>342</v>
      </c>
      <c r="B115" s="92" t="s">
        <v>6</v>
      </c>
      <c r="D115" s="148"/>
      <c r="E115" s="202" t="s">
        <v>155</v>
      </c>
      <c r="F115" s="203"/>
      <c r="G115" s="178" t="s">
        <v>131</v>
      </c>
      <c r="H115" s="176"/>
      <c r="I115" s="176"/>
      <c r="J115" s="178"/>
      <c r="K115" s="176" t="s">
        <v>452</v>
      </c>
      <c r="L115" s="176"/>
      <c r="M115" s="176"/>
      <c r="N115" s="208" t="s">
        <v>556</v>
      </c>
      <c r="O115" s="177"/>
      <c r="P115" s="203" t="s">
        <v>94</v>
      </c>
      <c r="Q115" s="204"/>
      <c r="R115" s="205" t="s">
        <v>49</v>
      </c>
      <c r="S115" s="206">
        <f t="shared" si="34"/>
        <v>62.7</v>
      </c>
      <c r="T115" s="207" t="s">
        <v>45</v>
      </c>
      <c r="U115" s="4" t="str">
        <f>+Instructions!$B$3</f>
        <v>A</v>
      </c>
      <c r="V115" s="39"/>
      <c r="W115" s="43">
        <f>+Instructions!$C$22</f>
        <v>0</v>
      </c>
      <c r="X115" s="14">
        <f t="shared" si="35"/>
        <v>62.7</v>
      </c>
      <c r="Y115" s="39"/>
      <c r="Z115" s="5" t="s">
        <v>612</v>
      </c>
      <c r="AA115" s="27">
        <v>62.7</v>
      </c>
      <c r="AB115" s="47">
        <f t="shared" si="36"/>
        <v>0</v>
      </c>
      <c r="AC115" s="14">
        <f t="shared" si="37"/>
        <v>62.7</v>
      </c>
      <c r="AD115" s="10">
        <f t="shared" si="38"/>
        <v>0</v>
      </c>
      <c r="AE115" s="100"/>
      <c r="AF115" s="108">
        <v>3</v>
      </c>
      <c r="AG115" s="40">
        <f t="shared" si="39"/>
        <v>62.7</v>
      </c>
      <c r="AH115" s="39"/>
      <c r="AJ115" s="14">
        <f t="shared" si="40"/>
        <v>62.7</v>
      </c>
      <c r="AK115" s="14">
        <f t="shared" si="41"/>
        <v>0</v>
      </c>
      <c r="AL115" s="14">
        <f t="shared" si="42"/>
        <v>0</v>
      </c>
      <c r="AM115" s="14" t="str">
        <f t="shared" si="43"/>
        <v/>
      </c>
      <c r="AO115" s="22" t="s">
        <v>56</v>
      </c>
    </row>
    <row r="116" spans="1:41" s="2" customFormat="1" ht="9.9499999999999993" customHeight="1" x14ac:dyDescent="0.2">
      <c r="A116" s="21" t="s">
        <v>339</v>
      </c>
      <c r="B116" s="92" t="s">
        <v>6</v>
      </c>
      <c r="D116" s="148"/>
      <c r="E116" s="181" t="s">
        <v>155</v>
      </c>
      <c r="F116" s="144"/>
      <c r="G116" s="193" t="s">
        <v>131</v>
      </c>
      <c r="H116" s="21"/>
      <c r="I116" s="21"/>
      <c r="J116" s="193"/>
      <c r="K116" s="21" t="s">
        <v>428</v>
      </c>
      <c r="L116" s="21"/>
      <c r="M116" s="21"/>
      <c r="N116" s="21"/>
      <c r="P116" s="144" t="s">
        <v>94</v>
      </c>
      <c r="Q116" s="149"/>
      <c r="R116" s="20"/>
      <c r="S116" s="27">
        <f t="shared" si="34"/>
        <v>64.150000000000006</v>
      </c>
      <c r="T116" s="25" t="s">
        <v>45</v>
      </c>
      <c r="U116" s="4" t="str">
        <f>+Instructions!$B$3</f>
        <v>A</v>
      </c>
      <c r="V116" s="39"/>
      <c r="W116" s="43">
        <f>+Instructions!$C$22</f>
        <v>0</v>
      </c>
      <c r="X116" s="14">
        <f t="shared" si="35"/>
        <v>64.150000000000006</v>
      </c>
      <c r="Y116" s="39"/>
      <c r="Z116" s="5" t="s">
        <v>612</v>
      </c>
      <c r="AA116" s="27">
        <v>64.150000000000006</v>
      </c>
      <c r="AB116" s="47">
        <f t="shared" si="36"/>
        <v>0</v>
      </c>
      <c r="AC116" s="14">
        <f t="shared" si="37"/>
        <v>64.150000000000006</v>
      </c>
      <c r="AD116" s="10">
        <f t="shared" si="38"/>
        <v>0</v>
      </c>
      <c r="AE116" s="100"/>
      <c r="AF116" s="108">
        <v>3</v>
      </c>
      <c r="AG116" s="40">
        <f t="shared" si="39"/>
        <v>64.150000000000006</v>
      </c>
      <c r="AH116" s="39"/>
      <c r="AJ116" s="14">
        <f t="shared" si="40"/>
        <v>64.150000000000006</v>
      </c>
      <c r="AK116" s="14">
        <f t="shared" si="41"/>
        <v>0</v>
      </c>
      <c r="AL116" s="14">
        <f t="shared" si="42"/>
        <v>0</v>
      </c>
      <c r="AM116" s="14" t="str">
        <f t="shared" si="43"/>
        <v/>
      </c>
      <c r="AO116" s="22" t="s">
        <v>56</v>
      </c>
    </row>
    <row r="117" spans="1:41" s="2" customFormat="1" ht="9.9499999999999993" customHeight="1" x14ac:dyDescent="0.2">
      <c r="A117" s="21" t="s">
        <v>341</v>
      </c>
      <c r="B117" s="92" t="s">
        <v>6</v>
      </c>
      <c r="D117" s="148"/>
      <c r="E117" s="181" t="s">
        <v>155</v>
      </c>
      <c r="F117" s="144"/>
      <c r="G117" s="193" t="s">
        <v>131</v>
      </c>
      <c r="H117" s="21"/>
      <c r="I117" s="21"/>
      <c r="J117" s="193"/>
      <c r="K117" s="21" t="s">
        <v>429</v>
      </c>
      <c r="L117" s="21"/>
      <c r="M117" s="21"/>
      <c r="N117" s="21"/>
      <c r="P117" s="144" t="s">
        <v>94</v>
      </c>
      <c r="Q117" s="149"/>
      <c r="R117" s="20"/>
      <c r="S117" s="27">
        <f t="shared" si="34"/>
        <v>62.9</v>
      </c>
      <c r="T117" s="25" t="s">
        <v>45</v>
      </c>
      <c r="U117" s="4" t="str">
        <f>+Instructions!$B$3</f>
        <v>A</v>
      </c>
      <c r="V117" s="39"/>
      <c r="W117" s="43">
        <f>+Instructions!$C$22</f>
        <v>0</v>
      </c>
      <c r="X117" s="14">
        <f t="shared" si="35"/>
        <v>62.9</v>
      </c>
      <c r="Y117" s="39"/>
      <c r="Z117" s="5" t="s">
        <v>612</v>
      </c>
      <c r="AA117" s="27">
        <v>62.9</v>
      </c>
      <c r="AB117" s="47">
        <f t="shared" si="36"/>
        <v>0</v>
      </c>
      <c r="AC117" s="14">
        <f t="shared" si="37"/>
        <v>62.9</v>
      </c>
      <c r="AD117" s="10">
        <f t="shared" si="38"/>
        <v>0</v>
      </c>
      <c r="AE117" s="100"/>
      <c r="AF117" s="108">
        <v>3</v>
      </c>
      <c r="AG117" s="40">
        <f t="shared" si="39"/>
        <v>62.9</v>
      </c>
      <c r="AH117" s="39"/>
      <c r="AJ117" s="14">
        <f t="shared" si="40"/>
        <v>62.9</v>
      </c>
      <c r="AK117" s="14">
        <f t="shared" si="41"/>
        <v>0</v>
      </c>
      <c r="AL117" s="14">
        <f t="shared" si="42"/>
        <v>0</v>
      </c>
      <c r="AM117" s="14" t="str">
        <f t="shared" si="43"/>
        <v/>
      </c>
      <c r="AO117" s="22" t="s">
        <v>56</v>
      </c>
    </row>
    <row r="118" spans="1:41" s="2" customFormat="1" ht="9.9499999999999993" customHeight="1" x14ac:dyDescent="0.2">
      <c r="A118" s="21" t="s">
        <v>343</v>
      </c>
      <c r="B118" s="92" t="s">
        <v>6</v>
      </c>
      <c r="D118" s="148"/>
      <c r="E118" s="181" t="s">
        <v>155</v>
      </c>
      <c r="F118" s="144"/>
      <c r="G118" s="193" t="s">
        <v>131</v>
      </c>
      <c r="H118" s="21"/>
      <c r="I118" s="21"/>
      <c r="J118" s="193"/>
      <c r="K118" s="21" t="s">
        <v>465</v>
      </c>
      <c r="L118" s="21"/>
      <c r="M118" s="21"/>
      <c r="N118" s="21" t="s">
        <v>90</v>
      </c>
      <c r="P118" s="144" t="s">
        <v>94</v>
      </c>
      <c r="Q118" s="149"/>
      <c r="R118" s="20"/>
      <c r="S118" s="27">
        <f t="shared" si="34"/>
        <v>66.650000000000006</v>
      </c>
      <c r="T118" s="25" t="s">
        <v>45</v>
      </c>
      <c r="U118" s="4" t="str">
        <f>+Instructions!$B$3</f>
        <v>A</v>
      </c>
      <c r="V118" s="39"/>
      <c r="W118" s="43">
        <f>+Instructions!$C$22</f>
        <v>0</v>
      </c>
      <c r="X118" s="14">
        <f t="shared" si="35"/>
        <v>66.650000000000006</v>
      </c>
      <c r="Y118" s="39"/>
      <c r="Z118" s="5" t="s">
        <v>612</v>
      </c>
      <c r="AA118" s="27">
        <v>66.650000000000006</v>
      </c>
      <c r="AB118" s="47">
        <f t="shared" si="36"/>
        <v>0</v>
      </c>
      <c r="AC118" s="14">
        <f t="shared" si="37"/>
        <v>66.650000000000006</v>
      </c>
      <c r="AD118" s="10">
        <f t="shared" si="38"/>
        <v>0</v>
      </c>
      <c r="AE118" s="100"/>
      <c r="AF118" s="108">
        <v>3</v>
      </c>
      <c r="AG118" s="40">
        <f t="shared" si="39"/>
        <v>66.650000000000006</v>
      </c>
      <c r="AH118" s="39"/>
      <c r="AJ118" s="14">
        <f t="shared" si="40"/>
        <v>66.650000000000006</v>
      </c>
      <c r="AK118" s="14">
        <f t="shared" si="41"/>
        <v>0</v>
      </c>
      <c r="AL118" s="14">
        <f t="shared" si="42"/>
        <v>0</v>
      </c>
      <c r="AM118" s="14" t="str">
        <f t="shared" si="43"/>
        <v/>
      </c>
      <c r="AO118" s="22" t="s">
        <v>56</v>
      </c>
    </row>
    <row r="119" spans="1:41" s="2" customFormat="1" ht="9.9499999999999993" customHeight="1" x14ac:dyDescent="0.2">
      <c r="A119" s="21" t="s">
        <v>344</v>
      </c>
      <c r="B119" s="92" t="s">
        <v>6</v>
      </c>
      <c r="D119" s="148"/>
      <c r="E119" s="202" t="s">
        <v>106</v>
      </c>
      <c r="F119" s="203"/>
      <c r="G119" s="178" t="s">
        <v>134</v>
      </c>
      <c r="H119" s="176"/>
      <c r="I119" s="176"/>
      <c r="J119" s="211" t="s">
        <v>610</v>
      </c>
      <c r="K119" s="176" t="s">
        <v>430</v>
      </c>
      <c r="L119" s="176"/>
      <c r="M119" s="176"/>
      <c r="N119" s="176"/>
      <c r="O119" s="177"/>
      <c r="P119" s="203" t="s">
        <v>151</v>
      </c>
      <c r="Q119" s="204"/>
      <c r="R119" s="205" t="s">
        <v>509</v>
      </c>
      <c r="S119" s="206">
        <f t="shared" si="34"/>
        <v>53.7</v>
      </c>
      <c r="T119" s="207" t="s">
        <v>45</v>
      </c>
      <c r="U119" s="4" t="str">
        <f>+Instructions!$B$3</f>
        <v>A</v>
      </c>
      <c r="V119" s="39"/>
      <c r="W119" s="43">
        <f>+Instructions!$C$22</f>
        <v>0</v>
      </c>
      <c r="X119" s="14">
        <f t="shared" si="35"/>
        <v>53.7</v>
      </c>
      <c r="Y119" s="39"/>
      <c r="Z119" s="5" t="s">
        <v>612</v>
      </c>
      <c r="AA119" s="27">
        <v>53.7</v>
      </c>
      <c r="AB119" s="47">
        <f t="shared" si="36"/>
        <v>0</v>
      </c>
      <c r="AC119" s="14">
        <f t="shared" si="37"/>
        <v>53.7</v>
      </c>
      <c r="AD119" s="10">
        <f t="shared" si="38"/>
        <v>0</v>
      </c>
      <c r="AE119" s="100"/>
      <c r="AF119" s="108">
        <v>3</v>
      </c>
      <c r="AG119" s="40">
        <f t="shared" si="39"/>
        <v>53.7</v>
      </c>
      <c r="AH119" s="39"/>
      <c r="AJ119" s="14">
        <f t="shared" si="40"/>
        <v>53.7</v>
      </c>
      <c r="AK119" s="14">
        <f t="shared" si="41"/>
        <v>0</v>
      </c>
      <c r="AL119" s="14">
        <f t="shared" si="42"/>
        <v>0</v>
      </c>
      <c r="AM119" s="14" t="str">
        <f t="shared" si="43"/>
        <v/>
      </c>
      <c r="AO119" s="22" t="s">
        <v>56</v>
      </c>
    </row>
    <row r="120" spans="1:41" s="2" customFormat="1" ht="9.9499999999999993" customHeight="1" x14ac:dyDescent="0.2">
      <c r="A120" s="21" t="s">
        <v>345</v>
      </c>
      <c r="B120" s="92" t="s">
        <v>6</v>
      </c>
      <c r="D120" s="148"/>
      <c r="E120" s="202" t="s">
        <v>106</v>
      </c>
      <c r="F120" s="203"/>
      <c r="G120" s="178" t="s">
        <v>443</v>
      </c>
      <c r="H120" s="176"/>
      <c r="I120" s="176"/>
      <c r="J120" s="211" t="s">
        <v>610</v>
      </c>
      <c r="K120" s="176" t="s">
        <v>464</v>
      </c>
      <c r="L120" s="176"/>
      <c r="M120" s="176"/>
      <c r="N120" s="176"/>
      <c r="O120" s="177"/>
      <c r="P120" s="203" t="s">
        <v>151</v>
      </c>
      <c r="Q120" s="204"/>
      <c r="R120" s="205" t="s">
        <v>509</v>
      </c>
      <c r="S120" s="206">
        <f t="shared" si="34"/>
        <v>46.2</v>
      </c>
      <c r="T120" s="207" t="s">
        <v>45</v>
      </c>
      <c r="U120" s="4" t="str">
        <f>+Instructions!$B$3</f>
        <v>A</v>
      </c>
      <c r="V120" s="39"/>
      <c r="W120" s="43">
        <f>+Instructions!$C$22</f>
        <v>0</v>
      </c>
      <c r="X120" s="14">
        <f t="shared" si="35"/>
        <v>46.2</v>
      </c>
      <c r="Y120" s="39"/>
      <c r="Z120" s="5" t="s">
        <v>612</v>
      </c>
      <c r="AA120" s="27">
        <v>46.2</v>
      </c>
      <c r="AB120" s="47">
        <f t="shared" si="36"/>
        <v>0</v>
      </c>
      <c r="AC120" s="14">
        <f t="shared" si="37"/>
        <v>46.2</v>
      </c>
      <c r="AD120" s="10">
        <f t="shared" si="38"/>
        <v>0</v>
      </c>
      <c r="AE120" s="100"/>
      <c r="AF120" s="108">
        <v>3</v>
      </c>
      <c r="AG120" s="40">
        <f t="shared" si="39"/>
        <v>46.2</v>
      </c>
      <c r="AH120" s="39"/>
      <c r="AJ120" s="14">
        <f t="shared" si="40"/>
        <v>46.2</v>
      </c>
      <c r="AK120" s="14">
        <f t="shared" si="41"/>
        <v>0</v>
      </c>
      <c r="AL120" s="14">
        <f t="shared" si="42"/>
        <v>0</v>
      </c>
      <c r="AM120" s="14" t="str">
        <f t="shared" si="43"/>
        <v/>
      </c>
      <c r="AO120" s="22" t="s">
        <v>56</v>
      </c>
    </row>
    <row r="121" spans="1:41" s="2" customFormat="1" ht="9.9499999999999993" customHeight="1" x14ac:dyDescent="0.2">
      <c r="A121" s="21" t="s">
        <v>346</v>
      </c>
      <c r="B121" s="92" t="s">
        <v>6</v>
      </c>
      <c r="D121" s="148"/>
      <c r="E121" s="202" t="s">
        <v>106</v>
      </c>
      <c r="F121" s="203"/>
      <c r="G121" s="178" t="s">
        <v>444</v>
      </c>
      <c r="H121" s="176"/>
      <c r="I121" s="176"/>
      <c r="J121" s="211" t="s">
        <v>610</v>
      </c>
      <c r="K121" s="176" t="s">
        <v>463</v>
      </c>
      <c r="L121" s="176"/>
      <c r="M121" s="176"/>
      <c r="N121" s="176"/>
      <c r="O121" s="177"/>
      <c r="P121" s="203" t="s">
        <v>151</v>
      </c>
      <c r="Q121" s="204"/>
      <c r="R121" s="205" t="s">
        <v>509</v>
      </c>
      <c r="S121" s="206">
        <f t="shared" si="34"/>
        <v>55.85</v>
      </c>
      <c r="T121" s="207" t="s">
        <v>45</v>
      </c>
      <c r="U121" s="4" t="str">
        <f>+Instructions!$B$3</f>
        <v>A</v>
      </c>
      <c r="V121" s="39"/>
      <c r="W121" s="43">
        <f>+Instructions!$C$22</f>
        <v>0</v>
      </c>
      <c r="X121" s="14">
        <f t="shared" si="35"/>
        <v>55.85</v>
      </c>
      <c r="Y121" s="39"/>
      <c r="Z121" s="5" t="s">
        <v>612</v>
      </c>
      <c r="AA121" s="27">
        <v>55.85</v>
      </c>
      <c r="AB121" s="47">
        <f t="shared" si="36"/>
        <v>0</v>
      </c>
      <c r="AC121" s="14">
        <f t="shared" si="37"/>
        <v>55.85</v>
      </c>
      <c r="AD121" s="10">
        <f t="shared" si="38"/>
        <v>0</v>
      </c>
      <c r="AE121" s="100"/>
      <c r="AF121" s="108">
        <v>3</v>
      </c>
      <c r="AG121" s="40">
        <f t="shared" si="39"/>
        <v>55.85</v>
      </c>
      <c r="AH121" s="39"/>
      <c r="AJ121" s="14">
        <f t="shared" si="40"/>
        <v>55.85</v>
      </c>
      <c r="AK121" s="14">
        <f t="shared" si="41"/>
        <v>0</v>
      </c>
      <c r="AL121" s="14">
        <f t="shared" si="42"/>
        <v>0</v>
      </c>
      <c r="AM121" s="14" t="str">
        <f t="shared" si="43"/>
        <v/>
      </c>
      <c r="AO121" s="22" t="s">
        <v>56</v>
      </c>
    </row>
    <row r="122" spans="1:41" s="2" customFormat="1" ht="9.9499999999999993" customHeight="1" x14ac:dyDescent="0.2">
      <c r="A122" s="21" t="s">
        <v>347</v>
      </c>
      <c r="B122" s="92" t="s">
        <v>6</v>
      </c>
      <c r="D122" s="148"/>
      <c r="E122" s="202" t="s">
        <v>106</v>
      </c>
      <c r="F122" s="203"/>
      <c r="G122" s="178" t="s">
        <v>444</v>
      </c>
      <c r="H122" s="176"/>
      <c r="I122" s="176"/>
      <c r="J122" s="211" t="s">
        <v>610</v>
      </c>
      <c r="K122" s="176" t="s">
        <v>453</v>
      </c>
      <c r="L122" s="176"/>
      <c r="M122" s="176"/>
      <c r="N122" s="176"/>
      <c r="O122" s="177"/>
      <c r="P122" s="203" t="s">
        <v>151</v>
      </c>
      <c r="Q122" s="204"/>
      <c r="R122" s="205" t="s">
        <v>509</v>
      </c>
      <c r="S122" s="206">
        <f t="shared" si="34"/>
        <v>54.6</v>
      </c>
      <c r="T122" s="207" t="s">
        <v>45</v>
      </c>
      <c r="U122" s="4" t="str">
        <f>+Instructions!$B$3</f>
        <v>A</v>
      </c>
      <c r="V122" s="39"/>
      <c r="W122" s="43">
        <f>+Instructions!$C$22</f>
        <v>0</v>
      </c>
      <c r="X122" s="14">
        <f t="shared" si="35"/>
        <v>54.6</v>
      </c>
      <c r="Y122" s="39"/>
      <c r="Z122" s="5" t="s">
        <v>612</v>
      </c>
      <c r="AA122" s="27">
        <v>54.6</v>
      </c>
      <c r="AB122" s="47">
        <f t="shared" si="36"/>
        <v>0</v>
      </c>
      <c r="AC122" s="14">
        <f t="shared" si="37"/>
        <v>54.6</v>
      </c>
      <c r="AD122" s="10">
        <f t="shared" si="38"/>
        <v>0</v>
      </c>
      <c r="AE122" s="100"/>
      <c r="AF122" s="108">
        <v>3</v>
      </c>
      <c r="AG122" s="40">
        <f t="shared" si="39"/>
        <v>54.6</v>
      </c>
      <c r="AH122" s="39"/>
      <c r="AJ122" s="14">
        <f t="shared" si="40"/>
        <v>54.6</v>
      </c>
      <c r="AK122" s="14">
        <f t="shared" si="41"/>
        <v>0</v>
      </c>
      <c r="AL122" s="14">
        <f t="shared" si="42"/>
        <v>0</v>
      </c>
      <c r="AM122" s="14" t="str">
        <f t="shared" si="43"/>
        <v/>
      </c>
      <c r="AO122" s="22" t="s">
        <v>56</v>
      </c>
    </row>
    <row r="123" spans="1:41" s="2" customFormat="1" ht="9.9499999999999993" customHeight="1" x14ac:dyDescent="0.2">
      <c r="A123" s="21" t="s">
        <v>350</v>
      </c>
      <c r="B123" s="92" t="s">
        <v>6</v>
      </c>
      <c r="D123" s="148"/>
      <c r="E123" s="202" t="s">
        <v>107</v>
      </c>
      <c r="F123" s="203"/>
      <c r="G123" s="178" t="s">
        <v>135</v>
      </c>
      <c r="H123" s="176"/>
      <c r="I123" s="176"/>
      <c r="J123" s="178"/>
      <c r="K123" s="176" t="s">
        <v>416</v>
      </c>
      <c r="L123" s="176"/>
      <c r="M123" s="176"/>
      <c r="N123" s="208" t="s">
        <v>556</v>
      </c>
      <c r="O123" s="177"/>
      <c r="P123" s="203" t="s">
        <v>152</v>
      </c>
      <c r="Q123" s="204"/>
      <c r="R123" s="205"/>
      <c r="S123" s="206">
        <f t="shared" si="34"/>
        <v>41.85</v>
      </c>
      <c r="T123" s="207" t="s">
        <v>45</v>
      </c>
      <c r="U123" s="4" t="str">
        <f>+Instructions!$B$3</f>
        <v>A</v>
      </c>
      <c r="V123" s="39"/>
      <c r="W123" s="43">
        <f>+Instructions!$C$22</f>
        <v>0</v>
      </c>
      <c r="X123" s="14">
        <f t="shared" si="35"/>
        <v>41.85</v>
      </c>
      <c r="Y123" s="39"/>
      <c r="Z123" s="5" t="s">
        <v>612</v>
      </c>
      <c r="AA123" s="27">
        <v>41.85</v>
      </c>
      <c r="AB123" s="47">
        <f t="shared" si="36"/>
        <v>0</v>
      </c>
      <c r="AC123" s="14">
        <f t="shared" si="37"/>
        <v>41.85</v>
      </c>
      <c r="AD123" s="10">
        <f t="shared" si="38"/>
        <v>0</v>
      </c>
      <c r="AE123" s="100"/>
      <c r="AF123" s="108">
        <v>3</v>
      </c>
      <c r="AG123" s="40">
        <f t="shared" si="39"/>
        <v>41.85</v>
      </c>
      <c r="AH123" s="39"/>
      <c r="AJ123" s="14">
        <f t="shared" si="40"/>
        <v>41.85</v>
      </c>
      <c r="AK123" s="14">
        <f t="shared" si="41"/>
        <v>0</v>
      </c>
      <c r="AL123" s="14">
        <f t="shared" si="42"/>
        <v>0</v>
      </c>
      <c r="AM123" s="14" t="str">
        <f t="shared" si="43"/>
        <v/>
      </c>
      <c r="AO123" s="22" t="s">
        <v>56</v>
      </c>
    </row>
    <row r="124" spans="1:41" s="2" customFormat="1" ht="9.9499999999999993" customHeight="1" x14ac:dyDescent="0.2">
      <c r="A124" s="21" t="s">
        <v>351</v>
      </c>
      <c r="B124" s="92" t="s">
        <v>6</v>
      </c>
      <c r="D124" s="148"/>
      <c r="E124" s="202" t="s">
        <v>107</v>
      </c>
      <c r="F124" s="203"/>
      <c r="G124" s="178" t="s">
        <v>135</v>
      </c>
      <c r="H124" s="176"/>
      <c r="I124" s="176"/>
      <c r="J124" s="178"/>
      <c r="K124" s="176" t="s">
        <v>424</v>
      </c>
      <c r="L124" s="176"/>
      <c r="M124" s="176"/>
      <c r="N124" s="208" t="s">
        <v>556</v>
      </c>
      <c r="O124" s="177"/>
      <c r="P124" s="203" t="s">
        <v>152</v>
      </c>
      <c r="Q124" s="204"/>
      <c r="R124" s="205" t="s">
        <v>49</v>
      </c>
      <c r="S124" s="206">
        <f t="shared" si="34"/>
        <v>43.1</v>
      </c>
      <c r="T124" s="207" t="s">
        <v>45</v>
      </c>
      <c r="U124" s="4" t="str">
        <f>+Instructions!$B$3</f>
        <v>A</v>
      </c>
      <c r="V124" s="39"/>
      <c r="W124" s="43">
        <f>+Instructions!$C$22</f>
        <v>0</v>
      </c>
      <c r="X124" s="14">
        <f t="shared" si="35"/>
        <v>43.1</v>
      </c>
      <c r="Y124" s="39"/>
      <c r="Z124" s="5" t="s">
        <v>612</v>
      </c>
      <c r="AA124" s="27">
        <v>43.1</v>
      </c>
      <c r="AB124" s="47">
        <f t="shared" si="36"/>
        <v>0</v>
      </c>
      <c r="AC124" s="14">
        <f t="shared" si="37"/>
        <v>43.1</v>
      </c>
      <c r="AD124" s="10">
        <f t="shared" si="38"/>
        <v>0</v>
      </c>
      <c r="AE124" s="100"/>
      <c r="AF124" s="108">
        <v>3</v>
      </c>
      <c r="AG124" s="40">
        <f t="shared" si="39"/>
        <v>43.1</v>
      </c>
      <c r="AH124" s="39"/>
      <c r="AJ124" s="14">
        <f t="shared" si="40"/>
        <v>43.1</v>
      </c>
      <c r="AK124" s="14">
        <f t="shared" si="41"/>
        <v>0</v>
      </c>
      <c r="AL124" s="14">
        <f t="shared" si="42"/>
        <v>0</v>
      </c>
      <c r="AM124" s="14" t="str">
        <f t="shared" si="43"/>
        <v/>
      </c>
      <c r="AO124" s="22" t="s">
        <v>56</v>
      </c>
    </row>
    <row r="125" spans="1:41" s="2" customFormat="1" ht="9.9499999999999993" customHeight="1" x14ac:dyDescent="0.2">
      <c r="A125" s="21" t="s">
        <v>348</v>
      </c>
      <c r="B125" s="92" t="s">
        <v>6</v>
      </c>
      <c r="D125" s="148"/>
      <c r="E125" s="181" t="s">
        <v>107</v>
      </c>
      <c r="F125" s="144"/>
      <c r="G125" s="193" t="s">
        <v>135</v>
      </c>
      <c r="H125" s="21"/>
      <c r="I125" s="21"/>
      <c r="J125" s="193"/>
      <c r="K125" s="21" t="s">
        <v>431</v>
      </c>
      <c r="L125" s="21"/>
      <c r="M125" s="21"/>
      <c r="N125" s="21"/>
      <c r="P125" s="144" t="s">
        <v>152</v>
      </c>
      <c r="Q125" s="149"/>
      <c r="R125" s="20"/>
      <c r="S125" s="27">
        <f t="shared" si="34"/>
        <v>41.3</v>
      </c>
      <c r="T125" s="25" t="s">
        <v>45</v>
      </c>
      <c r="U125" s="4" t="str">
        <f>+Instructions!$B$3</f>
        <v>A</v>
      </c>
      <c r="V125" s="39"/>
      <c r="W125" s="43">
        <f>+Instructions!$C$22</f>
        <v>0</v>
      </c>
      <c r="X125" s="14">
        <f t="shared" si="35"/>
        <v>41.3</v>
      </c>
      <c r="Y125" s="39"/>
      <c r="Z125" s="5" t="s">
        <v>612</v>
      </c>
      <c r="AA125" s="27">
        <v>41.3</v>
      </c>
      <c r="AB125" s="47">
        <f t="shared" si="36"/>
        <v>0</v>
      </c>
      <c r="AC125" s="14">
        <f t="shared" si="37"/>
        <v>41.3</v>
      </c>
      <c r="AD125" s="10">
        <f t="shared" si="38"/>
        <v>0</v>
      </c>
      <c r="AE125" s="100"/>
      <c r="AF125" s="108">
        <v>3</v>
      </c>
      <c r="AG125" s="40">
        <f t="shared" si="39"/>
        <v>41.3</v>
      </c>
      <c r="AH125" s="39"/>
      <c r="AJ125" s="14">
        <f t="shared" si="40"/>
        <v>41.3</v>
      </c>
      <c r="AK125" s="14">
        <f t="shared" si="41"/>
        <v>0</v>
      </c>
      <c r="AL125" s="14">
        <f t="shared" si="42"/>
        <v>0</v>
      </c>
      <c r="AM125" s="14" t="str">
        <f t="shared" si="43"/>
        <v/>
      </c>
      <c r="AO125" s="22" t="s">
        <v>56</v>
      </c>
    </row>
    <row r="126" spans="1:41" s="2" customFormat="1" ht="9.9499999999999993" customHeight="1" x14ac:dyDescent="0.2">
      <c r="A126" s="21" t="s">
        <v>349</v>
      </c>
      <c r="B126" s="92" t="s">
        <v>6</v>
      </c>
      <c r="D126" s="148"/>
      <c r="E126" s="181" t="s">
        <v>107</v>
      </c>
      <c r="F126" s="144"/>
      <c r="G126" s="193" t="s">
        <v>135</v>
      </c>
      <c r="H126" s="21"/>
      <c r="I126" s="21"/>
      <c r="J126" s="193"/>
      <c r="K126" s="21" t="s">
        <v>432</v>
      </c>
      <c r="L126" s="21"/>
      <c r="M126" s="21"/>
      <c r="N126" s="21"/>
      <c r="P126" s="144" t="s">
        <v>152</v>
      </c>
      <c r="Q126" s="149"/>
      <c r="R126" s="20"/>
      <c r="S126" s="27">
        <f t="shared" si="34"/>
        <v>41.85</v>
      </c>
      <c r="T126" s="25" t="s">
        <v>45</v>
      </c>
      <c r="U126" s="4" t="str">
        <f>+Instructions!$B$3</f>
        <v>A</v>
      </c>
      <c r="V126" s="39"/>
      <c r="W126" s="43">
        <f>+Instructions!$C$22</f>
        <v>0</v>
      </c>
      <c r="X126" s="14">
        <f t="shared" si="35"/>
        <v>41.85</v>
      </c>
      <c r="Y126" s="39"/>
      <c r="Z126" s="5" t="s">
        <v>612</v>
      </c>
      <c r="AA126" s="27">
        <v>41.85</v>
      </c>
      <c r="AB126" s="47">
        <f t="shared" si="36"/>
        <v>0</v>
      </c>
      <c r="AC126" s="14">
        <f t="shared" si="37"/>
        <v>41.85</v>
      </c>
      <c r="AD126" s="10">
        <f t="shared" si="38"/>
        <v>0</v>
      </c>
      <c r="AE126" s="100"/>
      <c r="AF126" s="108">
        <v>3</v>
      </c>
      <c r="AG126" s="40">
        <f t="shared" si="39"/>
        <v>41.85</v>
      </c>
      <c r="AH126" s="39"/>
      <c r="AJ126" s="14">
        <f t="shared" si="40"/>
        <v>41.85</v>
      </c>
      <c r="AK126" s="14">
        <f t="shared" si="41"/>
        <v>0</v>
      </c>
      <c r="AL126" s="14">
        <f t="shared" si="42"/>
        <v>0</v>
      </c>
      <c r="AM126" s="14" t="str">
        <f t="shared" si="43"/>
        <v/>
      </c>
      <c r="AO126" s="22" t="s">
        <v>56</v>
      </c>
    </row>
    <row r="127" spans="1:41" s="2" customFormat="1" ht="9.9499999999999993" customHeight="1" x14ac:dyDescent="0.2">
      <c r="A127" s="21" t="s">
        <v>352</v>
      </c>
      <c r="B127" s="92" t="s">
        <v>6</v>
      </c>
      <c r="D127" s="148"/>
      <c r="E127" s="181" t="s">
        <v>105</v>
      </c>
      <c r="F127" s="144"/>
      <c r="G127" s="193" t="s">
        <v>133</v>
      </c>
      <c r="H127" s="21"/>
      <c r="I127" s="21"/>
      <c r="J127" s="193"/>
      <c r="K127" s="21" t="s">
        <v>433</v>
      </c>
      <c r="L127" s="21"/>
      <c r="M127" s="21"/>
      <c r="N127" s="21"/>
      <c r="P127" s="144" t="s">
        <v>142</v>
      </c>
      <c r="Q127" s="149"/>
      <c r="R127" s="20"/>
      <c r="S127" s="27">
        <f t="shared" si="34"/>
        <v>45.1</v>
      </c>
      <c r="T127" s="25" t="s">
        <v>45</v>
      </c>
      <c r="U127" s="4" t="str">
        <f>+Instructions!$B$3</f>
        <v>A</v>
      </c>
      <c r="V127" s="39"/>
      <c r="W127" s="43">
        <f>+Instructions!$C$22</f>
        <v>0</v>
      </c>
      <c r="X127" s="14">
        <f t="shared" si="35"/>
        <v>45.1</v>
      </c>
      <c r="Y127" s="39"/>
      <c r="Z127" s="5" t="s">
        <v>612</v>
      </c>
      <c r="AA127" s="27">
        <v>45.1</v>
      </c>
      <c r="AB127" s="47">
        <f t="shared" si="36"/>
        <v>0</v>
      </c>
      <c r="AC127" s="14">
        <f t="shared" si="37"/>
        <v>45.1</v>
      </c>
      <c r="AD127" s="10">
        <f t="shared" si="38"/>
        <v>0</v>
      </c>
      <c r="AE127" s="100"/>
      <c r="AF127" s="108">
        <v>3</v>
      </c>
      <c r="AG127" s="40">
        <f t="shared" si="39"/>
        <v>45.1</v>
      </c>
      <c r="AH127" s="39"/>
      <c r="AJ127" s="14">
        <f t="shared" si="40"/>
        <v>45.1</v>
      </c>
      <c r="AK127" s="14">
        <f t="shared" si="41"/>
        <v>0</v>
      </c>
      <c r="AL127" s="14">
        <f t="shared" si="42"/>
        <v>0</v>
      </c>
      <c r="AM127" s="14" t="str">
        <f t="shared" si="43"/>
        <v/>
      </c>
      <c r="AO127" s="22" t="s">
        <v>56</v>
      </c>
    </row>
    <row r="128" spans="1:41" s="2" customFormat="1" ht="9.9499999999999993" customHeight="1" x14ac:dyDescent="0.2">
      <c r="A128" s="21" t="s">
        <v>353</v>
      </c>
      <c r="B128" s="92" t="s">
        <v>6</v>
      </c>
      <c r="D128" s="148"/>
      <c r="E128" s="181" t="s">
        <v>105</v>
      </c>
      <c r="F128" s="144"/>
      <c r="G128" s="193" t="s">
        <v>132</v>
      </c>
      <c r="H128" s="21"/>
      <c r="I128" s="21"/>
      <c r="J128" s="193"/>
      <c r="K128" s="21" t="s">
        <v>399</v>
      </c>
      <c r="L128" s="21"/>
      <c r="M128" s="21"/>
      <c r="N128" s="21"/>
      <c r="P128" s="144" t="s">
        <v>142</v>
      </c>
      <c r="Q128" s="149"/>
      <c r="R128" s="20"/>
      <c r="S128" s="27">
        <f t="shared" si="34"/>
        <v>43.8</v>
      </c>
      <c r="T128" s="25" t="s">
        <v>45</v>
      </c>
      <c r="U128" s="4" t="str">
        <f>+Instructions!$B$3</f>
        <v>A</v>
      </c>
      <c r="V128" s="39"/>
      <c r="W128" s="43">
        <f>+Instructions!$C$22</f>
        <v>0</v>
      </c>
      <c r="X128" s="14">
        <f t="shared" si="35"/>
        <v>43.8</v>
      </c>
      <c r="Y128" s="39"/>
      <c r="Z128" s="5" t="s">
        <v>612</v>
      </c>
      <c r="AA128" s="27">
        <v>43.8</v>
      </c>
      <c r="AB128" s="47">
        <f t="shared" si="36"/>
        <v>0</v>
      </c>
      <c r="AC128" s="14">
        <f t="shared" si="37"/>
        <v>43.8</v>
      </c>
      <c r="AD128" s="10">
        <f t="shared" si="38"/>
        <v>0</v>
      </c>
      <c r="AE128" s="100"/>
      <c r="AF128" s="108">
        <v>3</v>
      </c>
      <c r="AG128" s="40">
        <f t="shared" si="39"/>
        <v>43.8</v>
      </c>
      <c r="AH128" s="39"/>
      <c r="AJ128" s="14">
        <f t="shared" si="40"/>
        <v>43.8</v>
      </c>
      <c r="AK128" s="14">
        <f t="shared" si="41"/>
        <v>0</v>
      </c>
      <c r="AL128" s="14">
        <f t="shared" si="42"/>
        <v>0</v>
      </c>
      <c r="AM128" s="14" t="str">
        <f t="shared" si="43"/>
        <v/>
      </c>
      <c r="AO128" s="22" t="s">
        <v>56</v>
      </c>
    </row>
    <row r="129" spans="1:41" s="2" customFormat="1" ht="9.9499999999999993" customHeight="1" x14ac:dyDescent="0.2">
      <c r="A129" s="21" t="s">
        <v>356</v>
      </c>
      <c r="B129" s="92" t="s">
        <v>6</v>
      </c>
      <c r="D129" s="148"/>
      <c r="E129" s="202" t="s">
        <v>108</v>
      </c>
      <c r="F129" s="203"/>
      <c r="G129" s="178" t="s">
        <v>454</v>
      </c>
      <c r="H129" s="176"/>
      <c r="I129" s="176"/>
      <c r="J129" s="178"/>
      <c r="K129" s="176" t="s">
        <v>461</v>
      </c>
      <c r="L129" s="176"/>
      <c r="M129" s="176"/>
      <c r="N129" s="208" t="s">
        <v>556</v>
      </c>
      <c r="O129" s="177"/>
      <c r="P129" s="203" t="s">
        <v>148</v>
      </c>
      <c r="Q129" s="204"/>
      <c r="R129" s="205"/>
      <c r="S129" s="206">
        <f t="shared" si="34"/>
        <v>56.7</v>
      </c>
      <c r="T129" s="207" t="s">
        <v>45</v>
      </c>
      <c r="U129" s="4" t="str">
        <f>+Instructions!$B$3</f>
        <v>A</v>
      </c>
      <c r="V129" s="39"/>
      <c r="W129" s="43">
        <f>+Instructions!$C$22</f>
        <v>0</v>
      </c>
      <c r="X129" s="14">
        <f t="shared" si="35"/>
        <v>56.7</v>
      </c>
      <c r="Y129" s="39"/>
      <c r="Z129" s="5" t="s">
        <v>612</v>
      </c>
      <c r="AA129" s="27">
        <v>56.7</v>
      </c>
      <c r="AB129" s="47">
        <f t="shared" si="36"/>
        <v>0</v>
      </c>
      <c r="AC129" s="14">
        <f t="shared" si="37"/>
        <v>56.7</v>
      </c>
      <c r="AD129" s="10">
        <f t="shared" si="38"/>
        <v>0</v>
      </c>
      <c r="AE129" s="100"/>
      <c r="AF129" s="108">
        <v>3</v>
      </c>
      <c r="AG129" s="40">
        <f t="shared" si="39"/>
        <v>56.7</v>
      </c>
      <c r="AH129" s="39"/>
      <c r="AJ129" s="14">
        <f t="shared" si="40"/>
        <v>56.7</v>
      </c>
      <c r="AK129" s="14">
        <f t="shared" si="41"/>
        <v>0</v>
      </c>
      <c r="AL129" s="14">
        <f t="shared" si="42"/>
        <v>0</v>
      </c>
      <c r="AM129" s="14" t="str">
        <f t="shared" si="43"/>
        <v/>
      </c>
      <c r="AO129" s="22" t="s">
        <v>56</v>
      </c>
    </row>
    <row r="130" spans="1:41" s="2" customFormat="1" ht="9.9499999999999993" customHeight="1" x14ac:dyDescent="0.2">
      <c r="A130" s="21" t="s">
        <v>357</v>
      </c>
      <c r="B130" s="92" t="s">
        <v>6</v>
      </c>
      <c r="D130" s="148"/>
      <c r="E130" s="202" t="s">
        <v>108</v>
      </c>
      <c r="F130" s="203"/>
      <c r="G130" s="178" t="s">
        <v>454</v>
      </c>
      <c r="H130" s="176"/>
      <c r="I130" s="176"/>
      <c r="J130" s="178"/>
      <c r="K130" s="176" t="s">
        <v>462</v>
      </c>
      <c r="L130" s="176"/>
      <c r="M130" s="176"/>
      <c r="N130" s="208" t="s">
        <v>556</v>
      </c>
      <c r="O130" s="177"/>
      <c r="P130" s="203" t="s">
        <v>148</v>
      </c>
      <c r="Q130" s="204"/>
      <c r="R130" s="205"/>
      <c r="S130" s="206">
        <f t="shared" si="34"/>
        <v>56.7</v>
      </c>
      <c r="T130" s="207" t="s">
        <v>45</v>
      </c>
      <c r="U130" s="4" t="str">
        <f>+Instructions!$B$3</f>
        <v>A</v>
      </c>
      <c r="V130" s="39"/>
      <c r="W130" s="43">
        <f>+Instructions!$C$22</f>
        <v>0</v>
      </c>
      <c r="X130" s="14">
        <f t="shared" si="35"/>
        <v>56.7</v>
      </c>
      <c r="Y130" s="39"/>
      <c r="Z130" s="5" t="s">
        <v>612</v>
      </c>
      <c r="AA130" s="27">
        <v>56.7</v>
      </c>
      <c r="AB130" s="47">
        <f t="shared" si="36"/>
        <v>0</v>
      </c>
      <c r="AC130" s="14">
        <f t="shared" si="37"/>
        <v>56.7</v>
      </c>
      <c r="AD130" s="10">
        <f t="shared" si="38"/>
        <v>0</v>
      </c>
      <c r="AE130" s="100"/>
      <c r="AF130" s="108">
        <v>3</v>
      </c>
      <c r="AG130" s="40">
        <f t="shared" si="39"/>
        <v>56.7</v>
      </c>
      <c r="AH130" s="39"/>
      <c r="AJ130" s="14">
        <f t="shared" si="40"/>
        <v>56.7</v>
      </c>
      <c r="AK130" s="14">
        <f t="shared" si="41"/>
        <v>0</v>
      </c>
      <c r="AL130" s="14">
        <f t="shared" si="42"/>
        <v>0</v>
      </c>
      <c r="AM130" s="14" t="str">
        <f t="shared" si="43"/>
        <v/>
      </c>
      <c r="AO130" s="22" t="s">
        <v>56</v>
      </c>
    </row>
    <row r="131" spans="1:41" s="2" customFormat="1" ht="9.9499999999999993" customHeight="1" x14ac:dyDescent="0.2">
      <c r="A131" s="21" t="s">
        <v>354</v>
      </c>
      <c r="B131" s="92" t="s">
        <v>6</v>
      </c>
      <c r="D131" s="148"/>
      <c r="E131" s="181" t="s">
        <v>108</v>
      </c>
      <c r="F131" s="144"/>
      <c r="G131" s="193" t="s">
        <v>454</v>
      </c>
      <c r="H131" s="21"/>
      <c r="I131" s="21"/>
      <c r="J131" s="193"/>
      <c r="K131" s="21" t="s">
        <v>434</v>
      </c>
      <c r="L131" s="21"/>
      <c r="M131" s="21"/>
      <c r="N131" s="21"/>
      <c r="P131" s="144" t="s">
        <v>148</v>
      </c>
      <c r="Q131" s="149"/>
      <c r="R131" s="20"/>
      <c r="S131" s="27">
        <f t="shared" si="34"/>
        <v>54.7</v>
      </c>
      <c r="T131" s="25" t="s">
        <v>45</v>
      </c>
      <c r="U131" s="4" t="str">
        <f>+Instructions!$B$3</f>
        <v>A</v>
      </c>
      <c r="V131" s="39"/>
      <c r="W131" s="43">
        <f>+Instructions!$C$22</f>
        <v>0</v>
      </c>
      <c r="X131" s="14">
        <f t="shared" si="35"/>
        <v>54.7</v>
      </c>
      <c r="Y131" s="39"/>
      <c r="Z131" s="5" t="s">
        <v>612</v>
      </c>
      <c r="AA131" s="27">
        <v>54.7</v>
      </c>
      <c r="AB131" s="47">
        <f t="shared" si="36"/>
        <v>0</v>
      </c>
      <c r="AC131" s="14">
        <f t="shared" si="37"/>
        <v>54.7</v>
      </c>
      <c r="AD131" s="10">
        <f t="shared" si="38"/>
        <v>0</v>
      </c>
      <c r="AE131" s="100"/>
      <c r="AF131" s="108">
        <v>3</v>
      </c>
      <c r="AG131" s="40">
        <f t="shared" si="39"/>
        <v>54.7</v>
      </c>
      <c r="AH131" s="39"/>
      <c r="AJ131" s="14">
        <f t="shared" si="40"/>
        <v>54.7</v>
      </c>
      <c r="AK131" s="14">
        <f t="shared" si="41"/>
        <v>0</v>
      </c>
      <c r="AL131" s="14">
        <f t="shared" si="42"/>
        <v>0</v>
      </c>
      <c r="AM131" s="14" t="str">
        <f t="shared" si="43"/>
        <v/>
      </c>
      <c r="AO131" s="22" t="s">
        <v>56</v>
      </c>
    </row>
    <row r="132" spans="1:41" s="2" customFormat="1" ht="9.9499999999999993" customHeight="1" x14ac:dyDescent="0.2">
      <c r="A132" s="21" t="s">
        <v>355</v>
      </c>
      <c r="B132" s="92" t="s">
        <v>6</v>
      </c>
      <c r="D132" s="148"/>
      <c r="E132" s="181" t="s">
        <v>108</v>
      </c>
      <c r="F132" s="144"/>
      <c r="G132" s="193" t="s">
        <v>454</v>
      </c>
      <c r="H132" s="21"/>
      <c r="I132" s="21"/>
      <c r="J132" s="193"/>
      <c r="K132" s="21" t="s">
        <v>435</v>
      </c>
      <c r="L132" s="21"/>
      <c r="M132" s="21"/>
      <c r="N132" s="21"/>
      <c r="P132" s="144" t="s">
        <v>148</v>
      </c>
      <c r="Q132" s="149"/>
      <c r="R132" s="20"/>
      <c r="S132" s="27">
        <f t="shared" si="34"/>
        <v>55</v>
      </c>
      <c r="T132" s="25" t="s">
        <v>45</v>
      </c>
      <c r="U132" s="4" t="str">
        <f>+Instructions!$B$3</f>
        <v>A</v>
      </c>
      <c r="V132" s="39"/>
      <c r="W132" s="43">
        <f>+Instructions!$C$22</f>
        <v>0</v>
      </c>
      <c r="X132" s="14">
        <f t="shared" si="35"/>
        <v>55</v>
      </c>
      <c r="Y132" s="39"/>
      <c r="Z132" s="5" t="s">
        <v>612</v>
      </c>
      <c r="AA132" s="27">
        <v>55</v>
      </c>
      <c r="AB132" s="47">
        <f t="shared" si="36"/>
        <v>0</v>
      </c>
      <c r="AC132" s="14">
        <f t="shared" si="37"/>
        <v>55</v>
      </c>
      <c r="AD132" s="10">
        <f t="shared" si="38"/>
        <v>0</v>
      </c>
      <c r="AE132" s="100"/>
      <c r="AF132" s="108">
        <v>3</v>
      </c>
      <c r="AG132" s="40">
        <f t="shared" si="39"/>
        <v>55</v>
      </c>
      <c r="AH132" s="39"/>
      <c r="AJ132" s="14">
        <f t="shared" si="40"/>
        <v>55</v>
      </c>
      <c r="AK132" s="14">
        <f t="shared" si="41"/>
        <v>0</v>
      </c>
      <c r="AL132" s="14">
        <f t="shared" si="42"/>
        <v>0</v>
      </c>
      <c r="AM132" s="14" t="str">
        <f t="shared" si="43"/>
        <v/>
      </c>
      <c r="AO132" s="22" t="s">
        <v>56</v>
      </c>
    </row>
    <row r="133" spans="1:41" s="2" customFormat="1" ht="2.1" customHeight="1" x14ac:dyDescent="0.2">
      <c r="C133" s="137"/>
      <c r="D133" s="163"/>
      <c r="P133" s="162"/>
      <c r="Q133" s="5"/>
      <c r="S133" s="157"/>
      <c r="T133" s="159"/>
      <c r="U133" s="4"/>
      <c r="V133" s="39"/>
      <c r="W133" s="56"/>
      <c r="X133" s="56"/>
      <c r="Y133" s="39"/>
      <c r="Z133" s="27"/>
      <c r="AA133" s="14"/>
      <c r="AB133" s="12"/>
      <c r="AC133" s="12"/>
      <c r="AD133" s="12"/>
      <c r="AE133" s="12"/>
      <c r="AF133" s="52"/>
      <c r="AG133" s="14"/>
      <c r="AH133" s="39"/>
      <c r="AO133" s="22" t="s">
        <v>56</v>
      </c>
    </row>
    <row r="134" spans="1:41" s="2" customFormat="1" ht="9.75" customHeight="1" x14ac:dyDescent="0.2">
      <c r="C134" s="137"/>
      <c r="D134" s="163"/>
      <c r="E134" s="148" t="s">
        <v>373</v>
      </c>
      <c r="G134" s="194" t="s">
        <v>445</v>
      </c>
      <c r="P134" s="162"/>
      <c r="Q134" s="5"/>
      <c r="S134" s="157"/>
      <c r="T134" s="159"/>
      <c r="U134" s="4"/>
      <c r="V134" s="39"/>
      <c r="W134" s="56"/>
      <c r="X134" s="56"/>
      <c r="Y134" s="39"/>
      <c r="Z134" s="27"/>
      <c r="AA134" s="14"/>
      <c r="AB134" s="12"/>
      <c r="AC134" s="12"/>
      <c r="AD134" s="12"/>
      <c r="AE134" s="12"/>
      <c r="AF134" s="52"/>
      <c r="AG134" s="14"/>
      <c r="AH134" s="39"/>
      <c r="AO134" s="22" t="s">
        <v>56</v>
      </c>
    </row>
    <row r="135" spans="1:41" s="2" customFormat="1" ht="9.75" customHeight="1" x14ac:dyDescent="0.2">
      <c r="C135" s="137"/>
      <c r="D135" s="163"/>
      <c r="E135" s="148"/>
      <c r="G135" s="194" t="s">
        <v>375</v>
      </c>
      <c r="P135" s="162"/>
      <c r="Q135" s="5"/>
      <c r="S135" s="157"/>
      <c r="T135" s="159"/>
      <c r="U135" s="4"/>
      <c r="V135" s="39"/>
      <c r="W135" s="56"/>
      <c r="X135" s="56"/>
      <c r="Y135" s="39"/>
      <c r="Z135" s="27"/>
      <c r="AA135" s="14"/>
      <c r="AB135" s="12"/>
      <c r="AC135" s="12"/>
      <c r="AD135" s="12"/>
      <c r="AE135" s="12"/>
      <c r="AF135" s="52"/>
      <c r="AG135" s="14"/>
      <c r="AH135" s="39"/>
      <c r="AO135" s="22" t="s">
        <v>56</v>
      </c>
    </row>
    <row r="136" spans="1:41" s="2" customFormat="1" ht="9.75" customHeight="1" x14ac:dyDescent="0.2">
      <c r="C136" s="137"/>
      <c r="D136" s="163"/>
      <c r="E136" s="148"/>
      <c r="G136" s="194" t="s">
        <v>374</v>
      </c>
      <c r="P136" s="162"/>
      <c r="Q136" s="5"/>
      <c r="S136" s="157"/>
      <c r="T136" s="159"/>
      <c r="U136" s="4"/>
      <c r="V136" s="39"/>
      <c r="W136" s="56"/>
      <c r="X136" s="56"/>
      <c r="Y136" s="39"/>
      <c r="Z136" s="27"/>
      <c r="AA136" s="14"/>
      <c r="AB136" s="12"/>
      <c r="AC136" s="12"/>
      <c r="AD136" s="12"/>
      <c r="AE136" s="12"/>
      <c r="AF136" s="52"/>
      <c r="AG136" s="14"/>
      <c r="AH136" s="39"/>
      <c r="AO136" s="22" t="s">
        <v>56</v>
      </c>
    </row>
    <row r="137" spans="1:41" s="2" customFormat="1" ht="9.9499999999999993" customHeight="1" x14ac:dyDescent="0.2">
      <c r="C137" s="137"/>
      <c r="D137" s="163"/>
      <c r="G137" s="197" t="s">
        <v>508</v>
      </c>
      <c r="K137" s="238" t="s">
        <v>511</v>
      </c>
      <c r="P137" s="162"/>
      <c r="Q137" s="5"/>
      <c r="S137" s="157"/>
      <c r="T137" s="159"/>
      <c r="U137" s="4"/>
      <c r="V137" s="39"/>
      <c r="W137" s="56"/>
      <c r="X137" s="56"/>
      <c r="Y137" s="39"/>
      <c r="Z137" s="27"/>
      <c r="AA137" s="14"/>
      <c r="AB137" s="12"/>
      <c r="AC137" s="12"/>
      <c r="AD137" s="12"/>
      <c r="AE137" s="12"/>
      <c r="AF137" s="52"/>
      <c r="AG137" s="14"/>
      <c r="AH137" s="39"/>
      <c r="AO137" s="22" t="s">
        <v>56</v>
      </c>
    </row>
    <row r="138" spans="1:41" s="2" customFormat="1" ht="9.9499999999999993" customHeight="1" x14ac:dyDescent="0.2">
      <c r="C138" s="137"/>
      <c r="D138" s="163"/>
      <c r="P138" s="162"/>
      <c r="Q138" s="5"/>
      <c r="S138" s="157"/>
      <c r="T138" s="159"/>
      <c r="U138" s="4"/>
      <c r="V138" s="39"/>
      <c r="W138" s="56"/>
      <c r="X138" s="56"/>
      <c r="Y138" s="39"/>
      <c r="Z138" s="27"/>
      <c r="AA138" s="14"/>
      <c r="AB138" s="12"/>
      <c r="AC138" s="12"/>
      <c r="AD138" s="12"/>
      <c r="AE138" s="12"/>
      <c r="AF138" s="52"/>
      <c r="AG138" s="14"/>
      <c r="AH138" s="39"/>
      <c r="AO138" s="22" t="s">
        <v>56</v>
      </c>
    </row>
    <row r="139" spans="1:41" s="2" customFormat="1" ht="9.75" customHeight="1" x14ac:dyDescent="0.2">
      <c r="A139" s="21"/>
      <c r="C139" s="137"/>
      <c r="D139" s="163"/>
      <c r="E139" s="58" t="s">
        <v>376</v>
      </c>
      <c r="G139" s="21" t="s">
        <v>377</v>
      </c>
      <c r="H139" s="21"/>
      <c r="I139" s="21"/>
      <c r="J139" s="21"/>
      <c r="K139" s="21"/>
      <c r="L139" s="21"/>
      <c r="M139" s="21"/>
      <c r="N139" s="21"/>
      <c r="O139" s="21"/>
      <c r="P139" s="192"/>
      <c r="Q139" s="20"/>
      <c r="S139" s="157"/>
      <c r="T139" s="159"/>
      <c r="U139" s="4"/>
      <c r="V139" s="39"/>
      <c r="W139" s="56"/>
      <c r="X139" s="56"/>
      <c r="Y139" s="39"/>
      <c r="Z139" s="27"/>
      <c r="AA139" s="14"/>
      <c r="AB139" s="12"/>
      <c r="AC139" s="12"/>
      <c r="AD139" s="12"/>
      <c r="AE139" s="12"/>
      <c r="AF139" s="52"/>
      <c r="AG139" s="14"/>
      <c r="AH139" s="39"/>
      <c r="AO139" s="22" t="s">
        <v>56</v>
      </c>
    </row>
    <row r="140" spans="1:41" s="2" customFormat="1" ht="9.75" customHeight="1" x14ac:dyDescent="0.2">
      <c r="A140" s="21"/>
      <c r="C140" s="137"/>
      <c r="D140" s="163"/>
      <c r="E140" s="148"/>
      <c r="G140" s="21" t="s">
        <v>436</v>
      </c>
      <c r="H140" s="21"/>
      <c r="I140" s="21"/>
      <c r="J140" s="21"/>
      <c r="K140" s="21"/>
      <c r="L140" s="21"/>
      <c r="M140" s="21"/>
      <c r="N140" s="21"/>
      <c r="O140" s="21"/>
      <c r="P140" s="192"/>
      <c r="Q140" s="20"/>
      <c r="S140" s="157"/>
      <c r="T140" s="159"/>
      <c r="U140" s="4"/>
      <c r="V140" s="39"/>
      <c r="W140" s="56"/>
      <c r="X140" s="56"/>
      <c r="Y140" s="39"/>
      <c r="Z140" s="27"/>
      <c r="AA140" s="14"/>
      <c r="AB140" s="12"/>
      <c r="AC140" s="12"/>
      <c r="AD140" s="12"/>
      <c r="AE140" s="12"/>
      <c r="AF140" s="52"/>
      <c r="AG140" s="14"/>
      <c r="AH140" s="39"/>
      <c r="AO140" s="22" t="s">
        <v>56</v>
      </c>
    </row>
    <row r="141" spans="1:41" s="2" customFormat="1" ht="3.95" customHeight="1" x14ac:dyDescent="0.2">
      <c r="C141" s="137"/>
      <c r="D141" s="163"/>
      <c r="P141" s="162"/>
      <c r="Q141" s="5"/>
      <c r="S141" s="157"/>
      <c r="T141" s="159"/>
      <c r="U141" s="4"/>
      <c r="V141" s="39"/>
      <c r="W141" s="56"/>
      <c r="X141" s="56"/>
      <c r="Y141" s="39"/>
      <c r="Z141" s="27"/>
      <c r="AA141" s="14"/>
      <c r="AB141" s="12"/>
      <c r="AC141" s="12"/>
      <c r="AD141" s="12"/>
      <c r="AE141" s="12"/>
      <c r="AF141" s="52"/>
      <c r="AG141" s="14"/>
      <c r="AH141" s="39"/>
      <c r="AO141" s="22" t="s">
        <v>56</v>
      </c>
    </row>
    <row r="142" spans="1:41" s="2" customFormat="1" ht="9.75" customHeight="1" x14ac:dyDescent="0.2">
      <c r="A142" s="21"/>
      <c r="C142" s="137"/>
      <c r="D142" s="163"/>
      <c r="E142" s="148"/>
      <c r="G142" s="21" t="s">
        <v>378</v>
      </c>
      <c r="H142" s="21"/>
      <c r="I142" s="21"/>
      <c r="J142" s="21"/>
      <c r="K142" s="21"/>
      <c r="L142" s="21"/>
      <c r="M142" s="21"/>
      <c r="N142" s="21"/>
      <c r="O142" s="21"/>
      <c r="P142" s="192"/>
      <c r="Q142" s="20"/>
      <c r="S142" s="157"/>
      <c r="T142" s="159"/>
      <c r="U142" s="4"/>
      <c r="V142" s="39"/>
      <c r="W142" s="56"/>
      <c r="X142" s="56"/>
      <c r="Y142" s="39"/>
      <c r="Z142" s="27"/>
      <c r="AA142" s="14"/>
      <c r="AB142" s="12"/>
      <c r="AC142" s="12"/>
      <c r="AD142" s="12"/>
      <c r="AE142" s="12"/>
      <c r="AF142" s="52"/>
      <c r="AG142" s="14"/>
      <c r="AH142" s="39"/>
      <c r="AO142" s="22" t="s">
        <v>56</v>
      </c>
    </row>
    <row r="143" spans="1:41" s="2" customFormat="1" ht="3.95" customHeight="1" x14ac:dyDescent="0.2">
      <c r="C143" s="137"/>
      <c r="D143" s="163"/>
      <c r="P143" s="162"/>
      <c r="Q143" s="5"/>
      <c r="S143" s="157"/>
      <c r="T143" s="159"/>
      <c r="U143" s="4"/>
      <c r="V143" s="39"/>
      <c r="W143" s="56"/>
      <c r="X143" s="56"/>
      <c r="Y143" s="39"/>
      <c r="Z143" s="27"/>
      <c r="AA143" s="14"/>
      <c r="AB143" s="12"/>
      <c r="AC143" s="12"/>
      <c r="AD143" s="12"/>
      <c r="AE143" s="12"/>
      <c r="AF143" s="52"/>
      <c r="AG143" s="14"/>
      <c r="AH143" s="39"/>
      <c r="AO143" s="22" t="s">
        <v>56</v>
      </c>
    </row>
    <row r="144" spans="1:41" s="2" customFormat="1" ht="9.75" customHeight="1" x14ac:dyDescent="0.2">
      <c r="A144" s="21"/>
      <c r="C144" s="137"/>
      <c r="D144" s="163"/>
      <c r="E144" s="148"/>
      <c r="G144" s="21" t="s">
        <v>379</v>
      </c>
      <c r="H144" s="21"/>
      <c r="I144" s="21"/>
      <c r="J144" s="21"/>
      <c r="K144" s="21"/>
      <c r="L144" s="21"/>
      <c r="M144" s="21"/>
      <c r="N144" s="21"/>
      <c r="O144" s="21"/>
      <c r="P144" s="192"/>
      <c r="Q144" s="20"/>
      <c r="S144" s="157"/>
      <c r="T144" s="159"/>
      <c r="U144" s="4"/>
      <c r="V144" s="39"/>
      <c r="W144" s="56"/>
      <c r="X144" s="56"/>
      <c r="Y144" s="39"/>
      <c r="Z144" s="27"/>
      <c r="AA144" s="14"/>
      <c r="AB144" s="12"/>
      <c r="AC144" s="12"/>
      <c r="AD144" s="12"/>
      <c r="AE144" s="12"/>
      <c r="AF144" s="52"/>
      <c r="AG144" s="14"/>
      <c r="AH144" s="39"/>
      <c r="AO144" s="22" t="s">
        <v>56</v>
      </c>
    </row>
    <row r="145" spans="1:41" s="2" customFormat="1" ht="9.9499999999999993" customHeight="1" x14ac:dyDescent="0.2">
      <c r="C145" s="137"/>
      <c r="D145" s="163"/>
      <c r="P145" s="162"/>
      <c r="Q145" s="5"/>
      <c r="S145" s="157"/>
      <c r="T145" s="159"/>
      <c r="U145" s="4"/>
      <c r="V145" s="39"/>
      <c r="W145" s="56"/>
      <c r="X145" s="56"/>
      <c r="Y145" s="39"/>
      <c r="Z145" s="27"/>
      <c r="AA145" s="14"/>
      <c r="AB145" s="12"/>
      <c r="AC145" s="12"/>
      <c r="AD145" s="12"/>
      <c r="AE145" s="12"/>
      <c r="AF145" s="52"/>
      <c r="AG145" s="14"/>
      <c r="AH145" s="39"/>
      <c r="AO145" s="22" t="s">
        <v>56</v>
      </c>
    </row>
    <row r="146" spans="1:41" s="2" customFormat="1" ht="9.75" customHeight="1" x14ac:dyDescent="0.2">
      <c r="A146" s="21"/>
      <c r="C146" s="137"/>
      <c r="D146" s="163"/>
      <c r="E146" s="195" t="s">
        <v>478</v>
      </c>
      <c r="G146" s="21"/>
      <c r="H146" s="21"/>
      <c r="I146" s="21"/>
      <c r="J146" s="21"/>
      <c r="K146" s="21"/>
      <c r="L146" s="21"/>
      <c r="M146" s="21"/>
      <c r="N146" s="21"/>
      <c r="O146" s="21"/>
      <c r="P146" s="192"/>
      <c r="Q146" s="20"/>
      <c r="S146" s="157"/>
      <c r="T146" s="159"/>
      <c r="U146" s="4"/>
      <c r="V146" s="39"/>
      <c r="W146" s="56"/>
      <c r="X146" s="56"/>
      <c r="Y146" s="39"/>
      <c r="Z146" s="27"/>
      <c r="AA146" s="14"/>
      <c r="AB146" s="12"/>
      <c r="AC146" s="12"/>
      <c r="AD146" s="12"/>
      <c r="AE146" s="12"/>
      <c r="AF146" s="52"/>
      <c r="AG146" s="14"/>
      <c r="AH146" s="39"/>
      <c r="AO146" s="22" t="s">
        <v>56</v>
      </c>
    </row>
    <row r="147" spans="1:41" s="2" customFormat="1" ht="3.95" customHeight="1" x14ac:dyDescent="0.2">
      <c r="C147" s="137"/>
      <c r="D147" s="163"/>
      <c r="P147" s="162"/>
      <c r="Q147" s="5"/>
      <c r="S147" s="157"/>
      <c r="T147" s="159"/>
      <c r="U147" s="4"/>
      <c r="V147" s="39"/>
      <c r="W147" s="56"/>
      <c r="X147" s="56"/>
      <c r="Y147" s="39"/>
      <c r="Z147" s="27"/>
      <c r="AA147" s="14"/>
      <c r="AB147" s="12"/>
      <c r="AC147" s="12"/>
      <c r="AD147" s="12"/>
      <c r="AE147" s="12"/>
      <c r="AF147" s="52"/>
      <c r="AG147" s="14"/>
      <c r="AH147" s="39"/>
      <c r="AO147" s="22" t="s">
        <v>56</v>
      </c>
    </row>
    <row r="148" spans="1:41" s="2" customFormat="1" ht="9.75" customHeight="1" x14ac:dyDescent="0.2">
      <c r="A148" s="21"/>
      <c r="C148" s="137"/>
      <c r="D148" s="163"/>
      <c r="E148" s="148"/>
      <c r="G148" s="163" t="s">
        <v>481</v>
      </c>
      <c r="H148" s="21"/>
      <c r="I148" s="21"/>
      <c r="J148" s="21"/>
      <c r="K148" s="21"/>
      <c r="L148" s="21"/>
      <c r="M148" s="21"/>
      <c r="N148" s="21"/>
      <c r="O148" s="21"/>
      <c r="P148" s="192"/>
      <c r="Q148" s="20"/>
      <c r="S148" s="157"/>
      <c r="T148" s="159"/>
      <c r="U148" s="4"/>
      <c r="V148" s="39"/>
      <c r="W148" s="56"/>
      <c r="X148" s="56"/>
      <c r="Y148" s="39"/>
      <c r="Z148" s="27"/>
      <c r="AA148" s="14"/>
      <c r="AB148" s="12"/>
      <c r="AC148" s="12"/>
      <c r="AD148" s="12"/>
      <c r="AE148" s="12"/>
      <c r="AF148" s="52"/>
      <c r="AG148" s="14"/>
      <c r="AH148" s="39"/>
      <c r="AO148" s="22" t="s">
        <v>56</v>
      </c>
    </row>
    <row r="149" spans="1:41" s="2" customFormat="1" ht="9.75" customHeight="1" x14ac:dyDescent="0.2">
      <c r="A149" s="21"/>
      <c r="C149" s="137"/>
      <c r="D149" s="163"/>
      <c r="E149" s="148"/>
      <c r="G149" s="163" t="s">
        <v>479</v>
      </c>
      <c r="H149" s="21"/>
      <c r="I149" s="21"/>
      <c r="J149" s="21"/>
      <c r="K149" s="21"/>
      <c r="L149" s="21"/>
      <c r="M149" s="21"/>
      <c r="N149" s="21"/>
      <c r="O149" s="21"/>
      <c r="P149" s="192"/>
      <c r="Q149" s="20"/>
      <c r="S149" s="157"/>
      <c r="T149" s="159"/>
      <c r="U149" s="4"/>
      <c r="V149" s="39"/>
      <c r="W149" s="56"/>
      <c r="X149" s="56"/>
      <c r="Y149" s="39"/>
      <c r="Z149" s="27"/>
      <c r="AA149" s="14"/>
      <c r="AB149" s="12"/>
      <c r="AC149" s="12"/>
      <c r="AD149" s="12"/>
      <c r="AE149" s="12"/>
      <c r="AF149" s="52"/>
      <c r="AG149" s="14"/>
      <c r="AH149" s="39"/>
      <c r="AO149" s="22" t="s">
        <v>56</v>
      </c>
    </row>
    <row r="150" spans="1:41" s="2" customFormat="1" ht="9.75" customHeight="1" x14ac:dyDescent="0.2">
      <c r="A150" s="21"/>
      <c r="C150" s="137"/>
      <c r="D150" s="163"/>
      <c r="E150" s="148"/>
      <c r="G150" s="163" t="s">
        <v>482</v>
      </c>
      <c r="H150" s="21"/>
      <c r="I150" s="21"/>
      <c r="J150" s="21"/>
      <c r="K150" s="21"/>
      <c r="L150" s="21"/>
      <c r="M150" s="21"/>
      <c r="N150" s="21"/>
      <c r="O150" s="21"/>
      <c r="P150" s="192"/>
      <c r="Q150" s="20"/>
      <c r="S150" s="157"/>
      <c r="T150" s="159"/>
      <c r="U150" s="4"/>
      <c r="V150" s="39"/>
      <c r="W150" s="56"/>
      <c r="X150" s="56"/>
      <c r="Y150" s="39"/>
      <c r="Z150" s="27"/>
      <c r="AA150" s="14"/>
      <c r="AB150" s="12"/>
      <c r="AC150" s="12"/>
      <c r="AD150" s="12"/>
      <c r="AE150" s="12"/>
      <c r="AF150" s="52"/>
      <c r="AG150" s="14"/>
      <c r="AH150" s="39"/>
      <c r="AO150" s="22" t="s">
        <v>56</v>
      </c>
    </row>
    <row r="151" spans="1:41" s="2" customFormat="1" ht="9.75" customHeight="1" x14ac:dyDescent="0.2">
      <c r="A151" s="21"/>
      <c r="C151" s="137"/>
      <c r="D151" s="163"/>
      <c r="E151" s="148"/>
      <c r="G151" s="163" t="s">
        <v>480</v>
      </c>
      <c r="H151" s="21"/>
      <c r="I151" s="21"/>
      <c r="J151" s="21"/>
      <c r="K151" s="21"/>
      <c r="L151" s="21"/>
      <c r="M151" s="21"/>
      <c r="N151" s="21"/>
      <c r="O151" s="21"/>
      <c r="P151" s="192"/>
      <c r="Q151" s="20"/>
      <c r="S151" s="157"/>
      <c r="T151" s="159"/>
      <c r="U151" s="4"/>
      <c r="V151" s="39"/>
      <c r="W151" s="56"/>
      <c r="X151" s="56"/>
      <c r="Y151" s="39"/>
      <c r="Z151" s="27"/>
      <c r="AA151" s="14"/>
      <c r="AB151" s="12"/>
      <c r="AC151" s="12"/>
      <c r="AD151" s="12"/>
      <c r="AE151" s="12"/>
      <c r="AF151" s="52"/>
      <c r="AG151" s="14"/>
      <c r="AH151" s="39"/>
      <c r="AO151" s="22" t="s">
        <v>56</v>
      </c>
    </row>
    <row r="152" spans="1:41" s="2" customFormat="1" ht="9.75" customHeight="1" x14ac:dyDescent="0.2">
      <c r="A152" s="21"/>
      <c r="C152" s="137"/>
      <c r="D152" s="163"/>
      <c r="E152" s="148"/>
      <c r="G152" s="163" t="s">
        <v>483</v>
      </c>
      <c r="H152" s="21"/>
      <c r="I152" s="21"/>
      <c r="J152" s="21"/>
      <c r="K152" s="21"/>
      <c r="L152" s="21"/>
      <c r="M152" s="21"/>
      <c r="N152" s="21"/>
      <c r="O152" s="21"/>
      <c r="P152" s="192"/>
      <c r="Q152" s="20"/>
      <c r="S152" s="157"/>
      <c r="T152" s="159"/>
      <c r="U152" s="4"/>
      <c r="V152" s="39"/>
      <c r="W152" s="56"/>
      <c r="X152" s="56"/>
      <c r="Y152" s="39"/>
      <c r="Z152" s="27"/>
      <c r="AA152" s="14"/>
      <c r="AB152" s="12"/>
      <c r="AC152" s="12"/>
      <c r="AD152" s="12"/>
      <c r="AE152" s="12"/>
      <c r="AF152" s="52"/>
      <c r="AG152" s="14"/>
      <c r="AH152" s="39"/>
      <c r="AO152" s="22" t="s">
        <v>56</v>
      </c>
    </row>
    <row r="153" spans="1:41" s="2" customFormat="1" ht="3.95" customHeight="1" x14ac:dyDescent="0.2">
      <c r="C153" s="137"/>
      <c r="D153" s="163"/>
      <c r="P153" s="162"/>
      <c r="Q153" s="5"/>
      <c r="S153" s="157"/>
      <c r="T153" s="159"/>
      <c r="U153" s="4"/>
      <c r="V153" s="39"/>
      <c r="W153" s="56"/>
      <c r="X153" s="56"/>
      <c r="Y153" s="39"/>
      <c r="Z153" s="27"/>
      <c r="AA153" s="14"/>
      <c r="AB153" s="12"/>
      <c r="AC153" s="12"/>
      <c r="AD153" s="12"/>
      <c r="AE153" s="12"/>
      <c r="AF153" s="52"/>
      <c r="AG153" s="14"/>
      <c r="AH153" s="39"/>
      <c r="AO153" s="22" t="s">
        <v>56</v>
      </c>
    </row>
    <row r="154" spans="1:41" s="2" customFormat="1" ht="9.9499999999999993" customHeight="1" x14ac:dyDescent="0.2">
      <c r="C154" s="136" t="s">
        <v>179</v>
      </c>
      <c r="L154" s="2" t="s">
        <v>83</v>
      </c>
      <c r="M154" s="2" t="s">
        <v>90</v>
      </c>
      <c r="N154" s="2" t="s">
        <v>83</v>
      </c>
      <c r="O154" s="2" t="s">
        <v>83</v>
      </c>
      <c r="P154" s="144"/>
      <c r="Q154" s="149"/>
      <c r="U154" s="4"/>
      <c r="V154" s="39"/>
      <c r="W154" s="43"/>
      <c r="X154" s="12"/>
      <c r="Y154" s="39"/>
      <c r="Z154" s="27"/>
      <c r="AA154" s="27"/>
      <c r="AB154" s="42"/>
      <c r="AC154" s="14"/>
      <c r="AD154" s="12"/>
      <c r="AE154" s="52"/>
      <c r="AF154" s="103"/>
      <c r="AG154" s="27"/>
      <c r="AH154" s="39"/>
      <c r="AJ154" s="14"/>
      <c r="AK154" s="14"/>
      <c r="AL154" s="14"/>
      <c r="AM154" s="14"/>
      <c r="AO154" s="22"/>
    </row>
    <row r="155" spans="1:41" s="2" customFormat="1" ht="3.95" customHeight="1" x14ac:dyDescent="0.2">
      <c r="O155" s="2" t="s">
        <v>83</v>
      </c>
      <c r="P155" s="144"/>
      <c r="Q155" s="149"/>
      <c r="R155" s="5"/>
      <c r="S155" s="27"/>
      <c r="T155" s="5"/>
      <c r="U155" s="4"/>
      <c r="V155" s="39"/>
      <c r="W155" s="43"/>
      <c r="X155" s="12"/>
      <c r="Y155" s="39"/>
      <c r="Z155" s="27"/>
      <c r="AA155" s="27"/>
      <c r="AB155" s="42"/>
      <c r="AC155" s="14"/>
      <c r="AD155" s="12"/>
      <c r="AE155" s="52"/>
      <c r="AF155" s="103"/>
      <c r="AG155" s="27"/>
      <c r="AH155" s="39"/>
      <c r="AJ155" s="14"/>
      <c r="AK155" s="14"/>
      <c r="AL155" s="14"/>
      <c r="AM155" s="14"/>
      <c r="AO155" s="22" t="s">
        <v>56</v>
      </c>
    </row>
    <row r="156" spans="1:41" s="2" customFormat="1" ht="9.9499999999999993" customHeight="1" x14ac:dyDescent="0.2">
      <c r="E156" s="136" t="s">
        <v>245</v>
      </c>
      <c r="L156" s="2" t="s">
        <v>83</v>
      </c>
      <c r="M156" s="2" t="s">
        <v>90</v>
      </c>
      <c r="N156" s="2" t="s">
        <v>83</v>
      </c>
      <c r="O156" s="2" t="s">
        <v>83</v>
      </c>
      <c r="P156" s="144"/>
      <c r="Q156" s="149"/>
      <c r="R156" s="62" t="s">
        <v>88</v>
      </c>
      <c r="S156" s="183" t="s">
        <v>170</v>
      </c>
      <c r="T156" s="184"/>
      <c r="U156" s="4"/>
      <c r="V156" s="39"/>
      <c r="W156" s="43"/>
      <c r="X156" s="12"/>
      <c r="Y156" s="39"/>
      <c r="Z156" s="27"/>
      <c r="AA156" s="27"/>
      <c r="AB156" s="42"/>
      <c r="AC156" s="14"/>
      <c r="AD156" s="12"/>
      <c r="AE156" s="52"/>
      <c r="AF156" s="103"/>
      <c r="AG156" s="27"/>
      <c r="AH156" s="39"/>
      <c r="AJ156" s="14"/>
      <c r="AK156" s="14"/>
      <c r="AL156" s="14"/>
      <c r="AM156" s="14"/>
      <c r="AO156" s="22"/>
    </row>
    <row r="157" spans="1:41" s="2" customFormat="1" ht="3" customHeight="1" x14ac:dyDescent="0.2">
      <c r="O157" s="2" t="s">
        <v>83</v>
      </c>
      <c r="P157" s="144"/>
      <c r="Q157" s="149"/>
      <c r="R157" s="5"/>
      <c r="S157" s="27"/>
      <c r="T157" s="5"/>
      <c r="U157" s="4"/>
      <c r="V157" s="39"/>
      <c r="W157" s="43"/>
      <c r="X157" s="12"/>
      <c r="Y157" s="39"/>
      <c r="Z157" s="27"/>
      <c r="AA157" s="27"/>
      <c r="AB157" s="42"/>
      <c r="AC157" s="14"/>
      <c r="AD157" s="12"/>
      <c r="AE157" s="52"/>
      <c r="AF157" s="103"/>
      <c r="AG157" s="27"/>
      <c r="AH157" s="39"/>
      <c r="AJ157" s="14"/>
      <c r="AK157" s="14"/>
      <c r="AL157" s="14"/>
      <c r="AM157" s="14"/>
      <c r="AO157" s="22" t="s">
        <v>56</v>
      </c>
    </row>
    <row r="158" spans="1:41" s="2" customFormat="1" ht="9.9499999999999993" customHeight="1" x14ac:dyDescent="0.2">
      <c r="C158" s="137"/>
      <c r="D158" s="163"/>
      <c r="E158" s="148" t="s">
        <v>167</v>
      </c>
      <c r="G158" s="189" t="s">
        <v>213</v>
      </c>
      <c r="H158" s="186"/>
      <c r="I158" s="186"/>
      <c r="J158" s="186" t="s">
        <v>225</v>
      </c>
      <c r="M158" s="186" t="s">
        <v>218</v>
      </c>
      <c r="O158" s="186"/>
      <c r="P158" s="187"/>
      <c r="Q158" s="5"/>
      <c r="S158" s="157"/>
      <c r="T158" s="159"/>
      <c r="U158" s="4"/>
      <c r="V158" s="39"/>
      <c r="W158" s="56"/>
      <c r="X158" s="56"/>
      <c r="Y158" s="39"/>
      <c r="Z158" s="27"/>
      <c r="AA158" s="14"/>
      <c r="AB158" s="12"/>
      <c r="AC158" s="12"/>
      <c r="AD158" s="12"/>
      <c r="AE158" s="12"/>
      <c r="AF158" s="52"/>
      <c r="AG158" s="14"/>
      <c r="AH158" s="39"/>
      <c r="AO158" s="22" t="s">
        <v>56</v>
      </c>
    </row>
    <row r="159" spans="1:41" s="2" customFormat="1" ht="9.9499999999999993" customHeight="1" x14ac:dyDescent="0.2">
      <c r="C159" s="137"/>
      <c r="D159" s="163"/>
      <c r="E159" s="189"/>
      <c r="G159" s="189" t="s">
        <v>214</v>
      </c>
      <c r="H159" s="186"/>
      <c r="I159" s="186"/>
      <c r="J159" s="186" t="s">
        <v>226</v>
      </c>
      <c r="M159" s="186" t="s">
        <v>219</v>
      </c>
      <c r="O159" s="186"/>
      <c r="P159" s="187"/>
      <c r="Q159" s="5"/>
      <c r="S159" s="157"/>
      <c r="T159" s="159"/>
      <c r="U159" s="4"/>
      <c r="V159" s="39"/>
      <c r="W159" s="56"/>
      <c r="X159" s="56"/>
      <c r="Y159" s="39"/>
      <c r="Z159" s="27"/>
      <c r="AA159" s="14"/>
      <c r="AB159" s="12"/>
      <c r="AC159" s="12"/>
      <c r="AD159" s="12"/>
      <c r="AE159" s="12"/>
      <c r="AF159" s="52"/>
      <c r="AG159" s="14"/>
      <c r="AH159" s="39"/>
      <c r="AO159" s="22" t="s">
        <v>56</v>
      </c>
    </row>
    <row r="160" spans="1:41" s="2" customFormat="1" ht="9.9499999999999993" customHeight="1" x14ac:dyDescent="0.2">
      <c r="C160" s="137"/>
      <c r="D160" s="163"/>
      <c r="E160" s="189"/>
      <c r="G160" s="189" t="s">
        <v>215</v>
      </c>
      <c r="H160" s="186"/>
      <c r="I160" s="186"/>
      <c r="J160" s="186" t="s">
        <v>227</v>
      </c>
      <c r="M160" s="186" t="s">
        <v>220</v>
      </c>
      <c r="N160" s="186"/>
      <c r="O160" s="186"/>
      <c r="P160" s="187"/>
      <c r="Q160" s="5"/>
      <c r="S160" s="157"/>
      <c r="T160" s="159"/>
      <c r="U160" s="4"/>
      <c r="V160" s="39"/>
      <c r="W160" s="56"/>
      <c r="X160" s="56"/>
      <c r="Y160" s="39"/>
      <c r="Z160" s="27"/>
      <c r="AA160" s="14"/>
      <c r="AB160" s="12"/>
      <c r="AC160" s="12"/>
      <c r="AD160" s="12"/>
      <c r="AE160" s="12"/>
      <c r="AF160" s="52"/>
      <c r="AG160" s="14"/>
      <c r="AH160" s="39"/>
      <c r="AO160" s="22" t="s">
        <v>56</v>
      </c>
    </row>
    <row r="161" spans="1:41" s="2" customFormat="1" ht="9.9499999999999993" customHeight="1" x14ac:dyDescent="0.2">
      <c r="C161" s="137"/>
      <c r="D161" s="163"/>
      <c r="E161" s="189"/>
      <c r="G161" s="189" t="s">
        <v>222</v>
      </c>
      <c r="H161" s="186"/>
      <c r="I161" s="186"/>
      <c r="J161" s="186" t="s">
        <v>223</v>
      </c>
      <c r="M161" s="186" t="s">
        <v>221</v>
      </c>
      <c r="N161" s="186"/>
      <c r="O161" s="186"/>
      <c r="P161" s="187"/>
      <c r="Q161" s="5"/>
      <c r="S161" s="157"/>
      <c r="T161" s="159"/>
      <c r="U161" s="4"/>
      <c r="V161" s="39"/>
      <c r="W161" s="56"/>
      <c r="X161" s="56"/>
      <c r="Y161" s="39"/>
      <c r="Z161" s="27"/>
      <c r="AA161" s="14"/>
      <c r="AB161" s="12"/>
      <c r="AC161" s="12"/>
      <c r="AD161" s="12"/>
      <c r="AE161" s="12"/>
      <c r="AF161" s="52"/>
      <c r="AG161" s="14"/>
      <c r="AH161" s="39"/>
      <c r="AO161" s="22" t="s">
        <v>56</v>
      </c>
    </row>
    <row r="162" spans="1:41" s="2" customFormat="1" ht="9.9499999999999993" customHeight="1" x14ac:dyDescent="0.2">
      <c r="A162" s="186"/>
      <c r="C162" s="137"/>
      <c r="D162" s="163"/>
      <c r="E162" s="189"/>
      <c r="G162" s="186" t="s">
        <v>216</v>
      </c>
      <c r="H162" s="186"/>
      <c r="I162" s="186"/>
      <c r="J162" s="186" t="s">
        <v>224</v>
      </c>
      <c r="K162" s="186"/>
      <c r="L162" s="186"/>
      <c r="M162" s="186"/>
      <c r="N162" s="186"/>
      <c r="O162" s="186"/>
      <c r="P162" s="187"/>
      <c r="Q162" s="5"/>
      <c r="S162" s="157"/>
      <c r="T162" s="159"/>
      <c r="U162" s="4"/>
      <c r="V162" s="39"/>
      <c r="W162" s="56"/>
      <c r="X162" s="56"/>
      <c r="Y162" s="39"/>
      <c r="Z162" s="27"/>
      <c r="AA162" s="14"/>
      <c r="AB162" s="12"/>
      <c r="AC162" s="12"/>
      <c r="AD162" s="12"/>
      <c r="AE162" s="12"/>
      <c r="AF162" s="52"/>
      <c r="AG162" s="14"/>
      <c r="AH162" s="39"/>
      <c r="AO162" s="22" t="s">
        <v>56</v>
      </c>
    </row>
    <row r="163" spans="1:41" s="2" customFormat="1" ht="2.1" customHeight="1" x14ac:dyDescent="0.2">
      <c r="C163" s="137"/>
      <c r="D163" s="163"/>
      <c r="P163" s="162"/>
      <c r="Q163" s="5"/>
      <c r="S163" s="157"/>
      <c r="T163" s="159"/>
      <c r="U163" s="4"/>
      <c r="V163" s="39"/>
      <c r="W163" s="56"/>
      <c r="X163" s="56"/>
      <c r="Y163" s="39"/>
      <c r="Z163" s="27"/>
      <c r="AA163" s="14"/>
      <c r="AB163" s="12"/>
      <c r="AC163" s="12"/>
      <c r="AD163" s="12"/>
      <c r="AE163" s="12"/>
      <c r="AF163" s="52"/>
      <c r="AG163" s="14"/>
      <c r="AH163" s="39"/>
      <c r="AO163" s="22" t="s">
        <v>56</v>
      </c>
    </row>
    <row r="164" spans="1:41" s="2" customFormat="1" ht="9.9499999999999993" customHeight="1" x14ac:dyDescent="0.2">
      <c r="A164" s="21"/>
      <c r="B164" s="92" t="s">
        <v>6</v>
      </c>
      <c r="D164" s="148"/>
      <c r="E164" s="144" t="s">
        <v>177</v>
      </c>
      <c r="F164" s="144"/>
      <c r="G164" s="21" t="s">
        <v>46</v>
      </c>
      <c r="H164" s="21"/>
      <c r="I164" s="21" t="s">
        <v>168</v>
      </c>
      <c r="J164" s="21"/>
      <c r="K164" s="21"/>
      <c r="L164" s="21"/>
      <c r="M164" s="21"/>
      <c r="N164" s="21"/>
      <c r="P164" s="144" t="s">
        <v>178</v>
      </c>
      <c r="Q164" s="149"/>
      <c r="R164" s="20"/>
      <c r="S164" s="27">
        <f t="shared" ref="S164" si="44">IF(Suggested="Yes",AA164,AG164)</f>
        <v>78.5</v>
      </c>
      <c r="T164" s="25" t="s">
        <v>45</v>
      </c>
      <c r="U164" s="4" t="str">
        <f>+Instructions!$B$3</f>
        <v>A</v>
      </c>
      <c r="V164" s="39"/>
      <c r="W164" s="43">
        <f>+Instructions!$C$22</f>
        <v>0</v>
      </c>
      <c r="X164" s="14">
        <f>ROUND($AA164*(1-W164)+0.004999,2)</f>
        <v>78.5</v>
      </c>
      <c r="Y164" s="39"/>
      <c r="Z164" s="5" t="s">
        <v>612</v>
      </c>
      <c r="AA164" s="27">
        <v>78.5</v>
      </c>
      <c r="AB164" s="47">
        <f t="shared" ref="AB164" si="45">+W164</f>
        <v>0</v>
      </c>
      <c r="AC164" s="14">
        <f t="shared" ref="AC164" si="46">+X164</f>
        <v>78.5</v>
      </c>
      <c r="AD164" s="10">
        <f t="shared" ref="AD164" si="47">(AG164-AC164)/AG164</f>
        <v>0</v>
      </c>
      <c r="AE164" s="100"/>
      <c r="AF164" s="108">
        <v>3</v>
      </c>
      <c r="AG164" s="40">
        <f t="shared" ref="AG164" si="48">SUM(AJ164:AL164)+AE164</f>
        <v>78.5</v>
      </c>
      <c r="AH164" s="39"/>
      <c r="AJ164" s="14">
        <f t="shared" ref="AJ164" si="49">ROUND(AC164/(1-VLOOKUP(AF164,Group,2,FALSE)),2)</f>
        <v>78.5</v>
      </c>
      <c r="AK164" s="14">
        <f t="shared" ref="AK164" si="50">IF(VLOOKUP(AF164,Group,5,FALSE)="YES",VLOOKUP(ROUND(ROUND(AJ164,1)-AJ164,2),Round,2,FALSE)+VLOOKUP(AF164,Group,6,FALSE),0)</f>
        <v>0</v>
      </c>
      <c r="AL164" s="14">
        <f t="shared" ref="AL164" si="51">IF(VLOOKUP(AF164,Group,7,FALSE)="",0,ROUND(AJ164-0.04999,1)-AJ164+AM164)</f>
        <v>0</v>
      </c>
      <c r="AM164" s="14" t="str">
        <f t="shared" ref="AM164" si="52">IF(VLOOKUP(AF164,Group,7,FALSE)="","",VLOOKUP(AF164,Group,7,FALSE))</f>
        <v/>
      </c>
      <c r="AO164" s="22" t="s">
        <v>56</v>
      </c>
    </row>
    <row r="165" spans="1:41" s="2" customFormat="1" ht="9.9499999999999993" customHeight="1" x14ac:dyDescent="0.2">
      <c r="A165" s="21"/>
      <c r="B165" s="92" t="s">
        <v>6</v>
      </c>
      <c r="D165" s="148"/>
      <c r="E165" s="144" t="s">
        <v>164</v>
      </c>
      <c r="F165" s="144"/>
      <c r="G165" s="21" t="s">
        <v>46</v>
      </c>
      <c r="H165" s="21"/>
      <c r="I165" s="21" t="s">
        <v>168</v>
      </c>
      <c r="K165" s="21"/>
      <c r="L165" s="21"/>
      <c r="M165" s="21"/>
      <c r="N165" s="21"/>
      <c r="P165" s="144" t="s">
        <v>165</v>
      </c>
      <c r="Q165" s="149"/>
      <c r="R165" s="20"/>
      <c r="S165" s="27">
        <f t="shared" ref="S165:S166" si="53">IF(Suggested="Yes",AA165,AG165)</f>
        <v>76.900000000000006</v>
      </c>
      <c r="T165" s="25" t="s">
        <v>45</v>
      </c>
      <c r="U165" s="4" t="str">
        <f>+Instructions!$B$3</f>
        <v>A</v>
      </c>
      <c r="V165" s="39"/>
      <c r="W165" s="43">
        <f>+Instructions!$C$22</f>
        <v>0</v>
      </c>
      <c r="X165" s="14">
        <f>ROUND($AA165*(1-W165)+0.004999,2)</f>
        <v>76.900000000000006</v>
      </c>
      <c r="Y165" s="39"/>
      <c r="Z165" s="5" t="s">
        <v>612</v>
      </c>
      <c r="AA165" s="27">
        <v>76.900000000000006</v>
      </c>
      <c r="AB165" s="47">
        <f t="shared" ref="AB165:AB166" si="54">+W165</f>
        <v>0</v>
      </c>
      <c r="AC165" s="14">
        <f t="shared" ref="AC165:AC166" si="55">+X165</f>
        <v>76.900000000000006</v>
      </c>
      <c r="AD165" s="10">
        <f t="shared" ref="AD165:AD166" si="56">(AG165-AC165)/AG165</f>
        <v>0</v>
      </c>
      <c r="AE165" s="100"/>
      <c r="AF165" s="108">
        <v>3</v>
      </c>
      <c r="AG165" s="40">
        <f t="shared" ref="AG165:AG166" si="57">SUM(AJ165:AL165)+AE165</f>
        <v>76.900000000000006</v>
      </c>
      <c r="AH165" s="39"/>
      <c r="AJ165" s="14">
        <f t="shared" ref="AJ165:AJ166" si="58">ROUND(AC165/(1-VLOOKUP(AF165,Group,2,FALSE)),2)</f>
        <v>76.900000000000006</v>
      </c>
      <c r="AK165" s="14">
        <f t="shared" ref="AK165:AK166" si="59">IF(VLOOKUP(AF165,Group,5,FALSE)="YES",VLOOKUP(ROUND(ROUND(AJ165,1)-AJ165,2),Round,2,FALSE)+VLOOKUP(AF165,Group,6,FALSE),0)</f>
        <v>0</v>
      </c>
      <c r="AL165" s="14">
        <f t="shared" ref="AL165:AL166" si="60">IF(VLOOKUP(AF165,Group,7,FALSE)="",0,ROUND(AJ165-0.04999,1)-AJ165+AM165)</f>
        <v>0</v>
      </c>
      <c r="AM165" s="14" t="str">
        <f t="shared" ref="AM165:AM166" si="61">IF(VLOOKUP(AF165,Group,7,FALSE)="","",VLOOKUP(AF165,Group,7,FALSE))</f>
        <v/>
      </c>
      <c r="AO165" s="22" t="s">
        <v>56</v>
      </c>
    </row>
    <row r="166" spans="1:41" s="2" customFormat="1" ht="9.9499999999999993" customHeight="1" x14ac:dyDescent="0.2">
      <c r="A166" s="21"/>
      <c r="B166" s="92" t="s">
        <v>6</v>
      </c>
      <c r="D166" s="148"/>
      <c r="E166" s="144" t="s">
        <v>180</v>
      </c>
      <c r="F166" s="144"/>
      <c r="G166" s="21" t="s">
        <v>46</v>
      </c>
      <c r="H166" s="21"/>
      <c r="I166" s="21" t="s">
        <v>168</v>
      </c>
      <c r="J166" s="21"/>
      <c r="K166" s="21"/>
      <c r="L166" s="21"/>
      <c r="M166" s="21"/>
      <c r="N166" s="21"/>
      <c r="P166" s="144" t="s">
        <v>181</v>
      </c>
      <c r="Q166" s="149"/>
      <c r="R166" s="20"/>
      <c r="S166" s="27">
        <f t="shared" si="53"/>
        <v>79.05</v>
      </c>
      <c r="T166" s="25" t="s">
        <v>45</v>
      </c>
      <c r="U166" s="4" t="str">
        <f>+Instructions!$B$3</f>
        <v>A</v>
      </c>
      <c r="V166" s="39"/>
      <c r="W166" s="43">
        <f>+Instructions!$C$22</f>
        <v>0</v>
      </c>
      <c r="X166" s="14">
        <f>ROUND($AA166*(1-W166)+0.004999,2)</f>
        <v>79.05</v>
      </c>
      <c r="Y166" s="39"/>
      <c r="Z166" s="5" t="s">
        <v>612</v>
      </c>
      <c r="AA166" s="27">
        <v>79.05</v>
      </c>
      <c r="AB166" s="47">
        <f t="shared" si="54"/>
        <v>0</v>
      </c>
      <c r="AC166" s="14">
        <f t="shared" si="55"/>
        <v>79.05</v>
      </c>
      <c r="AD166" s="10">
        <f t="shared" si="56"/>
        <v>0</v>
      </c>
      <c r="AE166" s="100"/>
      <c r="AF166" s="108">
        <v>3</v>
      </c>
      <c r="AG166" s="40">
        <f t="shared" si="57"/>
        <v>79.05</v>
      </c>
      <c r="AH166" s="39"/>
      <c r="AJ166" s="14">
        <f t="shared" si="58"/>
        <v>79.05</v>
      </c>
      <c r="AK166" s="14">
        <f t="shared" si="59"/>
        <v>0</v>
      </c>
      <c r="AL166" s="14">
        <f t="shared" si="60"/>
        <v>0</v>
      </c>
      <c r="AM166" s="14" t="str">
        <f t="shared" si="61"/>
        <v/>
      </c>
      <c r="AO166" s="22" t="s">
        <v>56</v>
      </c>
    </row>
    <row r="167" spans="1:41" s="2" customFormat="1" ht="3" customHeight="1" x14ac:dyDescent="0.2">
      <c r="O167" s="2" t="s">
        <v>83</v>
      </c>
      <c r="P167" s="144"/>
      <c r="Q167" s="149"/>
      <c r="R167" s="5"/>
      <c r="S167" s="27"/>
      <c r="T167" s="5"/>
      <c r="U167" s="4"/>
      <c r="V167" s="39"/>
      <c r="W167" s="43"/>
      <c r="X167" s="12"/>
      <c r="Y167" s="39"/>
      <c r="Z167" s="27"/>
      <c r="AA167" s="27"/>
      <c r="AB167" s="42"/>
      <c r="AC167" s="14"/>
      <c r="AD167" s="12"/>
      <c r="AE167" s="52"/>
      <c r="AF167" s="103"/>
      <c r="AG167" s="27"/>
      <c r="AH167" s="39"/>
      <c r="AJ167" s="14"/>
      <c r="AK167" s="14"/>
      <c r="AL167" s="14"/>
      <c r="AM167" s="14"/>
      <c r="AO167" s="22" t="s">
        <v>56</v>
      </c>
    </row>
    <row r="168" spans="1:41" s="2" customFormat="1" ht="9.9499999999999993" customHeight="1" x14ac:dyDescent="0.2">
      <c r="A168" s="186"/>
      <c r="C168" s="137"/>
      <c r="D168" s="163"/>
      <c r="E168" s="148" t="s">
        <v>166</v>
      </c>
      <c r="G168" s="186" t="s">
        <v>217</v>
      </c>
      <c r="H168" s="186"/>
      <c r="I168" s="186"/>
      <c r="J168" s="186"/>
      <c r="K168" s="186"/>
      <c r="L168" s="186"/>
      <c r="M168" s="186"/>
      <c r="N168" s="186"/>
      <c r="O168" s="186"/>
      <c r="P168" s="187"/>
      <c r="Q168" s="5"/>
      <c r="S168" s="157"/>
      <c r="T168" s="159"/>
      <c r="U168" s="4"/>
      <c r="V168" s="39"/>
      <c r="W168" s="56"/>
      <c r="X168" s="56"/>
      <c r="Y168" s="39"/>
      <c r="Z168" s="27"/>
      <c r="AA168" s="14"/>
      <c r="AB168" s="12"/>
      <c r="AC168" s="12"/>
      <c r="AD168" s="12"/>
      <c r="AE168" s="12"/>
      <c r="AF168" s="52"/>
      <c r="AG168" s="14"/>
      <c r="AH168" s="39"/>
      <c r="AO168" s="22" t="s">
        <v>56</v>
      </c>
    </row>
    <row r="169" spans="1:41" s="2" customFormat="1" ht="2.1" customHeight="1" x14ac:dyDescent="0.2">
      <c r="C169" s="137"/>
      <c r="D169" s="163"/>
      <c r="P169" s="162"/>
      <c r="Q169" s="5"/>
      <c r="S169" s="157"/>
      <c r="T169" s="159"/>
      <c r="U169" s="4"/>
      <c r="V169" s="39"/>
      <c r="W169" s="56"/>
      <c r="X169" s="56"/>
      <c r="Y169" s="39"/>
      <c r="Z169" s="27"/>
      <c r="AA169" s="14"/>
      <c r="AB169" s="12"/>
      <c r="AC169" s="12"/>
      <c r="AD169" s="12"/>
      <c r="AE169" s="12"/>
      <c r="AF169" s="52"/>
      <c r="AG169" s="14"/>
      <c r="AH169" s="39"/>
      <c r="AO169" s="22" t="s">
        <v>56</v>
      </c>
    </row>
    <row r="170" spans="1:41" s="2" customFormat="1" ht="9.9499999999999993" customHeight="1" x14ac:dyDescent="0.2">
      <c r="A170" s="21"/>
      <c r="B170" s="92" t="s">
        <v>6</v>
      </c>
      <c r="D170" s="148"/>
      <c r="E170" s="144" t="s">
        <v>177</v>
      </c>
      <c r="F170" s="144"/>
      <c r="G170" s="21" t="s">
        <v>46</v>
      </c>
      <c r="H170" s="21"/>
      <c r="I170" s="21" t="s">
        <v>169</v>
      </c>
      <c r="J170" s="21"/>
      <c r="K170" s="21"/>
      <c r="L170" s="21"/>
      <c r="M170" s="21"/>
      <c r="N170" s="21"/>
      <c r="P170" s="144" t="s">
        <v>178</v>
      </c>
      <c r="Q170" s="149"/>
      <c r="R170" s="20"/>
      <c r="S170" s="27">
        <f t="shared" ref="S170:S172" si="62">IF(Suggested="Yes",AA170,AG170)</f>
        <v>78.5</v>
      </c>
      <c r="T170" s="25" t="s">
        <v>45</v>
      </c>
      <c r="U170" s="4" t="str">
        <f>+Instructions!$B$3</f>
        <v>A</v>
      </c>
      <c r="V170" s="39"/>
      <c r="W170" s="43">
        <f>+Instructions!$C$22</f>
        <v>0</v>
      </c>
      <c r="X170" s="14">
        <f>ROUND($AA170*(1-W170)+0.004999,2)</f>
        <v>78.5</v>
      </c>
      <c r="Y170" s="39"/>
      <c r="Z170" s="5" t="s">
        <v>612</v>
      </c>
      <c r="AA170" s="27">
        <v>78.5</v>
      </c>
      <c r="AB170" s="47">
        <f t="shared" ref="AB170:AB172" si="63">+W170</f>
        <v>0</v>
      </c>
      <c r="AC170" s="14">
        <f t="shared" ref="AC170:AC172" si="64">+X170</f>
        <v>78.5</v>
      </c>
      <c r="AD170" s="10">
        <f t="shared" ref="AD170:AD172" si="65">(AG170-AC170)/AG170</f>
        <v>0</v>
      </c>
      <c r="AE170" s="100"/>
      <c r="AF170" s="108">
        <v>3</v>
      </c>
      <c r="AG170" s="40">
        <f t="shared" ref="AG170:AG172" si="66">SUM(AJ170:AL170)+AE170</f>
        <v>78.5</v>
      </c>
      <c r="AH170" s="39"/>
      <c r="AJ170" s="14">
        <f t="shared" ref="AJ170:AJ172" si="67">ROUND(AC170/(1-VLOOKUP(AF170,Group,2,FALSE)),2)</f>
        <v>78.5</v>
      </c>
      <c r="AK170" s="14">
        <f t="shared" ref="AK170:AK172" si="68">IF(VLOOKUP(AF170,Group,5,FALSE)="YES",VLOOKUP(ROUND(ROUND(AJ170,1)-AJ170,2),Round,2,FALSE)+VLOOKUP(AF170,Group,6,FALSE),0)</f>
        <v>0</v>
      </c>
      <c r="AL170" s="14">
        <f t="shared" ref="AL170:AL172" si="69">IF(VLOOKUP(AF170,Group,7,FALSE)="",0,ROUND(AJ170-0.04999,1)-AJ170+AM170)</f>
        <v>0</v>
      </c>
      <c r="AM170" s="14" t="str">
        <f t="shared" ref="AM170:AM172" si="70">IF(VLOOKUP(AF170,Group,7,FALSE)="","",VLOOKUP(AF170,Group,7,FALSE))</f>
        <v/>
      </c>
      <c r="AO170" s="22" t="s">
        <v>56</v>
      </c>
    </row>
    <row r="171" spans="1:41" s="2" customFormat="1" ht="9.9499999999999993" customHeight="1" x14ac:dyDescent="0.2">
      <c r="A171" s="21"/>
      <c r="B171" s="92" t="s">
        <v>6</v>
      </c>
      <c r="D171" s="148"/>
      <c r="E171" s="144" t="s">
        <v>164</v>
      </c>
      <c r="F171" s="144"/>
      <c r="G171" s="21" t="s">
        <v>46</v>
      </c>
      <c r="H171" s="21"/>
      <c r="I171" s="21" t="s">
        <v>169</v>
      </c>
      <c r="K171" s="21"/>
      <c r="L171" s="21"/>
      <c r="M171" s="21"/>
      <c r="N171" s="21"/>
      <c r="P171" s="144" t="s">
        <v>165</v>
      </c>
      <c r="Q171" s="149"/>
      <c r="R171" s="20"/>
      <c r="S171" s="27">
        <f t="shared" si="62"/>
        <v>76.900000000000006</v>
      </c>
      <c r="T171" s="25" t="s">
        <v>45</v>
      </c>
      <c r="U171" s="4" t="str">
        <f>+Instructions!$B$3</f>
        <v>A</v>
      </c>
      <c r="V171" s="39"/>
      <c r="W171" s="43">
        <f>+Instructions!$C$22</f>
        <v>0</v>
      </c>
      <c r="X171" s="14">
        <f>ROUND($AA171*(1-W171)+0.004999,2)</f>
        <v>76.900000000000006</v>
      </c>
      <c r="Y171" s="39"/>
      <c r="Z171" s="5" t="s">
        <v>612</v>
      </c>
      <c r="AA171" s="27">
        <v>76.900000000000006</v>
      </c>
      <c r="AB171" s="47">
        <f t="shared" si="63"/>
        <v>0</v>
      </c>
      <c r="AC171" s="14">
        <f t="shared" si="64"/>
        <v>76.900000000000006</v>
      </c>
      <c r="AD171" s="10">
        <f t="shared" si="65"/>
        <v>0</v>
      </c>
      <c r="AE171" s="100"/>
      <c r="AF171" s="108">
        <v>3</v>
      </c>
      <c r="AG171" s="40">
        <f t="shared" si="66"/>
        <v>76.900000000000006</v>
      </c>
      <c r="AH171" s="39"/>
      <c r="AJ171" s="14">
        <f t="shared" si="67"/>
        <v>76.900000000000006</v>
      </c>
      <c r="AK171" s="14">
        <f t="shared" si="68"/>
        <v>0</v>
      </c>
      <c r="AL171" s="14">
        <f t="shared" si="69"/>
        <v>0</v>
      </c>
      <c r="AM171" s="14" t="str">
        <f t="shared" si="70"/>
        <v/>
      </c>
      <c r="AO171" s="22" t="s">
        <v>56</v>
      </c>
    </row>
    <row r="172" spans="1:41" s="2" customFormat="1" ht="9.9499999999999993" customHeight="1" x14ac:dyDescent="0.2">
      <c r="A172" s="21"/>
      <c r="B172" s="92" t="s">
        <v>6</v>
      </c>
      <c r="D172" s="148"/>
      <c r="E172" s="144" t="s">
        <v>180</v>
      </c>
      <c r="F172" s="144"/>
      <c r="G172" s="21" t="s">
        <v>46</v>
      </c>
      <c r="H172" s="21"/>
      <c r="I172" s="21" t="s">
        <v>169</v>
      </c>
      <c r="J172" s="21"/>
      <c r="K172" s="21"/>
      <c r="L172" s="21"/>
      <c r="M172" s="21"/>
      <c r="N172" s="21"/>
      <c r="P172" s="144" t="s">
        <v>181</v>
      </c>
      <c r="Q172" s="149"/>
      <c r="R172" s="20"/>
      <c r="S172" s="27">
        <f t="shared" si="62"/>
        <v>79.05</v>
      </c>
      <c r="T172" s="25" t="s">
        <v>45</v>
      </c>
      <c r="U172" s="4" t="str">
        <f>+Instructions!$B$3</f>
        <v>A</v>
      </c>
      <c r="V172" s="39"/>
      <c r="W172" s="43">
        <f>+Instructions!$C$22</f>
        <v>0</v>
      </c>
      <c r="X172" s="14">
        <f>ROUND($AA172*(1-W172)+0.004999,2)</f>
        <v>79.05</v>
      </c>
      <c r="Y172" s="39"/>
      <c r="Z172" s="5" t="s">
        <v>612</v>
      </c>
      <c r="AA172" s="27">
        <v>79.05</v>
      </c>
      <c r="AB172" s="47">
        <f t="shared" si="63"/>
        <v>0</v>
      </c>
      <c r="AC172" s="14">
        <f t="shared" si="64"/>
        <v>79.05</v>
      </c>
      <c r="AD172" s="10">
        <f t="shared" si="65"/>
        <v>0</v>
      </c>
      <c r="AE172" s="100"/>
      <c r="AF172" s="108">
        <v>3</v>
      </c>
      <c r="AG172" s="40">
        <f t="shared" si="66"/>
        <v>79.05</v>
      </c>
      <c r="AH172" s="39"/>
      <c r="AJ172" s="14">
        <f t="shared" si="67"/>
        <v>79.05</v>
      </c>
      <c r="AK172" s="14">
        <f t="shared" si="68"/>
        <v>0</v>
      </c>
      <c r="AL172" s="14">
        <f t="shared" si="69"/>
        <v>0</v>
      </c>
      <c r="AM172" s="14" t="str">
        <f t="shared" si="70"/>
        <v/>
      </c>
      <c r="AO172" s="22" t="s">
        <v>56</v>
      </c>
    </row>
    <row r="173" spans="1:41" s="2" customFormat="1" ht="3.95" customHeight="1" x14ac:dyDescent="0.2">
      <c r="O173" s="2" t="s">
        <v>83</v>
      </c>
      <c r="P173" s="144"/>
      <c r="Q173" s="149"/>
      <c r="R173" s="5"/>
      <c r="S173" s="27"/>
      <c r="T173" s="5"/>
      <c r="U173" s="4"/>
      <c r="V173" s="39"/>
      <c r="W173" s="43"/>
      <c r="X173" s="12"/>
      <c r="Y173" s="39"/>
      <c r="Z173" s="27"/>
      <c r="AA173" s="27"/>
      <c r="AB173" s="42"/>
      <c r="AC173" s="14"/>
      <c r="AD173" s="12"/>
      <c r="AE173" s="52"/>
      <c r="AF173" s="103"/>
      <c r="AG173" s="27"/>
      <c r="AH173" s="39"/>
      <c r="AJ173" s="14"/>
      <c r="AK173" s="14"/>
      <c r="AL173" s="14"/>
      <c r="AM173" s="14"/>
      <c r="AO173" s="22" t="s">
        <v>56</v>
      </c>
    </row>
    <row r="174" spans="1:41" s="2" customFormat="1" ht="9.9499999999999993" customHeight="1" x14ac:dyDescent="0.2">
      <c r="E174" s="136" t="s">
        <v>244</v>
      </c>
      <c r="L174" s="2" t="s">
        <v>83</v>
      </c>
      <c r="M174" s="2" t="s">
        <v>90</v>
      </c>
      <c r="N174" s="2" t="s">
        <v>83</v>
      </c>
      <c r="O174" s="2" t="s">
        <v>83</v>
      </c>
      <c r="P174" s="144"/>
      <c r="Q174" s="149"/>
      <c r="R174" s="62" t="s">
        <v>88</v>
      </c>
      <c r="S174" s="183" t="s">
        <v>175</v>
      </c>
      <c r="T174" s="184"/>
      <c r="U174" s="4"/>
      <c r="V174" s="39"/>
      <c r="W174" s="43"/>
      <c r="X174" s="12"/>
      <c r="Y174" s="39"/>
      <c r="Z174" s="27"/>
      <c r="AA174" s="27"/>
      <c r="AB174" s="42"/>
      <c r="AC174" s="14"/>
      <c r="AD174" s="12"/>
      <c r="AE174" s="52"/>
      <c r="AF174" s="103"/>
      <c r="AG174" s="27"/>
      <c r="AH174" s="39"/>
      <c r="AJ174" s="14"/>
      <c r="AK174" s="14"/>
      <c r="AL174" s="14"/>
      <c r="AM174" s="14"/>
      <c r="AO174" s="22"/>
    </row>
    <row r="175" spans="1:41" s="2" customFormat="1" ht="3" customHeight="1" x14ac:dyDescent="0.2">
      <c r="O175" s="2" t="s">
        <v>83</v>
      </c>
      <c r="P175" s="144"/>
      <c r="Q175" s="149"/>
      <c r="R175" s="5"/>
      <c r="S175" s="27"/>
      <c r="T175" s="5"/>
      <c r="U175" s="4"/>
      <c r="V175" s="39"/>
      <c r="W175" s="43"/>
      <c r="X175" s="12"/>
      <c r="Y175" s="39"/>
      <c r="Z175" s="27"/>
      <c r="AA175" s="27"/>
      <c r="AB175" s="42"/>
      <c r="AC175" s="14"/>
      <c r="AD175" s="12"/>
      <c r="AE175" s="52"/>
      <c r="AF175" s="103"/>
      <c r="AG175" s="27"/>
      <c r="AH175" s="39"/>
      <c r="AJ175" s="14"/>
      <c r="AK175" s="14"/>
      <c r="AL175" s="14"/>
      <c r="AM175" s="14"/>
      <c r="AO175" s="22" t="s">
        <v>56</v>
      </c>
    </row>
    <row r="176" spans="1:41" s="2" customFormat="1" ht="9.9499999999999993" customHeight="1" x14ac:dyDescent="0.2">
      <c r="A176" s="186"/>
      <c r="C176" s="137"/>
      <c r="D176" s="163"/>
      <c r="E176" s="148" t="s">
        <v>167</v>
      </c>
      <c r="G176" s="186" t="s">
        <v>212</v>
      </c>
      <c r="H176" s="186"/>
      <c r="J176" s="186" t="s">
        <v>380</v>
      </c>
      <c r="K176" s="186"/>
      <c r="L176" s="186" t="s">
        <v>372</v>
      </c>
      <c r="M176" s="186"/>
      <c r="N176" s="186"/>
      <c r="O176" s="186"/>
      <c r="P176" s="187"/>
      <c r="Q176" s="5"/>
      <c r="S176" s="157"/>
      <c r="T176" s="159"/>
      <c r="U176" s="4"/>
      <c r="V176" s="39"/>
      <c r="W176" s="56"/>
      <c r="X176" s="56"/>
      <c r="Y176" s="39"/>
      <c r="Z176" s="27"/>
      <c r="AA176" s="14"/>
      <c r="AB176" s="12"/>
      <c r="AC176" s="12"/>
      <c r="AD176" s="12"/>
      <c r="AE176" s="12"/>
      <c r="AF176" s="52"/>
      <c r="AG176" s="14"/>
      <c r="AH176" s="39"/>
      <c r="AO176" s="22" t="s">
        <v>56</v>
      </c>
    </row>
    <row r="177" spans="1:41" s="2" customFormat="1" ht="9.9499999999999993" customHeight="1" x14ac:dyDescent="0.2">
      <c r="A177" s="186"/>
      <c r="C177" s="137"/>
      <c r="D177" s="163"/>
      <c r="E177" s="148"/>
      <c r="G177" s="186" t="s">
        <v>211</v>
      </c>
      <c r="H177" s="186"/>
      <c r="I177" s="186"/>
      <c r="J177" s="186" t="s">
        <v>371</v>
      </c>
      <c r="K177" s="186"/>
      <c r="M177" s="186"/>
      <c r="N177" s="186"/>
      <c r="O177" s="186"/>
      <c r="P177" s="187"/>
      <c r="Q177" s="5"/>
      <c r="S177" s="157"/>
      <c r="T177" s="159"/>
      <c r="U177" s="4"/>
      <c r="V177" s="39"/>
      <c r="W177" s="56"/>
      <c r="X177" s="56"/>
      <c r="Y177" s="39"/>
      <c r="Z177" s="27"/>
      <c r="AA177" s="14"/>
      <c r="AB177" s="12"/>
      <c r="AC177" s="12"/>
      <c r="AD177" s="12"/>
      <c r="AE177" s="12"/>
      <c r="AF177" s="52"/>
      <c r="AG177" s="14"/>
      <c r="AH177" s="39"/>
      <c r="AO177" s="22" t="s">
        <v>56</v>
      </c>
    </row>
    <row r="178" spans="1:41" s="2" customFormat="1" ht="2.1" customHeight="1" x14ac:dyDescent="0.2">
      <c r="C178" s="137"/>
      <c r="D178" s="163"/>
      <c r="P178" s="162"/>
      <c r="Q178" s="5"/>
      <c r="S178" s="157"/>
      <c r="T178" s="159"/>
      <c r="U178" s="4"/>
      <c r="V178" s="39"/>
      <c r="W178" s="56"/>
      <c r="X178" s="56"/>
      <c r="Y178" s="39"/>
      <c r="Z178" s="27"/>
      <c r="AA178" s="14"/>
      <c r="AB178" s="12"/>
      <c r="AC178" s="12"/>
      <c r="AD178" s="12"/>
      <c r="AE178" s="12"/>
      <c r="AF178" s="52"/>
      <c r="AG178" s="14"/>
      <c r="AH178" s="39"/>
      <c r="AO178" s="22" t="s">
        <v>56</v>
      </c>
    </row>
    <row r="179" spans="1:41" s="2" customFormat="1" ht="9.9499999999999993" customHeight="1" x14ac:dyDescent="0.2">
      <c r="A179" s="21"/>
      <c r="B179" s="92" t="s">
        <v>6</v>
      </c>
      <c r="D179" s="148"/>
      <c r="E179" s="144" t="s">
        <v>177</v>
      </c>
      <c r="F179" s="144"/>
      <c r="G179" s="21" t="s">
        <v>46</v>
      </c>
      <c r="H179" s="21"/>
      <c r="I179" s="21" t="s">
        <v>168</v>
      </c>
      <c r="J179" s="21"/>
      <c r="K179" s="21"/>
      <c r="L179" s="21"/>
      <c r="M179" s="21"/>
      <c r="N179" s="21"/>
      <c r="P179" s="144" t="s">
        <v>178</v>
      </c>
      <c r="Q179" s="149"/>
      <c r="R179" s="20"/>
      <c r="S179" s="27">
        <f t="shared" ref="S179" si="71">IF(Suggested="Yes",AA179,AG179)</f>
        <v>82.85</v>
      </c>
      <c r="T179" s="25" t="s">
        <v>45</v>
      </c>
      <c r="U179" s="4" t="str">
        <f>+Instructions!$B$3</f>
        <v>A</v>
      </c>
      <c r="V179" s="39"/>
      <c r="W179" s="43">
        <f>+Instructions!$C$22</f>
        <v>0</v>
      </c>
      <c r="X179" s="14">
        <f>ROUND($AA179*(1-W179)+0.004999,2)</f>
        <v>82.85</v>
      </c>
      <c r="Y179" s="39"/>
      <c r="Z179" s="5" t="s">
        <v>612</v>
      </c>
      <c r="AA179" s="27">
        <v>82.85</v>
      </c>
      <c r="AB179" s="47">
        <f t="shared" ref="AB179" si="72">+W179</f>
        <v>0</v>
      </c>
      <c r="AC179" s="14">
        <f t="shared" ref="AC179" si="73">+X179</f>
        <v>82.85</v>
      </c>
      <c r="AD179" s="10">
        <f t="shared" ref="AD179" si="74">(AG179-AC179)/AG179</f>
        <v>0</v>
      </c>
      <c r="AE179" s="100"/>
      <c r="AF179" s="108">
        <v>3</v>
      </c>
      <c r="AG179" s="40">
        <f t="shared" ref="AG179" si="75">SUM(AJ179:AL179)+AE179</f>
        <v>82.85</v>
      </c>
      <c r="AH179" s="39"/>
      <c r="AJ179" s="14">
        <f t="shared" ref="AJ179" si="76">ROUND(AC179/(1-VLOOKUP(AF179,Group,2,FALSE)),2)</f>
        <v>82.85</v>
      </c>
      <c r="AK179" s="14">
        <f t="shared" ref="AK179" si="77">IF(VLOOKUP(AF179,Group,5,FALSE)="YES",VLOOKUP(ROUND(ROUND(AJ179,1)-AJ179,2),Round,2,FALSE)+VLOOKUP(AF179,Group,6,FALSE),0)</f>
        <v>0</v>
      </c>
      <c r="AL179" s="14">
        <f t="shared" ref="AL179" si="78">IF(VLOOKUP(AF179,Group,7,FALSE)="",0,ROUND(AJ179-0.04999,1)-AJ179+AM179)</f>
        <v>0</v>
      </c>
      <c r="AM179" s="14" t="str">
        <f t="shared" ref="AM179" si="79">IF(VLOOKUP(AF179,Group,7,FALSE)="","",VLOOKUP(AF179,Group,7,FALSE))</f>
        <v/>
      </c>
      <c r="AO179" s="22" t="s">
        <v>56</v>
      </c>
    </row>
    <row r="180" spans="1:41" s="2" customFormat="1" ht="9.9499999999999993" customHeight="1" x14ac:dyDescent="0.2">
      <c r="A180" s="21"/>
      <c r="B180" s="92" t="s">
        <v>6</v>
      </c>
      <c r="D180" s="148"/>
      <c r="E180" s="144" t="s">
        <v>164</v>
      </c>
      <c r="F180" s="144"/>
      <c r="G180" s="21" t="s">
        <v>46</v>
      </c>
      <c r="H180" s="21"/>
      <c r="I180" s="21" t="s">
        <v>168</v>
      </c>
      <c r="K180" s="21"/>
      <c r="L180" s="21"/>
      <c r="M180" s="21"/>
      <c r="N180" s="21"/>
      <c r="P180" s="144" t="s">
        <v>165</v>
      </c>
      <c r="Q180" s="149"/>
      <c r="R180" s="20"/>
      <c r="S180" s="27">
        <f t="shared" ref="S180:S181" si="80">IF(Suggested="Yes",AA180,AG180)</f>
        <v>81.25</v>
      </c>
      <c r="T180" s="25" t="s">
        <v>45</v>
      </c>
      <c r="U180" s="4" t="str">
        <f>+Instructions!$B$3</f>
        <v>A</v>
      </c>
      <c r="V180" s="39"/>
      <c r="W180" s="43">
        <f>+Instructions!$C$22</f>
        <v>0</v>
      </c>
      <c r="X180" s="14">
        <f>ROUND($AA180*(1-W180)+0.004999,2)</f>
        <v>81.25</v>
      </c>
      <c r="Y180" s="39"/>
      <c r="Z180" s="5" t="s">
        <v>612</v>
      </c>
      <c r="AA180" s="27">
        <v>81.25</v>
      </c>
      <c r="AB180" s="47">
        <f t="shared" ref="AB180:AB181" si="81">+W180</f>
        <v>0</v>
      </c>
      <c r="AC180" s="14">
        <f t="shared" ref="AC180:AC181" si="82">+X180</f>
        <v>81.25</v>
      </c>
      <c r="AD180" s="10">
        <f t="shared" ref="AD180:AD181" si="83">(AG180-AC180)/AG180</f>
        <v>0</v>
      </c>
      <c r="AE180" s="100"/>
      <c r="AF180" s="108">
        <v>3</v>
      </c>
      <c r="AG180" s="40">
        <f t="shared" ref="AG180:AG181" si="84">SUM(AJ180:AL180)+AE180</f>
        <v>81.25</v>
      </c>
      <c r="AH180" s="39"/>
      <c r="AJ180" s="14">
        <f t="shared" ref="AJ180:AJ181" si="85">ROUND(AC180/(1-VLOOKUP(AF180,Group,2,FALSE)),2)</f>
        <v>81.25</v>
      </c>
      <c r="AK180" s="14">
        <f t="shared" ref="AK180:AK181" si="86">IF(VLOOKUP(AF180,Group,5,FALSE)="YES",VLOOKUP(ROUND(ROUND(AJ180,1)-AJ180,2),Round,2,FALSE)+VLOOKUP(AF180,Group,6,FALSE),0)</f>
        <v>0</v>
      </c>
      <c r="AL180" s="14">
        <f t="shared" ref="AL180:AL181" si="87">IF(VLOOKUP(AF180,Group,7,FALSE)="",0,ROUND(AJ180-0.04999,1)-AJ180+AM180)</f>
        <v>0</v>
      </c>
      <c r="AM180" s="14" t="str">
        <f t="shared" ref="AM180:AM181" si="88">IF(VLOOKUP(AF180,Group,7,FALSE)="","",VLOOKUP(AF180,Group,7,FALSE))</f>
        <v/>
      </c>
      <c r="AO180" s="22" t="s">
        <v>56</v>
      </c>
    </row>
    <row r="181" spans="1:41" s="2" customFormat="1" ht="9.9499999999999993" customHeight="1" x14ac:dyDescent="0.2">
      <c r="A181" s="21"/>
      <c r="B181" s="92" t="s">
        <v>6</v>
      </c>
      <c r="D181" s="148"/>
      <c r="E181" s="144" t="s">
        <v>180</v>
      </c>
      <c r="F181" s="144"/>
      <c r="G181" s="21" t="s">
        <v>46</v>
      </c>
      <c r="H181" s="21"/>
      <c r="I181" s="21" t="s">
        <v>168</v>
      </c>
      <c r="J181" s="21"/>
      <c r="K181" s="21"/>
      <c r="L181" s="21"/>
      <c r="M181" s="21"/>
      <c r="N181" s="21"/>
      <c r="P181" s="144" t="s">
        <v>181</v>
      </c>
      <c r="Q181" s="149"/>
      <c r="R181" s="20"/>
      <c r="S181" s="27">
        <f t="shared" si="80"/>
        <v>83.5</v>
      </c>
      <c r="T181" s="25" t="s">
        <v>45</v>
      </c>
      <c r="U181" s="4" t="str">
        <f>+Instructions!$B$3</f>
        <v>A</v>
      </c>
      <c r="V181" s="39"/>
      <c r="W181" s="43">
        <f>+Instructions!$C$22</f>
        <v>0</v>
      </c>
      <c r="X181" s="14">
        <f>ROUND($AA181*(1-W181)+0.004999,2)</f>
        <v>83.5</v>
      </c>
      <c r="Y181" s="39"/>
      <c r="Z181" s="5" t="s">
        <v>612</v>
      </c>
      <c r="AA181" s="27">
        <v>83.5</v>
      </c>
      <c r="AB181" s="47">
        <f t="shared" si="81"/>
        <v>0</v>
      </c>
      <c r="AC181" s="14">
        <f t="shared" si="82"/>
        <v>83.5</v>
      </c>
      <c r="AD181" s="10">
        <f t="shared" si="83"/>
        <v>0</v>
      </c>
      <c r="AE181" s="100"/>
      <c r="AF181" s="108">
        <v>3</v>
      </c>
      <c r="AG181" s="40">
        <f t="shared" si="84"/>
        <v>83.5</v>
      </c>
      <c r="AH181" s="39"/>
      <c r="AJ181" s="14">
        <f t="shared" si="85"/>
        <v>83.5</v>
      </c>
      <c r="AK181" s="14">
        <f t="shared" si="86"/>
        <v>0</v>
      </c>
      <c r="AL181" s="14">
        <f t="shared" si="87"/>
        <v>0</v>
      </c>
      <c r="AM181" s="14" t="str">
        <f t="shared" si="88"/>
        <v/>
      </c>
      <c r="AO181" s="22" t="s">
        <v>56</v>
      </c>
    </row>
    <row r="182" spans="1:41" s="2" customFormat="1" ht="3" customHeight="1" x14ac:dyDescent="0.2">
      <c r="O182" s="2" t="s">
        <v>83</v>
      </c>
      <c r="P182" s="144"/>
      <c r="Q182" s="149"/>
      <c r="R182" s="5"/>
      <c r="S182" s="27"/>
      <c r="T182" s="5"/>
      <c r="U182" s="4"/>
      <c r="V182" s="39"/>
      <c r="W182" s="43"/>
      <c r="X182" s="12"/>
      <c r="Y182" s="39"/>
      <c r="Z182" s="27"/>
      <c r="AA182" s="27"/>
      <c r="AB182" s="42"/>
      <c r="AC182" s="14"/>
      <c r="AD182" s="12"/>
      <c r="AE182" s="52"/>
      <c r="AF182" s="103"/>
      <c r="AG182" s="27"/>
      <c r="AH182" s="39"/>
      <c r="AJ182" s="14"/>
      <c r="AK182" s="14"/>
      <c r="AL182" s="14"/>
      <c r="AM182" s="14"/>
      <c r="AO182" s="22" t="s">
        <v>56</v>
      </c>
    </row>
    <row r="183" spans="1:41" s="2" customFormat="1" ht="9.9499999999999993" customHeight="1" x14ac:dyDescent="0.2">
      <c r="A183" s="186"/>
      <c r="C183" s="137"/>
      <c r="D183" s="163"/>
      <c r="E183" s="148" t="s">
        <v>166</v>
      </c>
      <c r="G183" s="186" t="s">
        <v>211</v>
      </c>
      <c r="H183" s="186"/>
      <c r="I183" s="186"/>
      <c r="J183" s="186"/>
      <c r="K183" s="186"/>
      <c r="L183" s="186"/>
      <c r="M183" s="186" t="s">
        <v>90</v>
      </c>
      <c r="N183" s="186"/>
      <c r="O183" s="186"/>
      <c r="P183" s="187"/>
      <c r="Q183" s="5"/>
      <c r="S183" s="157"/>
      <c r="T183" s="159"/>
      <c r="U183" s="4"/>
      <c r="V183" s="39"/>
      <c r="W183" s="56"/>
      <c r="X183" s="56"/>
      <c r="Y183" s="39"/>
      <c r="Z183" s="27"/>
      <c r="AA183" s="14"/>
      <c r="AB183" s="12"/>
      <c r="AC183" s="12"/>
      <c r="AD183" s="12"/>
      <c r="AE183" s="12"/>
      <c r="AF183" s="52"/>
      <c r="AG183" s="14"/>
      <c r="AH183" s="39"/>
      <c r="AO183" s="22" t="s">
        <v>56</v>
      </c>
    </row>
    <row r="184" spans="1:41" s="2" customFormat="1" ht="2.1" customHeight="1" x14ac:dyDescent="0.2">
      <c r="C184" s="137"/>
      <c r="D184" s="163"/>
      <c r="P184" s="162"/>
      <c r="Q184" s="5"/>
      <c r="S184" s="157"/>
      <c r="T184" s="159"/>
      <c r="U184" s="4"/>
      <c r="V184" s="39"/>
      <c r="W184" s="56"/>
      <c r="X184" s="56"/>
      <c r="Y184" s="39"/>
      <c r="Z184" s="27"/>
      <c r="AA184" s="14"/>
      <c r="AB184" s="12"/>
      <c r="AC184" s="12"/>
      <c r="AD184" s="12"/>
      <c r="AE184" s="12"/>
      <c r="AF184" s="52"/>
      <c r="AG184" s="14"/>
      <c r="AH184" s="39"/>
      <c r="AO184" s="22" t="s">
        <v>56</v>
      </c>
    </row>
    <row r="185" spans="1:41" s="2" customFormat="1" ht="9.9499999999999993" customHeight="1" x14ac:dyDescent="0.2">
      <c r="A185" s="21"/>
      <c r="B185" s="92" t="s">
        <v>6</v>
      </c>
      <c r="D185" s="148"/>
      <c r="E185" s="144" t="s">
        <v>177</v>
      </c>
      <c r="F185" s="144"/>
      <c r="G185" s="21" t="s">
        <v>46</v>
      </c>
      <c r="H185" s="21"/>
      <c r="I185" s="21" t="s">
        <v>169</v>
      </c>
      <c r="J185" s="21"/>
      <c r="K185" s="21"/>
      <c r="L185" s="21"/>
      <c r="M185" s="21"/>
      <c r="N185" s="21"/>
      <c r="P185" s="144" t="s">
        <v>178</v>
      </c>
      <c r="Q185" s="149"/>
      <c r="R185" s="20"/>
      <c r="S185" s="27">
        <f t="shared" ref="S185" si="89">IF(Suggested="Yes",AA185,AG185)</f>
        <v>82.85</v>
      </c>
      <c r="T185" s="25" t="s">
        <v>45</v>
      </c>
      <c r="U185" s="4" t="str">
        <f>+Instructions!$B$3</f>
        <v>A</v>
      </c>
      <c r="V185" s="39"/>
      <c r="W185" s="43">
        <f>+Instructions!$C$22</f>
        <v>0</v>
      </c>
      <c r="X185" s="14">
        <f>ROUND($AA185*(1-W185)+0.004999,2)</f>
        <v>82.85</v>
      </c>
      <c r="Y185" s="39"/>
      <c r="Z185" s="5" t="s">
        <v>612</v>
      </c>
      <c r="AA185" s="27">
        <v>82.85</v>
      </c>
      <c r="AB185" s="47">
        <f t="shared" ref="AB185" si="90">+W185</f>
        <v>0</v>
      </c>
      <c r="AC185" s="14">
        <f t="shared" ref="AC185" si="91">+X185</f>
        <v>82.85</v>
      </c>
      <c r="AD185" s="10">
        <f t="shared" ref="AD185" si="92">(AG185-AC185)/AG185</f>
        <v>0</v>
      </c>
      <c r="AE185" s="100"/>
      <c r="AF185" s="108">
        <v>3</v>
      </c>
      <c r="AG185" s="40">
        <f t="shared" ref="AG185" si="93">SUM(AJ185:AL185)+AE185</f>
        <v>82.85</v>
      </c>
      <c r="AH185" s="39"/>
      <c r="AJ185" s="14">
        <f t="shared" ref="AJ185" si="94">ROUND(AC185/(1-VLOOKUP(AF185,Group,2,FALSE)),2)</f>
        <v>82.85</v>
      </c>
      <c r="AK185" s="14">
        <f t="shared" ref="AK185" si="95">IF(VLOOKUP(AF185,Group,5,FALSE)="YES",VLOOKUP(ROUND(ROUND(AJ185,1)-AJ185,2),Round,2,FALSE)+VLOOKUP(AF185,Group,6,FALSE),0)</f>
        <v>0</v>
      </c>
      <c r="AL185" s="14">
        <f t="shared" ref="AL185" si="96">IF(VLOOKUP(AF185,Group,7,FALSE)="",0,ROUND(AJ185-0.04999,1)-AJ185+AM185)</f>
        <v>0</v>
      </c>
      <c r="AM185" s="14" t="str">
        <f t="shared" ref="AM185" si="97">IF(VLOOKUP(AF185,Group,7,FALSE)="","",VLOOKUP(AF185,Group,7,FALSE))</f>
        <v/>
      </c>
      <c r="AO185" s="22" t="s">
        <v>56</v>
      </c>
    </row>
    <row r="186" spans="1:41" s="2" customFormat="1" ht="9.9499999999999993" customHeight="1" x14ac:dyDescent="0.2">
      <c r="A186" s="21"/>
      <c r="B186" s="92" t="s">
        <v>6</v>
      </c>
      <c r="D186" s="148"/>
      <c r="E186" s="144" t="s">
        <v>164</v>
      </c>
      <c r="F186" s="144"/>
      <c r="G186" s="21" t="s">
        <v>46</v>
      </c>
      <c r="H186" s="21"/>
      <c r="I186" s="21" t="s">
        <v>169</v>
      </c>
      <c r="K186" s="21"/>
      <c r="L186" s="21"/>
      <c r="M186" s="21"/>
      <c r="N186" s="21"/>
      <c r="P186" s="144" t="s">
        <v>165</v>
      </c>
      <c r="Q186" s="149"/>
      <c r="R186" s="20"/>
      <c r="S186" s="27">
        <f t="shared" ref="S186:S187" si="98">IF(Suggested="Yes",AA186,AG186)</f>
        <v>81.25</v>
      </c>
      <c r="T186" s="25" t="s">
        <v>45</v>
      </c>
      <c r="U186" s="4" t="str">
        <f>+Instructions!$B$3</f>
        <v>A</v>
      </c>
      <c r="V186" s="39"/>
      <c r="W186" s="43">
        <f>+Instructions!$C$22</f>
        <v>0</v>
      </c>
      <c r="X186" s="14">
        <f>ROUND($AA186*(1-W186)+0.004999,2)</f>
        <v>81.25</v>
      </c>
      <c r="Y186" s="39"/>
      <c r="Z186" s="5" t="s">
        <v>612</v>
      </c>
      <c r="AA186" s="27">
        <v>81.25</v>
      </c>
      <c r="AB186" s="47">
        <f t="shared" ref="AB186:AB187" si="99">+W186</f>
        <v>0</v>
      </c>
      <c r="AC186" s="14">
        <f t="shared" ref="AC186:AC187" si="100">+X186</f>
        <v>81.25</v>
      </c>
      <c r="AD186" s="10">
        <f t="shared" ref="AD186:AD187" si="101">(AG186-AC186)/AG186</f>
        <v>0</v>
      </c>
      <c r="AE186" s="100"/>
      <c r="AF186" s="108">
        <v>3</v>
      </c>
      <c r="AG186" s="40">
        <f t="shared" ref="AG186:AG187" si="102">SUM(AJ186:AL186)+AE186</f>
        <v>81.25</v>
      </c>
      <c r="AH186" s="39"/>
      <c r="AJ186" s="14">
        <f t="shared" ref="AJ186:AJ187" si="103">ROUND(AC186/(1-VLOOKUP(AF186,Group,2,FALSE)),2)</f>
        <v>81.25</v>
      </c>
      <c r="AK186" s="14">
        <f t="shared" ref="AK186:AK187" si="104">IF(VLOOKUP(AF186,Group,5,FALSE)="YES",VLOOKUP(ROUND(ROUND(AJ186,1)-AJ186,2),Round,2,FALSE)+VLOOKUP(AF186,Group,6,FALSE),0)</f>
        <v>0</v>
      </c>
      <c r="AL186" s="14">
        <f t="shared" ref="AL186:AL187" si="105">IF(VLOOKUP(AF186,Group,7,FALSE)="",0,ROUND(AJ186-0.04999,1)-AJ186+AM186)</f>
        <v>0</v>
      </c>
      <c r="AM186" s="14" t="str">
        <f t="shared" ref="AM186:AM187" si="106">IF(VLOOKUP(AF186,Group,7,FALSE)="","",VLOOKUP(AF186,Group,7,FALSE))</f>
        <v/>
      </c>
      <c r="AO186" s="22" t="s">
        <v>56</v>
      </c>
    </row>
    <row r="187" spans="1:41" s="2" customFormat="1" ht="9.9499999999999993" customHeight="1" x14ac:dyDescent="0.2">
      <c r="A187" s="21"/>
      <c r="B187" s="92" t="s">
        <v>6</v>
      </c>
      <c r="D187" s="148"/>
      <c r="E187" s="144" t="s">
        <v>180</v>
      </c>
      <c r="F187" s="144"/>
      <c r="G187" s="21" t="s">
        <v>46</v>
      </c>
      <c r="H187" s="21"/>
      <c r="I187" s="21" t="s">
        <v>169</v>
      </c>
      <c r="J187" s="21"/>
      <c r="K187" s="21"/>
      <c r="L187" s="21"/>
      <c r="M187" s="21"/>
      <c r="N187" s="21"/>
      <c r="P187" s="144" t="s">
        <v>181</v>
      </c>
      <c r="Q187" s="149"/>
      <c r="R187" s="20"/>
      <c r="S187" s="27">
        <f t="shared" si="98"/>
        <v>83.5</v>
      </c>
      <c r="T187" s="25" t="s">
        <v>45</v>
      </c>
      <c r="U187" s="4" t="str">
        <f>+Instructions!$B$3</f>
        <v>A</v>
      </c>
      <c r="V187" s="39"/>
      <c r="W187" s="43">
        <f>+Instructions!$C$22</f>
        <v>0</v>
      </c>
      <c r="X187" s="14">
        <f>ROUND($AA187*(1-W187)+0.004999,2)</f>
        <v>83.5</v>
      </c>
      <c r="Y187" s="39"/>
      <c r="Z187" s="5" t="s">
        <v>612</v>
      </c>
      <c r="AA187" s="27">
        <v>83.5</v>
      </c>
      <c r="AB187" s="47">
        <f t="shared" si="99"/>
        <v>0</v>
      </c>
      <c r="AC187" s="14">
        <f t="shared" si="100"/>
        <v>83.5</v>
      </c>
      <c r="AD187" s="10">
        <f t="shared" si="101"/>
        <v>0</v>
      </c>
      <c r="AE187" s="100"/>
      <c r="AF187" s="108">
        <v>3</v>
      </c>
      <c r="AG187" s="40">
        <f t="shared" si="102"/>
        <v>83.5</v>
      </c>
      <c r="AH187" s="39"/>
      <c r="AJ187" s="14">
        <f t="shared" si="103"/>
        <v>83.5</v>
      </c>
      <c r="AK187" s="14">
        <f t="shared" si="104"/>
        <v>0</v>
      </c>
      <c r="AL187" s="14">
        <f t="shared" si="105"/>
        <v>0</v>
      </c>
      <c r="AM187" s="14" t="str">
        <f t="shared" si="106"/>
        <v/>
      </c>
      <c r="AO187" s="22" t="s">
        <v>56</v>
      </c>
    </row>
    <row r="188" spans="1:41" s="2" customFormat="1" ht="3.95" customHeight="1" x14ac:dyDescent="0.2">
      <c r="O188" s="2" t="s">
        <v>83</v>
      </c>
      <c r="P188" s="144"/>
      <c r="Q188" s="149"/>
      <c r="R188" s="5"/>
      <c r="S188" s="27"/>
      <c r="T188" s="5"/>
      <c r="U188" s="4"/>
      <c r="V188" s="39"/>
      <c r="W188" s="43"/>
      <c r="X188" s="12"/>
      <c r="Y188" s="39"/>
      <c r="Z188" s="27"/>
      <c r="AA188" s="27"/>
      <c r="AB188" s="42"/>
      <c r="AC188" s="14"/>
      <c r="AD188" s="12"/>
      <c r="AE188" s="52"/>
      <c r="AF188" s="103"/>
      <c r="AG188" s="27"/>
      <c r="AH188" s="39"/>
      <c r="AJ188" s="14"/>
      <c r="AK188" s="14"/>
      <c r="AL188" s="14"/>
      <c r="AM188" s="14"/>
      <c r="AO188" s="22" t="s">
        <v>56</v>
      </c>
    </row>
    <row r="189" spans="1:41" s="2" customFormat="1" ht="9.9499999999999993" customHeight="1" x14ac:dyDescent="0.2">
      <c r="E189" s="136" t="s">
        <v>246</v>
      </c>
      <c r="L189" s="2" t="s">
        <v>83</v>
      </c>
      <c r="M189" s="2" t="s">
        <v>90</v>
      </c>
      <c r="N189" s="2" t="s">
        <v>83</v>
      </c>
      <c r="O189" s="2" t="s">
        <v>83</v>
      </c>
      <c r="P189" s="144"/>
      <c r="Q189" s="149"/>
      <c r="R189" s="62" t="s">
        <v>88</v>
      </c>
      <c r="S189" s="183" t="s">
        <v>248</v>
      </c>
      <c r="T189" s="184"/>
      <c r="U189" s="4"/>
      <c r="V189" s="39"/>
      <c r="W189" s="43"/>
      <c r="X189" s="12"/>
      <c r="Y189" s="39"/>
      <c r="Z189" s="27"/>
      <c r="AA189" s="27"/>
      <c r="AB189" s="42"/>
      <c r="AC189" s="14"/>
      <c r="AD189" s="12"/>
      <c r="AE189" s="52"/>
      <c r="AF189" s="103"/>
      <c r="AG189" s="27"/>
      <c r="AH189" s="39"/>
      <c r="AJ189" s="14"/>
      <c r="AK189" s="14"/>
      <c r="AL189" s="14"/>
      <c r="AM189" s="14"/>
      <c r="AO189" s="22"/>
    </row>
    <row r="190" spans="1:41" s="2" customFormat="1" ht="3" customHeight="1" x14ac:dyDescent="0.2">
      <c r="O190" s="2" t="s">
        <v>83</v>
      </c>
      <c r="P190" s="144"/>
      <c r="Q190" s="149"/>
      <c r="R190" s="5"/>
      <c r="S190" s="27"/>
      <c r="T190" s="5"/>
      <c r="U190" s="4"/>
      <c r="V190" s="39"/>
      <c r="W190" s="43"/>
      <c r="X190" s="12"/>
      <c r="Y190" s="39"/>
      <c r="Z190" s="27"/>
      <c r="AA190" s="27"/>
      <c r="AB190" s="42"/>
      <c r="AC190" s="14"/>
      <c r="AD190" s="12"/>
      <c r="AE190" s="52"/>
      <c r="AF190" s="103"/>
      <c r="AG190" s="27"/>
      <c r="AH190" s="39"/>
      <c r="AJ190" s="14"/>
      <c r="AK190" s="14"/>
      <c r="AL190" s="14"/>
      <c r="AM190" s="14"/>
      <c r="AO190" s="22" t="s">
        <v>56</v>
      </c>
    </row>
    <row r="191" spans="1:41" s="2" customFormat="1" ht="9.9499999999999993" customHeight="1" x14ac:dyDescent="0.2">
      <c r="A191" s="186"/>
      <c r="C191" s="137"/>
      <c r="D191" s="188"/>
      <c r="E191" s="148" t="s">
        <v>167</v>
      </c>
      <c r="G191" s="186" t="s">
        <v>230</v>
      </c>
      <c r="H191" s="186"/>
      <c r="I191" s="186"/>
      <c r="J191" s="186" t="s">
        <v>232</v>
      </c>
      <c r="K191" s="186"/>
      <c r="M191" s="186" t="s">
        <v>234</v>
      </c>
      <c r="N191" s="186"/>
      <c r="O191" s="186"/>
      <c r="P191" s="187"/>
      <c r="Q191" s="5"/>
      <c r="S191" s="157"/>
      <c r="T191" s="159"/>
      <c r="U191" s="4"/>
      <c r="V191" s="39"/>
      <c r="W191" s="56"/>
      <c r="X191" s="56"/>
      <c r="Y191" s="39"/>
      <c r="Z191" s="27"/>
      <c r="AA191" s="14"/>
      <c r="AB191" s="12"/>
      <c r="AC191" s="12"/>
      <c r="AD191" s="12"/>
      <c r="AE191" s="12"/>
      <c r="AF191" s="52"/>
      <c r="AG191" s="14"/>
      <c r="AH191" s="39"/>
      <c r="AO191" s="22" t="s">
        <v>56</v>
      </c>
    </row>
    <row r="192" spans="1:41" s="2" customFormat="1" ht="9.9499999999999993" customHeight="1" x14ac:dyDescent="0.2">
      <c r="A192" s="186"/>
      <c r="C192" s="137"/>
      <c r="D192" s="163"/>
      <c r="E192" s="189"/>
      <c r="G192" s="186" t="s">
        <v>229</v>
      </c>
      <c r="H192" s="186"/>
      <c r="I192" s="186"/>
      <c r="J192" s="186" t="s">
        <v>233</v>
      </c>
      <c r="K192" s="186"/>
      <c r="M192" s="186" t="s">
        <v>235</v>
      </c>
      <c r="N192" s="186"/>
      <c r="O192" s="186"/>
      <c r="P192" s="187"/>
      <c r="Q192" s="5"/>
      <c r="S192" s="157"/>
      <c r="T192" s="159"/>
      <c r="U192" s="4"/>
      <c r="V192" s="39"/>
      <c r="W192" s="56"/>
      <c r="X192" s="56"/>
      <c r="Y192" s="39"/>
      <c r="Z192" s="27"/>
      <c r="AA192" s="14"/>
      <c r="AB192" s="12"/>
      <c r="AC192" s="12"/>
      <c r="AD192" s="12"/>
      <c r="AE192" s="12"/>
      <c r="AF192" s="52"/>
      <c r="AG192" s="14"/>
      <c r="AH192" s="39"/>
      <c r="AO192" s="22" t="s">
        <v>56</v>
      </c>
    </row>
    <row r="193" spans="1:41" s="2" customFormat="1" ht="9.9499999999999993" customHeight="1" x14ac:dyDescent="0.2">
      <c r="A193" s="186"/>
      <c r="C193" s="137"/>
      <c r="D193" s="163"/>
      <c r="E193" s="189"/>
      <c r="G193" s="186" t="s">
        <v>231</v>
      </c>
      <c r="H193" s="186"/>
      <c r="I193" s="186"/>
      <c r="J193" s="186" t="s">
        <v>223</v>
      </c>
      <c r="K193" s="186"/>
      <c r="M193" s="186" t="s">
        <v>236</v>
      </c>
      <c r="N193" s="186"/>
      <c r="O193" s="186"/>
      <c r="P193" s="187"/>
      <c r="Q193" s="5"/>
      <c r="S193" s="157"/>
      <c r="T193" s="159"/>
      <c r="U193" s="4"/>
      <c r="V193" s="39"/>
      <c r="W193" s="56"/>
      <c r="X193" s="56"/>
      <c r="Y193" s="39"/>
      <c r="Z193" s="27"/>
      <c r="AA193" s="14"/>
      <c r="AB193" s="12"/>
      <c r="AC193" s="12"/>
      <c r="AD193" s="12"/>
      <c r="AE193" s="12"/>
      <c r="AF193" s="52"/>
      <c r="AG193" s="14"/>
      <c r="AH193" s="39"/>
      <c r="AO193" s="22" t="s">
        <v>56</v>
      </c>
    </row>
    <row r="194" spans="1:41" s="2" customFormat="1" ht="2.1" customHeight="1" x14ac:dyDescent="0.2">
      <c r="C194" s="137"/>
      <c r="D194" s="163"/>
      <c r="P194" s="162"/>
      <c r="Q194" s="5"/>
      <c r="S194" s="157"/>
      <c r="T194" s="159"/>
      <c r="U194" s="4"/>
      <c r="V194" s="39"/>
      <c r="W194" s="56"/>
      <c r="X194" s="56"/>
      <c r="Y194" s="39"/>
      <c r="Z194" s="27"/>
      <c r="AA194" s="14"/>
      <c r="AB194" s="12"/>
      <c r="AC194" s="12"/>
      <c r="AD194" s="12"/>
      <c r="AE194" s="12"/>
      <c r="AF194" s="52"/>
      <c r="AG194" s="14"/>
      <c r="AH194" s="39"/>
      <c r="AO194" s="22" t="s">
        <v>56</v>
      </c>
    </row>
    <row r="195" spans="1:41" s="2" customFormat="1" ht="9.9499999999999993" customHeight="1" x14ac:dyDescent="0.2">
      <c r="A195" s="21"/>
      <c r="B195" s="92" t="s">
        <v>6</v>
      </c>
      <c r="D195" s="148"/>
      <c r="E195" s="144" t="s">
        <v>177</v>
      </c>
      <c r="F195" s="144"/>
      <c r="G195" s="21" t="s">
        <v>46</v>
      </c>
      <c r="H195" s="21"/>
      <c r="I195" s="21" t="s">
        <v>168</v>
      </c>
      <c r="J195" s="21"/>
      <c r="K195" s="21"/>
      <c r="L195" s="21"/>
      <c r="M195" s="21"/>
      <c r="N195" s="21"/>
      <c r="P195" s="144" t="s">
        <v>178</v>
      </c>
      <c r="Q195" s="149"/>
      <c r="R195" s="20"/>
      <c r="S195" s="27">
        <f t="shared" ref="S195" si="107">IF(Suggested="Yes",AA195,AG195)</f>
        <v>81.2</v>
      </c>
      <c r="T195" s="25" t="s">
        <v>45</v>
      </c>
      <c r="U195" s="4" t="str">
        <f>+Instructions!$B$3</f>
        <v>A</v>
      </c>
      <c r="V195" s="39"/>
      <c r="W195" s="43">
        <f>+Instructions!$C$22</f>
        <v>0</v>
      </c>
      <c r="X195" s="14">
        <f>ROUND($AA195*(1-W195)+0.004999,2)</f>
        <v>81.2</v>
      </c>
      <c r="Y195" s="39"/>
      <c r="Z195" s="5" t="s">
        <v>612</v>
      </c>
      <c r="AA195" s="27">
        <v>81.2</v>
      </c>
      <c r="AB195" s="47">
        <f t="shared" ref="AB195" si="108">+W195</f>
        <v>0</v>
      </c>
      <c r="AC195" s="14">
        <f t="shared" ref="AC195" si="109">+X195</f>
        <v>81.2</v>
      </c>
      <c r="AD195" s="10">
        <f t="shared" ref="AD195" si="110">(AG195-AC195)/AG195</f>
        <v>0</v>
      </c>
      <c r="AE195" s="100"/>
      <c r="AF195" s="108">
        <v>3</v>
      </c>
      <c r="AG195" s="40">
        <f t="shared" ref="AG195" si="111">SUM(AJ195:AL195)+AE195</f>
        <v>81.2</v>
      </c>
      <c r="AH195" s="39"/>
      <c r="AJ195" s="14">
        <f t="shared" ref="AJ195" si="112">ROUND(AC195/(1-VLOOKUP(AF195,Group,2,FALSE)),2)</f>
        <v>81.2</v>
      </c>
      <c r="AK195" s="14">
        <f t="shared" ref="AK195" si="113">IF(VLOOKUP(AF195,Group,5,FALSE)="YES",VLOOKUP(ROUND(ROUND(AJ195,1)-AJ195,2),Round,2,FALSE)+VLOOKUP(AF195,Group,6,FALSE),0)</f>
        <v>0</v>
      </c>
      <c r="AL195" s="14">
        <f t="shared" ref="AL195" si="114">IF(VLOOKUP(AF195,Group,7,FALSE)="",0,ROUND(AJ195-0.04999,1)-AJ195+AM195)</f>
        <v>0</v>
      </c>
      <c r="AM195" s="14" t="str">
        <f t="shared" ref="AM195" si="115">IF(VLOOKUP(AF195,Group,7,FALSE)="","",VLOOKUP(AF195,Group,7,FALSE))</f>
        <v/>
      </c>
      <c r="AO195" s="22" t="s">
        <v>56</v>
      </c>
    </row>
    <row r="196" spans="1:41" s="2" customFormat="1" ht="9.9499999999999993" customHeight="1" x14ac:dyDescent="0.2">
      <c r="A196" s="21"/>
      <c r="B196" s="92" t="s">
        <v>6</v>
      </c>
      <c r="D196" s="148"/>
      <c r="E196" s="144" t="s">
        <v>164</v>
      </c>
      <c r="F196" s="144"/>
      <c r="G196" s="21" t="s">
        <v>46</v>
      </c>
      <c r="H196" s="21"/>
      <c r="I196" s="21" t="s">
        <v>168</v>
      </c>
      <c r="K196" s="21"/>
      <c r="L196" s="21"/>
      <c r="M196" s="21"/>
      <c r="N196" s="21"/>
      <c r="P196" s="144" t="s">
        <v>165</v>
      </c>
      <c r="Q196" s="149"/>
      <c r="R196" s="20"/>
      <c r="S196" s="27">
        <f t="shared" ref="S196:S197" si="116">IF(Suggested="Yes",AA196,AG196)</f>
        <v>79.900000000000006</v>
      </c>
      <c r="T196" s="25" t="s">
        <v>45</v>
      </c>
      <c r="U196" s="4" t="str">
        <f>+Instructions!$B$3</f>
        <v>A</v>
      </c>
      <c r="V196" s="39"/>
      <c r="W196" s="43">
        <f>+Instructions!$C$22</f>
        <v>0</v>
      </c>
      <c r="X196" s="14">
        <f>ROUND($AA196*(1-W196)+0.004999,2)</f>
        <v>79.900000000000006</v>
      </c>
      <c r="Y196" s="39"/>
      <c r="Z196" s="5" t="s">
        <v>612</v>
      </c>
      <c r="AA196" s="27">
        <v>79.900000000000006</v>
      </c>
      <c r="AB196" s="47">
        <f t="shared" ref="AB196:AB197" si="117">+W196</f>
        <v>0</v>
      </c>
      <c r="AC196" s="14">
        <f t="shared" ref="AC196:AC197" si="118">+X196</f>
        <v>79.900000000000006</v>
      </c>
      <c r="AD196" s="10">
        <f t="shared" ref="AD196:AD197" si="119">(AG196-AC196)/AG196</f>
        <v>0</v>
      </c>
      <c r="AE196" s="100"/>
      <c r="AF196" s="108">
        <v>3</v>
      </c>
      <c r="AG196" s="40">
        <f t="shared" ref="AG196:AG197" si="120">SUM(AJ196:AL196)+AE196</f>
        <v>79.900000000000006</v>
      </c>
      <c r="AH196" s="39"/>
      <c r="AJ196" s="14">
        <f t="shared" ref="AJ196:AJ197" si="121">ROUND(AC196/(1-VLOOKUP(AF196,Group,2,FALSE)),2)</f>
        <v>79.900000000000006</v>
      </c>
      <c r="AK196" s="14">
        <f t="shared" ref="AK196:AK197" si="122">IF(VLOOKUP(AF196,Group,5,FALSE)="YES",VLOOKUP(ROUND(ROUND(AJ196,1)-AJ196,2),Round,2,FALSE)+VLOOKUP(AF196,Group,6,FALSE),0)</f>
        <v>0</v>
      </c>
      <c r="AL196" s="14">
        <f t="shared" ref="AL196:AL197" si="123">IF(VLOOKUP(AF196,Group,7,FALSE)="",0,ROUND(AJ196-0.04999,1)-AJ196+AM196)</f>
        <v>0</v>
      </c>
      <c r="AM196" s="14" t="str">
        <f t="shared" ref="AM196:AM197" si="124">IF(VLOOKUP(AF196,Group,7,FALSE)="","",VLOOKUP(AF196,Group,7,FALSE))</f>
        <v/>
      </c>
      <c r="AO196" s="22" t="s">
        <v>56</v>
      </c>
    </row>
    <row r="197" spans="1:41" s="2" customFormat="1" ht="9.9499999999999993" customHeight="1" x14ac:dyDescent="0.2">
      <c r="A197" s="21"/>
      <c r="B197" s="92" t="s">
        <v>6</v>
      </c>
      <c r="D197" s="148"/>
      <c r="E197" s="144" t="s">
        <v>180</v>
      </c>
      <c r="F197" s="144"/>
      <c r="G197" s="21" t="s">
        <v>46</v>
      </c>
      <c r="H197" s="21"/>
      <c r="I197" s="21" t="s">
        <v>168</v>
      </c>
      <c r="J197" s="21"/>
      <c r="K197" s="21"/>
      <c r="L197" s="21"/>
      <c r="M197" s="21"/>
      <c r="N197" s="21"/>
      <c r="P197" s="144" t="s">
        <v>181</v>
      </c>
      <c r="Q197" s="149"/>
      <c r="R197" s="20"/>
      <c r="S197" s="27">
        <f t="shared" si="116"/>
        <v>81.75</v>
      </c>
      <c r="T197" s="25" t="s">
        <v>45</v>
      </c>
      <c r="U197" s="4" t="str">
        <f>+Instructions!$B$3</f>
        <v>A</v>
      </c>
      <c r="V197" s="39"/>
      <c r="W197" s="43">
        <f>+Instructions!$C$22</f>
        <v>0</v>
      </c>
      <c r="X197" s="14">
        <f>ROUND($AA197*(1-W197)+0.004999,2)</f>
        <v>81.75</v>
      </c>
      <c r="Y197" s="39"/>
      <c r="Z197" s="5" t="s">
        <v>612</v>
      </c>
      <c r="AA197" s="27">
        <v>81.75</v>
      </c>
      <c r="AB197" s="47">
        <f t="shared" si="117"/>
        <v>0</v>
      </c>
      <c r="AC197" s="14">
        <f t="shared" si="118"/>
        <v>81.75</v>
      </c>
      <c r="AD197" s="10">
        <f t="shared" si="119"/>
        <v>0</v>
      </c>
      <c r="AE197" s="100"/>
      <c r="AF197" s="108">
        <v>3</v>
      </c>
      <c r="AG197" s="40">
        <f t="shared" si="120"/>
        <v>81.75</v>
      </c>
      <c r="AH197" s="39"/>
      <c r="AJ197" s="14">
        <f t="shared" si="121"/>
        <v>81.75</v>
      </c>
      <c r="AK197" s="14">
        <f t="shared" si="122"/>
        <v>0</v>
      </c>
      <c r="AL197" s="14">
        <f t="shared" si="123"/>
        <v>0</v>
      </c>
      <c r="AM197" s="14" t="str">
        <f t="shared" si="124"/>
        <v/>
      </c>
      <c r="AO197" s="22" t="s">
        <v>56</v>
      </c>
    </row>
    <row r="198" spans="1:41" s="2" customFormat="1" ht="3.95" customHeight="1" x14ac:dyDescent="0.2">
      <c r="O198" s="2" t="s">
        <v>83</v>
      </c>
      <c r="P198" s="144"/>
      <c r="Q198" s="149"/>
      <c r="R198" s="5"/>
      <c r="S198" s="27"/>
      <c r="T198" s="5"/>
      <c r="U198" s="4"/>
      <c r="V198" s="39"/>
      <c r="W198" s="43"/>
      <c r="X198" s="12"/>
      <c r="Y198" s="39"/>
      <c r="Z198" s="27"/>
      <c r="AA198" s="27"/>
      <c r="AB198" s="42"/>
      <c r="AC198" s="14"/>
      <c r="AD198" s="12"/>
      <c r="AE198" s="52"/>
      <c r="AF198" s="103"/>
      <c r="AG198" s="27"/>
      <c r="AH198" s="39"/>
      <c r="AJ198" s="14"/>
      <c r="AK198" s="14"/>
      <c r="AL198" s="14"/>
      <c r="AM198" s="14"/>
      <c r="AO198" s="22" t="s">
        <v>56</v>
      </c>
    </row>
    <row r="199" spans="1:41" s="2" customFormat="1" ht="9.9499999999999993" customHeight="1" x14ac:dyDescent="0.2">
      <c r="E199" s="136" t="s">
        <v>242</v>
      </c>
      <c r="L199" s="2" t="s">
        <v>83</v>
      </c>
      <c r="M199" s="2" t="s">
        <v>90</v>
      </c>
      <c r="N199" s="2" t="s">
        <v>83</v>
      </c>
      <c r="O199" s="2" t="s">
        <v>83</v>
      </c>
      <c r="P199" s="144"/>
      <c r="Q199" s="149"/>
      <c r="R199" s="62" t="s">
        <v>88</v>
      </c>
      <c r="S199" s="183" t="s">
        <v>173</v>
      </c>
      <c r="T199" s="184"/>
      <c r="U199" s="4"/>
      <c r="V199" s="39"/>
      <c r="W199" s="43"/>
      <c r="X199" s="12"/>
      <c r="Y199" s="39"/>
      <c r="Z199" s="27"/>
      <c r="AA199" s="27"/>
      <c r="AB199" s="42"/>
      <c r="AC199" s="14"/>
      <c r="AD199" s="12"/>
      <c r="AE199" s="52"/>
      <c r="AF199" s="103"/>
      <c r="AG199" s="27"/>
      <c r="AH199" s="39"/>
      <c r="AJ199" s="14"/>
      <c r="AK199" s="14"/>
      <c r="AL199" s="14"/>
      <c r="AM199" s="14"/>
      <c r="AO199" s="22"/>
    </row>
    <row r="200" spans="1:41" s="2" customFormat="1" ht="3" customHeight="1" x14ac:dyDescent="0.2">
      <c r="O200" s="2" t="s">
        <v>83</v>
      </c>
      <c r="P200" s="144"/>
      <c r="Q200" s="149"/>
      <c r="R200" s="5"/>
      <c r="S200" s="27"/>
      <c r="T200" s="5"/>
      <c r="U200" s="4"/>
      <c r="V200" s="39"/>
      <c r="W200" s="43"/>
      <c r="X200" s="12"/>
      <c r="Y200" s="39"/>
      <c r="Z200" s="27"/>
      <c r="AA200" s="27"/>
      <c r="AB200" s="42"/>
      <c r="AC200" s="14"/>
      <c r="AD200" s="12"/>
      <c r="AE200" s="52"/>
      <c r="AF200" s="103"/>
      <c r="AG200" s="27"/>
      <c r="AH200" s="39"/>
      <c r="AJ200" s="14"/>
      <c r="AK200" s="14"/>
      <c r="AL200" s="14"/>
      <c r="AM200" s="14"/>
      <c r="AO200" s="22" t="s">
        <v>56</v>
      </c>
    </row>
    <row r="201" spans="1:41" s="2" customFormat="1" ht="9.9499999999999993" customHeight="1" x14ac:dyDescent="0.2">
      <c r="C201" s="137"/>
      <c r="D201" s="163"/>
      <c r="E201" s="148" t="s">
        <v>167</v>
      </c>
      <c r="G201" s="186" t="s">
        <v>205</v>
      </c>
      <c r="H201" s="186"/>
      <c r="I201" s="186"/>
      <c r="J201" s="186" t="s">
        <v>208</v>
      </c>
      <c r="L201" s="186" t="s">
        <v>210</v>
      </c>
      <c r="M201" s="186"/>
      <c r="N201" s="186"/>
      <c r="O201" s="186"/>
      <c r="P201" s="187"/>
      <c r="Q201" s="5"/>
      <c r="S201" s="157"/>
      <c r="T201" s="159"/>
      <c r="U201" s="4"/>
      <c r="V201" s="39"/>
      <c r="W201" s="56"/>
      <c r="X201" s="56"/>
      <c r="Y201" s="39"/>
      <c r="Z201" s="27"/>
      <c r="AA201" s="14"/>
      <c r="AB201" s="12"/>
      <c r="AC201" s="12"/>
      <c r="AD201" s="12"/>
      <c r="AE201" s="12"/>
      <c r="AF201" s="52"/>
      <c r="AG201" s="14"/>
      <c r="AH201" s="39"/>
      <c r="AO201" s="22" t="s">
        <v>56</v>
      </c>
    </row>
    <row r="202" spans="1:41" s="2" customFormat="1" ht="9.9499999999999993" customHeight="1" x14ac:dyDescent="0.2">
      <c r="A202" s="186"/>
      <c r="C202" s="137"/>
      <c r="D202" s="163"/>
      <c r="E202" s="148"/>
      <c r="G202" s="186" t="s">
        <v>206</v>
      </c>
      <c r="H202" s="186"/>
      <c r="I202" s="186"/>
      <c r="J202" s="186" t="s">
        <v>209</v>
      </c>
      <c r="K202" s="186"/>
      <c r="L202" s="186"/>
      <c r="M202" s="186"/>
      <c r="N202" s="186"/>
      <c r="O202" s="186"/>
      <c r="P202" s="187"/>
      <c r="Q202" s="5"/>
      <c r="S202" s="157"/>
      <c r="T202" s="159"/>
      <c r="U202" s="4"/>
      <c r="V202" s="39"/>
      <c r="W202" s="56"/>
      <c r="X202" s="56"/>
      <c r="Y202" s="39"/>
      <c r="Z202" s="27"/>
      <c r="AA202" s="14"/>
      <c r="AB202" s="12"/>
      <c r="AC202" s="12"/>
      <c r="AD202" s="12"/>
      <c r="AE202" s="12"/>
      <c r="AF202" s="52"/>
      <c r="AG202" s="14"/>
      <c r="AH202" s="39"/>
      <c r="AO202" s="22" t="s">
        <v>56</v>
      </c>
    </row>
    <row r="203" spans="1:41" s="2" customFormat="1" ht="2.1" customHeight="1" x14ac:dyDescent="0.2">
      <c r="C203" s="137"/>
      <c r="D203" s="163"/>
      <c r="P203" s="162"/>
      <c r="Q203" s="5"/>
      <c r="S203" s="157"/>
      <c r="T203" s="159"/>
      <c r="U203" s="4"/>
      <c r="V203" s="39"/>
      <c r="W203" s="56"/>
      <c r="X203" s="56"/>
      <c r="Y203" s="39"/>
      <c r="Z203" s="27"/>
      <c r="AA203" s="14"/>
      <c r="AB203" s="12"/>
      <c r="AC203" s="12"/>
      <c r="AD203" s="12"/>
      <c r="AE203" s="12"/>
      <c r="AF203" s="52"/>
      <c r="AG203" s="14"/>
      <c r="AH203" s="39"/>
      <c r="AO203" s="22" t="s">
        <v>56</v>
      </c>
    </row>
    <row r="204" spans="1:41" s="2" customFormat="1" ht="9.9499999999999993" customHeight="1" x14ac:dyDescent="0.2">
      <c r="A204" s="21"/>
      <c r="B204" s="92" t="s">
        <v>6</v>
      </c>
      <c r="D204" s="148"/>
      <c r="E204" s="144" t="s">
        <v>177</v>
      </c>
      <c r="F204" s="144"/>
      <c r="G204" s="21" t="s">
        <v>46</v>
      </c>
      <c r="H204" s="21"/>
      <c r="I204" s="21" t="s">
        <v>168</v>
      </c>
      <c r="J204" s="21"/>
      <c r="K204" s="21"/>
      <c r="L204" s="21"/>
      <c r="M204" s="21"/>
      <c r="N204" s="21"/>
      <c r="P204" s="144" t="s">
        <v>178</v>
      </c>
      <c r="Q204" s="149"/>
      <c r="R204" s="20"/>
      <c r="S204" s="27">
        <f t="shared" ref="S204" si="125">IF(Suggested="Yes",AA204,AG204)</f>
        <v>79.55</v>
      </c>
      <c r="T204" s="25" t="s">
        <v>45</v>
      </c>
      <c r="U204" s="4" t="str">
        <f>+Instructions!$B$3</f>
        <v>A</v>
      </c>
      <c r="V204" s="39"/>
      <c r="W204" s="43">
        <f>+Instructions!$C$22</f>
        <v>0</v>
      </c>
      <c r="X204" s="14">
        <f>ROUND($AA204*(1-W204)+0.004999,2)</f>
        <v>79.55</v>
      </c>
      <c r="Y204" s="39"/>
      <c r="Z204" s="5" t="s">
        <v>612</v>
      </c>
      <c r="AA204" s="27">
        <v>79.55</v>
      </c>
      <c r="AB204" s="47">
        <f t="shared" ref="AB204" si="126">+W204</f>
        <v>0</v>
      </c>
      <c r="AC204" s="14">
        <f t="shared" ref="AC204" si="127">+X204</f>
        <v>79.55</v>
      </c>
      <c r="AD204" s="10">
        <f t="shared" ref="AD204" si="128">(AG204-AC204)/AG204</f>
        <v>0</v>
      </c>
      <c r="AE204" s="100"/>
      <c r="AF204" s="108">
        <v>3</v>
      </c>
      <c r="AG204" s="40">
        <f t="shared" ref="AG204" si="129">SUM(AJ204:AL204)+AE204</f>
        <v>79.55</v>
      </c>
      <c r="AH204" s="39"/>
      <c r="AJ204" s="14">
        <f t="shared" ref="AJ204" si="130">ROUND(AC204/(1-VLOOKUP(AF204,Group,2,FALSE)),2)</f>
        <v>79.55</v>
      </c>
      <c r="AK204" s="14">
        <f t="shared" ref="AK204" si="131">IF(VLOOKUP(AF204,Group,5,FALSE)="YES",VLOOKUP(ROUND(ROUND(AJ204,1)-AJ204,2),Round,2,FALSE)+VLOOKUP(AF204,Group,6,FALSE),0)</f>
        <v>0</v>
      </c>
      <c r="AL204" s="14">
        <f t="shared" ref="AL204" si="132">IF(VLOOKUP(AF204,Group,7,FALSE)="",0,ROUND(AJ204-0.04999,1)-AJ204+AM204)</f>
        <v>0</v>
      </c>
      <c r="AM204" s="14" t="str">
        <f t="shared" ref="AM204" si="133">IF(VLOOKUP(AF204,Group,7,FALSE)="","",VLOOKUP(AF204,Group,7,FALSE))</f>
        <v/>
      </c>
      <c r="AO204" s="22" t="s">
        <v>56</v>
      </c>
    </row>
    <row r="205" spans="1:41" s="2" customFormat="1" ht="9.9499999999999993" customHeight="1" x14ac:dyDescent="0.2">
      <c r="A205" s="21"/>
      <c r="B205" s="92" t="s">
        <v>6</v>
      </c>
      <c r="D205" s="148"/>
      <c r="E205" s="144" t="s">
        <v>164</v>
      </c>
      <c r="F205" s="144"/>
      <c r="G205" s="21" t="s">
        <v>46</v>
      </c>
      <c r="H205" s="21"/>
      <c r="I205" s="21" t="s">
        <v>168</v>
      </c>
      <c r="K205" s="21"/>
      <c r="L205" s="21"/>
      <c r="M205" s="21"/>
      <c r="N205" s="21"/>
      <c r="P205" s="144" t="s">
        <v>165</v>
      </c>
      <c r="Q205" s="149"/>
      <c r="R205" s="20"/>
      <c r="S205" s="27">
        <f t="shared" ref="S205:S206" si="134">IF(Suggested="Yes",AA205,AG205)</f>
        <v>77.95</v>
      </c>
      <c r="T205" s="25" t="s">
        <v>45</v>
      </c>
      <c r="U205" s="4" t="str">
        <f>+Instructions!$B$3</f>
        <v>A</v>
      </c>
      <c r="V205" s="39"/>
      <c r="W205" s="43">
        <f>+Instructions!$C$22</f>
        <v>0</v>
      </c>
      <c r="X205" s="14">
        <f>ROUND($AA205*(1-W205)+0.004999,2)</f>
        <v>77.95</v>
      </c>
      <c r="Y205" s="39"/>
      <c r="Z205" s="5" t="s">
        <v>612</v>
      </c>
      <c r="AA205" s="27">
        <v>77.95</v>
      </c>
      <c r="AB205" s="47">
        <f t="shared" ref="AB205:AB206" si="135">+W205</f>
        <v>0</v>
      </c>
      <c r="AC205" s="14">
        <f t="shared" ref="AC205:AC206" si="136">+X205</f>
        <v>77.95</v>
      </c>
      <c r="AD205" s="10">
        <f t="shared" ref="AD205:AD206" si="137">(AG205-AC205)/AG205</f>
        <v>0</v>
      </c>
      <c r="AE205" s="100"/>
      <c r="AF205" s="108">
        <v>3</v>
      </c>
      <c r="AG205" s="40">
        <f t="shared" ref="AG205:AG206" si="138">SUM(AJ205:AL205)+AE205</f>
        <v>77.95</v>
      </c>
      <c r="AH205" s="39"/>
      <c r="AJ205" s="14">
        <f t="shared" ref="AJ205:AJ206" si="139">ROUND(AC205/(1-VLOOKUP(AF205,Group,2,FALSE)),2)</f>
        <v>77.95</v>
      </c>
      <c r="AK205" s="14">
        <f t="shared" ref="AK205:AK206" si="140">IF(VLOOKUP(AF205,Group,5,FALSE)="YES",VLOOKUP(ROUND(ROUND(AJ205,1)-AJ205,2),Round,2,FALSE)+VLOOKUP(AF205,Group,6,FALSE),0)</f>
        <v>0</v>
      </c>
      <c r="AL205" s="14">
        <f t="shared" ref="AL205:AL206" si="141">IF(VLOOKUP(AF205,Group,7,FALSE)="",0,ROUND(AJ205-0.04999,1)-AJ205+AM205)</f>
        <v>0</v>
      </c>
      <c r="AM205" s="14" t="str">
        <f t="shared" ref="AM205:AM206" si="142">IF(VLOOKUP(AF205,Group,7,FALSE)="","",VLOOKUP(AF205,Group,7,FALSE))</f>
        <v/>
      </c>
      <c r="AO205" s="22" t="s">
        <v>56</v>
      </c>
    </row>
    <row r="206" spans="1:41" s="2" customFormat="1" ht="9.9499999999999993" customHeight="1" x14ac:dyDescent="0.2">
      <c r="A206" s="21"/>
      <c r="B206" s="92" t="s">
        <v>6</v>
      </c>
      <c r="D206" s="148"/>
      <c r="E206" s="144" t="s">
        <v>180</v>
      </c>
      <c r="F206" s="144"/>
      <c r="G206" s="21" t="s">
        <v>46</v>
      </c>
      <c r="H206" s="21"/>
      <c r="I206" s="21" t="s">
        <v>168</v>
      </c>
      <c r="J206" s="21"/>
      <c r="K206" s="21"/>
      <c r="L206" s="21"/>
      <c r="M206" s="21"/>
      <c r="N206" s="21"/>
      <c r="P206" s="144" t="s">
        <v>181</v>
      </c>
      <c r="Q206" s="149"/>
      <c r="R206" s="20"/>
      <c r="S206" s="27">
        <f t="shared" si="134"/>
        <v>80.099999999999994</v>
      </c>
      <c r="T206" s="25" t="s">
        <v>45</v>
      </c>
      <c r="U206" s="4" t="str">
        <f>+Instructions!$B$3</f>
        <v>A</v>
      </c>
      <c r="V206" s="39"/>
      <c r="W206" s="43">
        <f>+Instructions!$C$22</f>
        <v>0</v>
      </c>
      <c r="X206" s="14">
        <f>ROUND($AA206*(1-W206)+0.004999,2)</f>
        <v>80.099999999999994</v>
      </c>
      <c r="Y206" s="39"/>
      <c r="Z206" s="5" t="s">
        <v>612</v>
      </c>
      <c r="AA206" s="27">
        <v>80.099999999999994</v>
      </c>
      <c r="AB206" s="47">
        <f t="shared" si="135"/>
        <v>0</v>
      </c>
      <c r="AC206" s="14">
        <f t="shared" si="136"/>
        <v>80.099999999999994</v>
      </c>
      <c r="AD206" s="10">
        <f t="shared" si="137"/>
        <v>0</v>
      </c>
      <c r="AE206" s="100"/>
      <c r="AF206" s="108">
        <v>3</v>
      </c>
      <c r="AG206" s="40">
        <f t="shared" si="138"/>
        <v>80.099999999999994</v>
      </c>
      <c r="AH206" s="39"/>
      <c r="AJ206" s="14">
        <f t="shared" si="139"/>
        <v>80.099999999999994</v>
      </c>
      <c r="AK206" s="14">
        <f t="shared" si="140"/>
        <v>0</v>
      </c>
      <c r="AL206" s="14">
        <f t="shared" si="141"/>
        <v>0</v>
      </c>
      <c r="AM206" s="14" t="str">
        <f t="shared" si="142"/>
        <v/>
      </c>
      <c r="AO206" s="22" t="s">
        <v>56</v>
      </c>
    </row>
    <row r="207" spans="1:41" s="2" customFormat="1" ht="3" customHeight="1" x14ac:dyDescent="0.2">
      <c r="O207" s="2" t="s">
        <v>83</v>
      </c>
      <c r="P207" s="144"/>
      <c r="Q207" s="149"/>
      <c r="R207" s="5"/>
      <c r="S207" s="27"/>
      <c r="T207" s="5"/>
      <c r="U207" s="4"/>
      <c r="V207" s="39"/>
      <c r="W207" s="43"/>
      <c r="X207" s="12"/>
      <c r="Y207" s="39"/>
      <c r="Z207" s="27"/>
      <c r="AA207" s="27"/>
      <c r="AB207" s="42"/>
      <c r="AC207" s="14"/>
      <c r="AD207" s="12"/>
      <c r="AE207" s="52"/>
      <c r="AF207" s="103"/>
      <c r="AG207" s="27"/>
      <c r="AH207" s="39"/>
      <c r="AJ207" s="14"/>
      <c r="AK207" s="14"/>
      <c r="AL207" s="14"/>
      <c r="AM207" s="14"/>
      <c r="AO207" s="22" t="s">
        <v>56</v>
      </c>
    </row>
    <row r="208" spans="1:41" s="2" customFormat="1" ht="9.9499999999999993" customHeight="1" x14ac:dyDescent="0.2">
      <c r="A208" s="186"/>
      <c r="C208" s="137"/>
      <c r="D208" s="163"/>
      <c r="E208" s="148" t="s">
        <v>166</v>
      </c>
      <c r="G208" s="186" t="s">
        <v>207</v>
      </c>
      <c r="H208" s="186"/>
      <c r="I208" s="186"/>
      <c r="J208" s="186"/>
      <c r="K208" s="186"/>
      <c r="L208" s="186"/>
      <c r="M208" s="186"/>
      <c r="N208" s="186"/>
      <c r="O208" s="186"/>
      <c r="P208" s="187"/>
      <c r="Q208" s="5"/>
      <c r="S208" s="157"/>
      <c r="T208" s="159"/>
      <c r="U208" s="4"/>
      <c r="V208" s="39"/>
      <c r="W208" s="56"/>
      <c r="X208" s="56"/>
      <c r="Y208" s="39"/>
      <c r="Z208" s="27"/>
      <c r="AA208" s="14"/>
      <c r="AB208" s="12"/>
      <c r="AC208" s="12"/>
      <c r="AD208" s="12"/>
      <c r="AE208" s="12"/>
      <c r="AF208" s="52"/>
      <c r="AG208" s="14"/>
      <c r="AH208" s="39"/>
      <c r="AO208" s="22" t="s">
        <v>56</v>
      </c>
    </row>
    <row r="209" spans="1:41" s="2" customFormat="1" ht="2.1" customHeight="1" x14ac:dyDescent="0.2">
      <c r="C209" s="137"/>
      <c r="D209" s="163"/>
      <c r="P209" s="162"/>
      <c r="Q209" s="5"/>
      <c r="S209" s="157"/>
      <c r="T209" s="159"/>
      <c r="U209" s="4"/>
      <c r="V209" s="39"/>
      <c r="W209" s="56"/>
      <c r="X209" s="56"/>
      <c r="Y209" s="39"/>
      <c r="Z209" s="27"/>
      <c r="AA209" s="14"/>
      <c r="AB209" s="12"/>
      <c r="AC209" s="12"/>
      <c r="AD209" s="12"/>
      <c r="AE209" s="12"/>
      <c r="AF209" s="52"/>
      <c r="AG209" s="14"/>
      <c r="AH209" s="39"/>
      <c r="AO209" s="22" t="s">
        <v>56</v>
      </c>
    </row>
    <row r="210" spans="1:41" s="2" customFormat="1" ht="9.9499999999999993" customHeight="1" x14ac:dyDescent="0.2">
      <c r="A210" s="21"/>
      <c r="B210" s="92" t="s">
        <v>6</v>
      </c>
      <c r="D210" s="148"/>
      <c r="E210" s="144" t="s">
        <v>177</v>
      </c>
      <c r="F210" s="144"/>
      <c r="G210" s="21" t="s">
        <v>46</v>
      </c>
      <c r="H210" s="21"/>
      <c r="I210" s="21" t="s">
        <v>169</v>
      </c>
      <c r="J210" s="21"/>
      <c r="K210" s="21"/>
      <c r="L210" s="21"/>
      <c r="M210" s="21"/>
      <c r="N210" s="21"/>
      <c r="P210" s="144" t="s">
        <v>178</v>
      </c>
      <c r="Q210" s="149"/>
      <c r="R210" s="20"/>
      <c r="S210" s="27">
        <f t="shared" ref="S210" si="143">IF(Suggested="Yes",AA210,AG210)</f>
        <v>79.55</v>
      </c>
      <c r="T210" s="25" t="s">
        <v>45</v>
      </c>
      <c r="U210" s="4" t="str">
        <f>+Instructions!$B$3</f>
        <v>A</v>
      </c>
      <c r="V210" s="39"/>
      <c r="W210" s="43">
        <f>+Instructions!$C$22</f>
        <v>0</v>
      </c>
      <c r="X210" s="14">
        <f>ROUND($AA210*(1-W210)+0.004999,2)</f>
        <v>79.55</v>
      </c>
      <c r="Y210" s="39"/>
      <c r="Z210" s="5" t="s">
        <v>612</v>
      </c>
      <c r="AA210" s="27">
        <v>79.55</v>
      </c>
      <c r="AB210" s="47">
        <f t="shared" ref="AB210" si="144">+W210</f>
        <v>0</v>
      </c>
      <c r="AC210" s="14">
        <f t="shared" ref="AC210" si="145">+X210</f>
        <v>79.55</v>
      </c>
      <c r="AD210" s="10">
        <f t="shared" ref="AD210" si="146">(AG210-AC210)/AG210</f>
        <v>0</v>
      </c>
      <c r="AE210" s="100"/>
      <c r="AF210" s="108">
        <v>3</v>
      </c>
      <c r="AG210" s="40">
        <f t="shared" ref="AG210" si="147">SUM(AJ210:AL210)+AE210</f>
        <v>79.55</v>
      </c>
      <c r="AH210" s="39"/>
      <c r="AJ210" s="14">
        <f t="shared" ref="AJ210" si="148">ROUND(AC210/(1-VLOOKUP(AF210,Group,2,FALSE)),2)</f>
        <v>79.55</v>
      </c>
      <c r="AK210" s="14">
        <f t="shared" ref="AK210" si="149">IF(VLOOKUP(AF210,Group,5,FALSE)="YES",VLOOKUP(ROUND(ROUND(AJ210,1)-AJ210,2),Round,2,FALSE)+VLOOKUP(AF210,Group,6,FALSE),0)</f>
        <v>0</v>
      </c>
      <c r="AL210" s="14">
        <f t="shared" ref="AL210" si="150">IF(VLOOKUP(AF210,Group,7,FALSE)="",0,ROUND(AJ210-0.04999,1)-AJ210+AM210)</f>
        <v>0</v>
      </c>
      <c r="AM210" s="14" t="str">
        <f t="shared" ref="AM210" si="151">IF(VLOOKUP(AF210,Group,7,FALSE)="","",VLOOKUP(AF210,Group,7,FALSE))</f>
        <v/>
      </c>
      <c r="AO210" s="22" t="s">
        <v>56</v>
      </c>
    </row>
    <row r="211" spans="1:41" s="2" customFormat="1" ht="9.9499999999999993" customHeight="1" x14ac:dyDescent="0.2">
      <c r="A211" s="21"/>
      <c r="B211" s="92" t="s">
        <v>6</v>
      </c>
      <c r="D211" s="148"/>
      <c r="E211" s="144" t="s">
        <v>164</v>
      </c>
      <c r="F211" s="144"/>
      <c r="G211" s="21" t="s">
        <v>46</v>
      </c>
      <c r="H211" s="21"/>
      <c r="I211" s="21" t="s">
        <v>169</v>
      </c>
      <c r="J211" s="21"/>
      <c r="K211" s="21"/>
      <c r="L211" s="21"/>
      <c r="M211" s="21"/>
      <c r="N211" s="21"/>
      <c r="P211" s="144" t="s">
        <v>165</v>
      </c>
      <c r="Q211" s="149"/>
      <c r="R211" s="20"/>
      <c r="S211" s="27">
        <f t="shared" ref="S211:S212" si="152">IF(Suggested="Yes",AA211,AG211)</f>
        <v>77.95</v>
      </c>
      <c r="T211" s="25" t="s">
        <v>45</v>
      </c>
      <c r="U211" s="4" t="str">
        <f>+Instructions!$B$3</f>
        <v>A</v>
      </c>
      <c r="V211" s="39"/>
      <c r="W211" s="43">
        <f>+Instructions!$C$22</f>
        <v>0</v>
      </c>
      <c r="X211" s="14">
        <f>ROUND($AA211*(1-W211)+0.004999,2)</f>
        <v>77.95</v>
      </c>
      <c r="Y211" s="39"/>
      <c r="Z211" s="5" t="s">
        <v>612</v>
      </c>
      <c r="AA211" s="27">
        <v>77.95</v>
      </c>
      <c r="AB211" s="47">
        <f t="shared" ref="AB211:AB212" si="153">+W211</f>
        <v>0</v>
      </c>
      <c r="AC211" s="14">
        <f t="shared" ref="AC211:AC212" si="154">+X211</f>
        <v>77.95</v>
      </c>
      <c r="AD211" s="10">
        <f t="shared" ref="AD211:AD212" si="155">(AG211-AC211)/AG211</f>
        <v>0</v>
      </c>
      <c r="AE211" s="100"/>
      <c r="AF211" s="108">
        <v>3</v>
      </c>
      <c r="AG211" s="40">
        <f t="shared" ref="AG211:AG212" si="156">SUM(AJ211:AL211)+AE211</f>
        <v>77.95</v>
      </c>
      <c r="AH211" s="39"/>
      <c r="AJ211" s="14">
        <f t="shared" ref="AJ211:AJ212" si="157">ROUND(AC211/(1-VLOOKUP(AF211,Group,2,FALSE)),2)</f>
        <v>77.95</v>
      </c>
      <c r="AK211" s="14">
        <f t="shared" ref="AK211:AK212" si="158">IF(VLOOKUP(AF211,Group,5,FALSE)="YES",VLOOKUP(ROUND(ROUND(AJ211,1)-AJ211,2),Round,2,FALSE)+VLOOKUP(AF211,Group,6,FALSE),0)</f>
        <v>0</v>
      </c>
      <c r="AL211" s="14">
        <f t="shared" ref="AL211:AL212" si="159">IF(VLOOKUP(AF211,Group,7,FALSE)="",0,ROUND(AJ211-0.04999,1)-AJ211+AM211)</f>
        <v>0</v>
      </c>
      <c r="AM211" s="14" t="str">
        <f t="shared" ref="AM211:AM212" si="160">IF(VLOOKUP(AF211,Group,7,FALSE)="","",VLOOKUP(AF211,Group,7,FALSE))</f>
        <v/>
      </c>
      <c r="AO211" s="22" t="s">
        <v>56</v>
      </c>
    </row>
    <row r="212" spans="1:41" s="2" customFormat="1" ht="9.9499999999999993" customHeight="1" x14ac:dyDescent="0.2">
      <c r="A212" s="21"/>
      <c r="B212" s="92" t="s">
        <v>6</v>
      </c>
      <c r="D212" s="148"/>
      <c r="E212" s="144" t="s">
        <v>180</v>
      </c>
      <c r="F212" s="144"/>
      <c r="G212" s="21" t="s">
        <v>46</v>
      </c>
      <c r="H212" s="21"/>
      <c r="I212" s="21" t="s">
        <v>169</v>
      </c>
      <c r="J212" s="21"/>
      <c r="K212" s="21"/>
      <c r="L212" s="21"/>
      <c r="M212" s="21"/>
      <c r="N212" s="21"/>
      <c r="P212" s="144" t="s">
        <v>181</v>
      </c>
      <c r="Q212" s="149"/>
      <c r="R212" s="20"/>
      <c r="S212" s="27">
        <f t="shared" si="152"/>
        <v>80.099999999999994</v>
      </c>
      <c r="T212" s="25" t="s">
        <v>45</v>
      </c>
      <c r="U212" s="4" t="str">
        <f>+Instructions!$B$3</f>
        <v>A</v>
      </c>
      <c r="V212" s="39"/>
      <c r="W212" s="43">
        <f>+Instructions!$C$22</f>
        <v>0</v>
      </c>
      <c r="X212" s="14">
        <f>ROUND($AA212*(1-W212)+0.004999,2)</f>
        <v>80.099999999999994</v>
      </c>
      <c r="Y212" s="39"/>
      <c r="Z212" s="5" t="s">
        <v>612</v>
      </c>
      <c r="AA212" s="27">
        <v>80.099999999999994</v>
      </c>
      <c r="AB212" s="47">
        <f t="shared" si="153"/>
        <v>0</v>
      </c>
      <c r="AC212" s="14">
        <f t="shared" si="154"/>
        <v>80.099999999999994</v>
      </c>
      <c r="AD212" s="10">
        <f t="shared" si="155"/>
        <v>0</v>
      </c>
      <c r="AE212" s="100"/>
      <c r="AF212" s="108">
        <v>3</v>
      </c>
      <c r="AG212" s="40">
        <f t="shared" si="156"/>
        <v>80.099999999999994</v>
      </c>
      <c r="AH212" s="39"/>
      <c r="AJ212" s="14">
        <f t="shared" si="157"/>
        <v>80.099999999999994</v>
      </c>
      <c r="AK212" s="14">
        <f t="shared" si="158"/>
        <v>0</v>
      </c>
      <c r="AL212" s="14">
        <f t="shared" si="159"/>
        <v>0</v>
      </c>
      <c r="AM212" s="14" t="str">
        <f t="shared" si="160"/>
        <v/>
      </c>
      <c r="AO212" s="22" t="s">
        <v>56</v>
      </c>
    </row>
    <row r="213" spans="1:41" s="2" customFormat="1" ht="3.95" customHeight="1" x14ac:dyDescent="0.2">
      <c r="O213" s="2" t="s">
        <v>83</v>
      </c>
      <c r="P213" s="144"/>
      <c r="Q213" s="149"/>
      <c r="R213" s="5"/>
      <c r="S213" s="27"/>
      <c r="T213" s="5"/>
      <c r="U213" s="4"/>
      <c r="V213" s="39"/>
      <c r="W213" s="43"/>
      <c r="X213" s="12"/>
      <c r="Y213" s="39"/>
      <c r="Z213" s="27"/>
      <c r="AA213" s="27"/>
      <c r="AB213" s="42"/>
      <c r="AC213" s="14"/>
      <c r="AD213" s="12"/>
      <c r="AE213" s="52"/>
      <c r="AF213" s="103"/>
      <c r="AG213" s="27"/>
      <c r="AH213" s="39"/>
      <c r="AJ213" s="14"/>
      <c r="AK213" s="14"/>
      <c r="AL213" s="14"/>
      <c r="AM213" s="14"/>
      <c r="AO213" s="22" t="s">
        <v>56</v>
      </c>
    </row>
    <row r="214" spans="1:41" s="2" customFormat="1" ht="9.9499999999999993" customHeight="1" x14ac:dyDescent="0.2">
      <c r="E214" s="136" t="s">
        <v>239</v>
      </c>
      <c r="L214" s="2" t="s">
        <v>83</v>
      </c>
      <c r="M214" s="2" t="s">
        <v>90</v>
      </c>
      <c r="N214" s="2" t="s">
        <v>83</v>
      </c>
      <c r="O214" s="2" t="s">
        <v>83</v>
      </c>
      <c r="P214" s="144"/>
      <c r="Q214" s="149"/>
      <c r="R214" s="62" t="s">
        <v>88</v>
      </c>
      <c r="S214" s="183" t="s">
        <v>171</v>
      </c>
      <c r="T214" s="184"/>
      <c r="U214" s="4"/>
      <c r="V214" s="39"/>
      <c r="W214" s="43"/>
      <c r="X214" s="12"/>
      <c r="Y214" s="39"/>
      <c r="Z214" s="27"/>
      <c r="AA214" s="27"/>
      <c r="AB214" s="42"/>
      <c r="AC214" s="14"/>
      <c r="AD214" s="12"/>
      <c r="AE214" s="52"/>
      <c r="AF214" s="103"/>
      <c r="AG214" s="27"/>
      <c r="AH214" s="39"/>
      <c r="AJ214" s="14"/>
      <c r="AK214" s="14"/>
      <c r="AL214" s="14"/>
      <c r="AM214" s="14"/>
      <c r="AO214" s="22"/>
    </row>
    <row r="215" spans="1:41" s="2" customFormat="1" ht="3" customHeight="1" x14ac:dyDescent="0.2">
      <c r="O215" s="2" t="s">
        <v>83</v>
      </c>
      <c r="P215" s="144"/>
      <c r="Q215" s="149"/>
      <c r="R215" s="5"/>
      <c r="S215" s="27"/>
      <c r="T215" s="5"/>
      <c r="U215" s="4"/>
      <c r="V215" s="39"/>
      <c r="W215" s="43"/>
      <c r="X215" s="12"/>
      <c r="Y215" s="39"/>
      <c r="Z215" s="27"/>
      <c r="AA215" s="27"/>
      <c r="AB215" s="42"/>
      <c r="AC215" s="14"/>
      <c r="AD215" s="12"/>
      <c r="AE215" s="52"/>
      <c r="AF215" s="103"/>
      <c r="AG215" s="27"/>
      <c r="AH215" s="39"/>
      <c r="AJ215" s="14"/>
      <c r="AK215" s="14"/>
      <c r="AL215" s="14"/>
      <c r="AM215" s="14"/>
      <c r="AO215" s="22" t="s">
        <v>56</v>
      </c>
    </row>
    <row r="216" spans="1:41" s="2" customFormat="1" ht="9.9499999999999993" customHeight="1" x14ac:dyDescent="0.2">
      <c r="A216" s="186"/>
      <c r="C216" s="137"/>
      <c r="D216" s="163"/>
      <c r="E216" s="148" t="s">
        <v>166</v>
      </c>
      <c r="G216" s="186" t="s">
        <v>183</v>
      </c>
      <c r="H216" s="186"/>
      <c r="I216" s="186"/>
      <c r="J216" s="186"/>
      <c r="K216" s="186"/>
      <c r="L216" s="186"/>
      <c r="M216" s="186"/>
      <c r="N216" s="186"/>
      <c r="O216" s="186"/>
      <c r="P216" s="187"/>
      <c r="Q216" s="5"/>
      <c r="S216" s="157"/>
      <c r="T216" s="159"/>
      <c r="U216" s="4"/>
      <c r="V216" s="39"/>
      <c r="W216" s="56"/>
      <c r="X216" s="56"/>
      <c r="Y216" s="39"/>
      <c r="Z216" s="27"/>
      <c r="AA216" s="14"/>
      <c r="AB216" s="12"/>
      <c r="AC216" s="12"/>
      <c r="AD216" s="12"/>
      <c r="AE216" s="12"/>
      <c r="AF216" s="52"/>
      <c r="AG216" s="14"/>
      <c r="AH216" s="39"/>
      <c r="AO216" s="22" t="s">
        <v>56</v>
      </c>
    </row>
    <row r="217" spans="1:41" s="2" customFormat="1" ht="2.1" customHeight="1" x14ac:dyDescent="0.2">
      <c r="C217" s="137"/>
      <c r="D217" s="163"/>
      <c r="P217" s="162"/>
      <c r="Q217" s="5"/>
      <c r="S217" s="157"/>
      <c r="T217" s="159"/>
      <c r="U217" s="4"/>
      <c r="V217" s="39"/>
      <c r="W217" s="56"/>
      <c r="X217" s="56"/>
      <c r="Y217" s="39"/>
      <c r="Z217" s="27"/>
      <c r="AA217" s="14"/>
      <c r="AB217" s="12"/>
      <c r="AC217" s="12"/>
      <c r="AD217" s="12"/>
      <c r="AE217" s="12"/>
      <c r="AF217" s="52"/>
      <c r="AG217" s="14"/>
      <c r="AH217" s="39"/>
      <c r="AO217" s="22" t="s">
        <v>56</v>
      </c>
    </row>
    <row r="218" spans="1:41" s="2" customFormat="1" ht="9.9499999999999993" customHeight="1" x14ac:dyDescent="0.2">
      <c r="A218" s="21"/>
      <c r="B218" s="92" t="s">
        <v>6</v>
      </c>
      <c r="D218" s="148"/>
      <c r="E218" s="144" t="s">
        <v>177</v>
      </c>
      <c r="F218" s="144"/>
      <c r="G218" s="21" t="s">
        <v>46</v>
      </c>
      <c r="H218" s="21"/>
      <c r="I218" s="21" t="s">
        <v>168</v>
      </c>
      <c r="J218" s="21"/>
      <c r="K218" s="21"/>
      <c r="L218" s="21"/>
      <c r="M218" s="21"/>
      <c r="N218" s="21"/>
      <c r="P218" s="144" t="s">
        <v>178</v>
      </c>
      <c r="Q218" s="149"/>
      <c r="R218" s="20"/>
      <c r="S218" s="27">
        <f t="shared" ref="S218" si="161">IF(Suggested="Yes",AA218,AG218)</f>
        <v>79.75</v>
      </c>
      <c r="T218" s="25" t="s">
        <v>45</v>
      </c>
      <c r="U218" s="4" t="str">
        <f>+Instructions!$B$3</f>
        <v>A</v>
      </c>
      <c r="V218" s="39"/>
      <c r="W218" s="43">
        <f>+Instructions!$C$22</f>
        <v>0</v>
      </c>
      <c r="X218" s="14">
        <f t="shared" ref="X218" si="162">ROUND($AA218*(1-W218)+0.004999,2)</f>
        <v>79.75</v>
      </c>
      <c r="Y218" s="39"/>
      <c r="Z218" s="5" t="s">
        <v>612</v>
      </c>
      <c r="AA218" s="27">
        <v>79.75</v>
      </c>
      <c r="AB218" s="47">
        <f t="shared" ref="AB218" si="163">+W218</f>
        <v>0</v>
      </c>
      <c r="AC218" s="14">
        <f t="shared" ref="AC218" si="164">+X218</f>
        <v>79.75</v>
      </c>
      <c r="AD218" s="10">
        <f t="shared" ref="AD218" si="165">(AG218-AC218)/AG218</f>
        <v>0</v>
      </c>
      <c r="AE218" s="100"/>
      <c r="AF218" s="108">
        <v>3</v>
      </c>
      <c r="AG218" s="40">
        <f t="shared" ref="AG218" si="166">SUM(AJ218:AL218)+AE218</f>
        <v>79.75</v>
      </c>
      <c r="AH218" s="39"/>
      <c r="AJ218" s="14">
        <f t="shared" ref="AJ218" si="167">ROUND(AC218/(1-VLOOKUP(AF218,Group,2,FALSE)),2)</f>
        <v>79.75</v>
      </c>
      <c r="AK218" s="14">
        <f t="shared" ref="AK218" si="168">IF(VLOOKUP(AF218,Group,5,FALSE)="YES",VLOOKUP(ROUND(ROUND(AJ218,1)-AJ218,2),Round,2,FALSE)+VLOOKUP(AF218,Group,6,FALSE),0)</f>
        <v>0</v>
      </c>
      <c r="AL218" s="14">
        <f t="shared" ref="AL218" si="169">IF(VLOOKUP(AF218,Group,7,FALSE)="",0,ROUND(AJ218-0.04999,1)-AJ218+AM218)</f>
        <v>0</v>
      </c>
      <c r="AM218" s="14" t="str">
        <f t="shared" ref="AM218" si="170">IF(VLOOKUP(AF218,Group,7,FALSE)="","",VLOOKUP(AF218,Group,7,FALSE))</f>
        <v/>
      </c>
      <c r="AO218" s="22" t="s">
        <v>56</v>
      </c>
    </row>
    <row r="219" spans="1:41" s="2" customFormat="1" ht="9.9499999999999993" customHeight="1" x14ac:dyDescent="0.2">
      <c r="A219" s="21"/>
      <c r="B219" s="92" t="s">
        <v>6</v>
      </c>
      <c r="D219" s="148"/>
      <c r="E219" s="144" t="s">
        <v>164</v>
      </c>
      <c r="F219" s="144"/>
      <c r="G219" s="21" t="s">
        <v>46</v>
      </c>
      <c r="H219" s="21"/>
      <c r="I219" s="21" t="s">
        <v>168</v>
      </c>
      <c r="K219" s="21"/>
      <c r="L219" s="21"/>
      <c r="M219" s="21"/>
      <c r="N219" s="21"/>
      <c r="P219" s="144" t="s">
        <v>165</v>
      </c>
      <c r="Q219" s="149"/>
      <c r="R219" s="20"/>
      <c r="S219" s="27">
        <f t="shared" ref="S219:S220" si="171">IF(Suggested="Yes",AA219,AG219)</f>
        <v>78.150000000000006</v>
      </c>
      <c r="T219" s="25" t="s">
        <v>45</v>
      </c>
      <c r="U219" s="4" t="str">
        <f>+Instructions!$B$3</f>
        <v>A</v>
      </c>
      <c r="V219" s="39"/>
      <c r="W219" s="43">
        <f>+Instructions!$C$22</f>
        <v>0</v>
      </c>
      <c r="X219" s="14">
        <f t="shared" ref="X219:X220" si="172">ROUND($AA219*(1-W219)+0.004999,2)</f>
        <v>78.150000000000006</v>
      </c>
      <c r="Y219" s="39"/>
      <c r="Z219" s="5" t="s">
        <v>612</v>
      </c>
      <c r="AA219" s="27">
        <v>78.150000000000006</v>
      </c>
      <c r="AB219" s="47">
        <f t="shared" ref="AB219:AB220" si="173">+W219</f>
        <v>0</v>
      </c>
      <c r="AC219" s="14">
        <f t="shared" ref="AC219:AC220" si="174">+X219</f>
        <v>78.150000000000006</v>
      </c>
      <c r="AD219" s="10">
        <f t="shared" ref="AD219:AD220" si="175">(AG219-AC219)/AG219</f>
        <v>0</v>
      </c>
      <c r="AE219" s="100"/>
      <c r="AF219" s="108">
        <v>3</v>
      </c>
      <c r="AG219" s="40">
        <f t="shared" ref="AG219:AG220" si="176">SUM(AJ219:AL219)+AE219</f>
        <v>78.150000000000006</v>
      </c>
      <c r="AH219" s="39"/>
      <c r="AJ219" s="14">
        <f t="shared" ref="AJ219:AJ220" si="177">ROUND(AC219/(1-VLOOKUP(AF219,Group,2,FALSE)),2)</f>
        <v>78.150000000000006</v>
      </c>
      <c r="AK219" s="14">
        <f t="shared" ref="AK219:AK220" si="178">IF(VLOOKUP(AF219,Group,5,FALSE)="YES",VLOOKUP(ROUND(ROUND(AJ219,1)-AJ219,2),Round,2,FALSE)+VLOOKUP(AF219,Group,6,FALSE),0)</f>
        <v>0</v>
      </c>
      <c r="AL219" s="14">
        <f t="shared" ref="AL219:AL220" si="179">IF(VLOOKUP(AF219,Group,7,FALSE)="",0,ROUND(AJ219-0.04999,1)-AJ219+AM219)</f>
        <v>0</v>
      </c>
      <c r="AM219" s="14" t="str">
        <f t="shared" ref="AM219:AM220" si="180">IF(VLOOKUP(AF219,Group,7,FALSE)="","",VLOOKUP(AF219,Group,7,FALSE))</f>
        <v/>
      </c>
      <c r="AO219" s="22" t="s">
        <v>56</v>
      </c>
    </row>
    <row r="220" spans="1:41" s="2" customFormat="1" ht="9.9499999999999993" customHeight="1" x14ac:dyDescent="0.2">
      <c r="A220" s="21"/>
      <c r="B220" s="92" t="s">
        <v>6</v>
      </c>
      <c r="D220" s="148"/>
      <c r="E220" s="144" t="s">
        <v>180</v>
      </c>
      <c r="F220" s="144"/>
      <c r="G220" s="21" t="s">
        <v>46</v>
      </c>
      <c r="H220" s="21"/>
      <c r="I220" s="21" t="s">
        <v>168</v>
      </c>
      <c r="J220" s="21"/>
      <c r="K220" s="21"/>
      <c r="L220" s="21"/>
      <c r="M220" s="21"/>
      <c r="N220" s="21"/>
      <c r="P220" s="144" t="s">
        <v>181</v>
      </c>
      <c r="Q220" s="149"/>
      <c r="R220" s="20"/>
      <c r="S220" s="27">
        <f t="shared" si="171"/>
        <v>80.3</v>
      </c>
      <c r="T220" s="25" t="s">
        <v>45</v>
      </c>
      <c r="U220" s="4" t="str">
        <f>+Instructions!$B$3</f>
        <v>A</v>
      </c>
      <c r="V220" s="39"/>
      <c r="W220" s="43">
        <f>+Instructions!$C$22</f>
        <v>0</v>
      </c>
      <c r="X220" s="14">
        <f t="shared" si="172"/>
        <v>80.3</v>
      </c>
      <c r="Y220" s="39"/>
      <c r="Z220" s="5" t="s">
        <v>612</v>
      </c>
      <c r="AA220" s="27">
        <v>80.3</v>
      </c>
      <c r="AB220" s="47">
        <f t="shared" si="173"/>
        <v>0</v>
      </c>
      <c r="AC220" s="14">
        <f t="shared" si="174"/>
        <v>80.3</v>
      </c>
      <c r="AD220" s="10">
        <f t="shared" si="175"/>
        <v>0</v>
      </c>
      <c r="AE220" s="100"/>
      <c r="AF220" s="108">
        <v>3</v>
      </c>
      <c r="AG220" s="40">
        <f t="shared" si="176"/>
        <v>80.3</v>
      </c>
      <c r="AH220" s="39"/>
      <c r="AJ220" s="14">
        <f t="shared" si="177"/>
        <v>80.3</v>
      </c>
      <c r="AK220" s="14">
        <f t="shared" si="178"/>
        <v>0</v>
      </c>
      <c r="AL220" s="14">
        <f t="shared" si="179"/>
        <v>0</v>
      </c>
      <c r="AM220" s="14" t="str">
        <f t="shared" si="180"/>
        <v/>
      </c>
      <c r="AO220" s="22" t="s">
        <v>56</v>
      </c>
    </row>
    <row r="221" spans="1:41" s="2" customFormat="1" ht="3.95" customHeight="1" x14ac:dyDescent="0.2">
      <c r="O221" s="2" t="s">
        <v>83</v>
      </c>
      <c r="P221" s="144"/>
      <c r="Q221" s="149"/>
      <c r="R221" s="5"/>
      <c r="S221" s="27"/>
      <c r="T221" s="5"/>
      <c r="U221" s="4"/>
      <c r="V221" s="39"/>
      <c r="W221" s="43"/>
      <c r="X221" s="12"/>
      <c r="Y221" s="39"/>
      <c r="Z221" s="27"/>
      <c r="AA221" s="27"/>
      <c r="AB221" s="42"/>
      <c r="AC221" s="14"/>
      <c r="AD221" s="12"/>
      <c r="AE221" s="52"/>
      <c r="AF221" s="103"/>
      <c r="AG221" s="27"/>
      <c r="AH221" s="39"/>
      <c r="AJ221" s="14"/>
      <c r="AK221" s="14"/>
      <c r="AL221" s="14"/>
      <c r="AM221" s="14"/>
      <c r="AO221" s="22" t="s">
        <v>56</v>
      </c>
    </row>
    <row r="222" spans="1:41" s="2" customFormat="1" ht="9.9499999999999993" customHeight="1" x14ac:dyDescent="0.2">
      <c r="E222" s="136" t="s">
        <v>247</v>
      </c>
      <c r="L222" s="2" t="s">
        <v>83</v>
      </c>
      <c r="M222" s="2" t="s">
        <v>90</v>
      </c>
      <c r="N222" s="2" t="s">
        <v>83</v>
      </c>
      <c r="O222" s="2" t="s">
        <v>83</v>
      </c>
      <c r="P222" s="144"/>
      <c r="Q222" s="149"/>
      <c r="R222" s="62" t="s">
        <v>88</v>
      </c>
      <c r="S222" s="183" t="s">
        <v>176</v>
      </c>
      <c r="T222" s="184"/>
      <c r="U222" s="4"/>
      <c r="V222" s="39"/>
      <c r="W222" s="43"/>
      <c r="X222" s="12"/>
      <c r="Y222" s="39"/>
      <c r="Z222" s="27"/>
      <c r="AA222" s="27"/>
      <c r="AB222" s="42"/>
      <c r="AC222" s="14"/>
      <c r="AD222" s="12"/>
      <c r="AE222" s="52"/>
      <c r="AF222" s="103"/>
      <c r="AG222" s="27"/>
      <c r="AH222" s="39"/>
      <c r="AJ222" s="14"/>
      <c r="AK222" s="14"/>
      <c r="AL222" s="14"/>
      <c r="AM222" s="14"/>
      <c r="AO222" s="22"/>
    </row>
    <row r="223" spans="1:41" s="2" customFormat="1" ht="3" customHeight="1" x14ac:dyDescent="0.2">
      <c r="O223" s="2" t="s">
        <v>83</v>
      </c>
      <c r="P223" s="144"/>
      <c r="Q223" s="149"/>
      <c r="R223" s="5"/>
      <c r="S223" s="27"/>
      <c r="T223" s="5"/>
      <c r="U223" s="4"/>
      <c r="V223" s="39"/>
      <c r="W223" s="43"/>
      <c r="X223" s="12"/>
      <c r="Y223" s="39"/>
      <c r="Z223" s="27"/>
      <c r="AA223" s="27"/>
      <c r="AB223" s="42"/>
      <c r="AC223" s="14"/>
      <c r="AD223" s="12"/>
      <c r="AE223" s="52"/>
      <c r="AF223" s="103"/>
      <c r="AG223" s="27"/>
      <c r="AH223" s="39"/>
      <c r="AJ223" s="14"/>
      <c r="AK223" s="14"/>
      <c r="AL223" s="14"/>
      <c r="AM223" s="14"/>
      <c r="AO223" s="22" t="s">
        <v>56</v>
      </c>
    </row>
    <row r="224" spans="1:41" s="2" customFormat="1" ht="9.9499999999999993" customHeight="1" x14ac:dyDescent="0.2">
      <c r="A224" s="186"/>
      <c r="C224" s="137"/>
      <c r="D224" s="163"/>
      <c r="E224" s="148" t="s">
        <v>167</v>
      </c>
      <c r="G224" s="186" t="s">
        <v>237</v>
      </c>
      <c r="H224" s="186"/>
      <c r="I224" s="186"/>
      <c r="J224" s="186"/>
      <c r="K224" s="186"/>
      <c r="L224" s="186"/>
      <c r="M224" s="186"/>
      <c r="N224" s="186"/>
      <c r="O224" s="186"/>
      <c r="P224" s="187"/>
      <c r="Q224" s="5"/>
      <c r="S224" s="157"/>
      <c r="T224" s="159"/>
      <c r="U224" s="4"/>
      <c r="V224" s="39"/>
      <c r="W224" s="56"/>
      <c r="X224" s="56"/>
      <c r="Y224" s="39"/>
      <c r="Z224" s="27"/>
      <c r="AA224" s="14"/>
      <c r="AB224" s="12"/>
      <c r="AC224" s="12"/>
      <c r="AD224" s="12"/>
      <c r="AE224" s="12"/>
      <c r="AF224" s="52"/>
      <c r="AG224" s="14"/>
      <c r="AH224" s="39"/>
      <c r="AO224" s="22" t="s">
        <v>56</v>
      </c>
    </row>
    <row r="225" spans="1:41" s="2" customFormat="1" ht="2.1" customHeight="1" x14ac:dyDescent="0.2">
      <c r="C225" s="137"/>
      <c r="D225" s="163"/>
      <c r="P225" s="162"/>
      <c r="Q225" s="5"/>
      <c r="S225" s="157"/>
      <c r="T225" s="159"/>
      <c r="U225" s="4"/>
      <c r="V225" s="39"/>
      <c r="W225" s="56"/>
      <c r="X225" s="56"/>
      <c r="Y225" s="39"/>
      <c r="Z225" s="27"/>
      <c r="AA225" s="14"/>
      <c r="AB225" s="12"/>
      <c r="AC225" s="12"/>
      <c r="AD225" s="12"/>
      <c r="AE225" s="12"/>
      <c r="AF225" s="52"/>
      <c r="AG225" s="14"/>
      <c r="AH225" s="39"/>
      <c r="AO225" s="22" t="s">
        <v>56</v>
      </c>
    </row>
    <row r="226" spans="1:41" s="2" customFormat="1" ht="9.9499999999999993" customHeight="1" x14ac:dyDescent="0.2">
      <c r="A226" s="21"/>
      <c r="B226" s="92" t="s">
        <v>6</v>
      </c>
      <c r="D226" s="148"/>
      <c r="E226" s="144" t="s">
        <v>177</v>
      </c>
      <c r="F226" s="144"/>
      <c r="G226" s="21" t="s">
        <v>46</v>
      </c>
      <c r="H226" s="21"/>
      <c r="I226" s="21" t="s">
        <v>168</v>
      </c>
      <c r="J226" s="21"/>
      <c r="K226" s="21"/>
      <c r="L226" s="21"/>
      <c r="M226" s="21"/>
      <c r="N226" s="21"/>
      <c r="P226" s="144" t="s">
        <v>178</v>
      </c>
      <c r="Q226" s="149"/>
      <c r="R226" s="20"/>
      <c r="S226" s="27">
        <f t="shared" ref="S226" si="181">IF(Suggested="Yes",AA226,AG226)</f>
        <v>82.15</v>
      </c>
      <c r="T226" s="25" t="s">
        <v>45</v>
      </c>
      <c r="U226" s="4" t="str">
        <f>+Instructions!$B$3</f>
        <v>A</v>
      </c>
      <c r="V226" s="39"/>
      <c r="W226" s="43">
        <f>+Instructions!$C$22</f>
        <v>0</v>
      </c>
      <c r="X226" s="14">
        <f>ROUND($AA226*(1-W226)+0.004999,2)</f>
        <v>82.15</v>
      </c>
      <c r="Y226" s="39"/>
      <c r="Z226" s="5" t="s">
        <v>612</v>
      </c>
      <c r="AA226" s="27">
        <v>82.15</v>
      </c>
      <c r="AB226" s="47">
        <f t="shared" ref="AB226" si="182">+W226</f>
        <v>0</v>
      </c>
      <c r="AC226" s="14">
        <f t="shared" ref="AC226" si="183">+X226</f>
        <v>82.15</v>
      </c>
      <c r="AD226" s="10">
        <f t="shared" ref="AD226" si="184">(AG226-AC226)/AG226</f>
        <v>0</v>
      </c>
      <c r="AE226" s="100"/>
      <c r="AF226" s="108">
        <v>3</v>
      </c>
      <c r="AG226" s="40">
        <f t="shared" ref="AG226" si="185">SUM(AJ226:AL226)+AE226</f>
        <v>82.15</v>
      </c>
      <c r="AH226" s="39"/>
      <c r="AJ226" s="14">
        <f t="shared" ref="AJ226" si="186">ROUND(AC226/(1-VLOOKUP(AF226,Group,2,FALSE)),2)</f>
        <v>82.15</v>
      </c>
      <c r="AK226" s="14">
        <f t="shared" ref="AK226" si="187">IF(VLOOKUP(AF226,Group,5,FALSE)="YES",VLOOKUP(ROUND(ROUND(AJ226,1)-AJ226,2),Round,2,FALSE)+VLOOKUP(AF226,Group,6,FALSE),0)</f>
        <v>0</v>
      </c>
      <c r="AL226" s="14">
        <f t="shared" ref="AL226" si="188">IF(VLOOKUP(AF226,Group,7,FALSE)="",0,ROUND(AJ226-0.04999,1)-AJ226+AM226)</f>
        <v>0</v>
      </c>
      <c r="AM226" s="14" t="str">
        <f t="shared" ref="AM226" si="189">IF(VLOOKUP(AF226,Group,7,FALSE)="","",VLOOKUP(AF226,Group,7,FALSE))</f>
        <v/>
      </c>
      <c r="AO226" s="22" t="s">
        <v>56</v>
      </c>
    </row>
    <row r="227" spans="1:41" s="2" customFormat="1" ht="9.9499999999999993" customHeight="1" x14ac:dyDescent="0.2">
      <c r="A227" s="21"/>
      <c r="B227" s="92" t="s">
        <v>6</v>
      </c>
      <c r="D227" s="148"/>
      <c r="E227" s="144" t="s">
        <v>164</v>
      </c>
      <c r="F227" s="144"/>
      <c r="G227" s="21" t="s">
        <v>46</v>
      </c>
      <c r="H227" s="21"/>
      <c r="I227" s="21" t="s">
        <v>168</v>
      </c>
      <c r="K227" s="21"/>
      <c r="L227" s="21"/>
      <c r="M227" s="21"/>
      <c r="N227" s="21"/>
      <c r="P227" s="144" t="s">
        <v>165</v>
      </c>
      <c r="Q227" s="149"/>
      <c r="R227" s="20"/>
      <c r="S227" s="27">
        <f t="shared" ref="S227:S228" si="190">IF(Suggested="Yes",AA227,AG227)</f>
        <v>80.849999999999994</v>
      </c>
      <c r="T227" s="25" t="s">
        <v>45</v>
      </c>
      <c r="U227" s="4" t="str">
        <f>+Instructions!$B$3</f>
        <v>A</v>
      </c>
      <c r="V227" s="39"/>
      <c r="W227" s="43">
        <f>+Instructions!$C$22</f>
        <v>0</v>
      </c>
      <c r="X227" s="14">
        <f>ROUND($AA227*(1-W227)+0.004999,2)</f>
        <v>80.849999999999994</v>
      </c>
      <c r="Y227" s="39"/>
      <c r="Z227" s="5" t="s">
        <v>612</v>
      </c>
      <c r="AA227" s="27">
        <v>80.849999999999994</v>
      </c>
      <c r="AB227" s="47">
        <f t="shared" ref="AB227:AB228" si="191">+W227</f>
        <v>0</v>
      </c>
      <c r="AC227" s="14">
        <f t="shared" ref="AC227:AC228" si="192">+X227</f>
        <v>80.849999999999994</v>
      </c>
      <c r="AD227" s="10">
        <f t="shared" ref="AD227:AD228" si="193">(AG227-AC227)/AG227</f>
        <v>0</v>
      </c>
      <c r="AE227" s="100"/>
      <c r="AF227" s="108">
        <v>3</v>
      </c>
      <c r="AG227" s="40">
        <f t="shared" ref="AG227:AG228" si="194">SUM(AJ227:AL227)+AE227</f>
        <v>80.849999999999994</v>
      </c>
      <c r="AH227" s="39"/>
      <c r="AJ227" s="14">
        <f t="shared" ref="AJ227:AJ228" si="195">ROUND(AC227/(1-VLOOKUP(AF227,Group,2,FALSE)),2)</f>
        <v>80.849999999999994</v>
      </c>
      <c r="AK227" s="14">
        <f t="shared" ref="AK227:AK228" si="196">IF(VLOOKUP(AF227,Group,5,FALSE)="YES",VLOOKUP(ROUND(ROUND(AJ227,1)-AJ227,2),Round,2,FALSE)+VLOOKUP(AF227,Group,6,FALSE),0)</f>
        <v>0</v>
      </c>
      <c r="AL227" s="14">
        <f t="shared" ref="AL227:AL228" si="197">IF(VLOOKUP(AF227,Group,7,FALSE)="",0,ROUND(AJ227-0.04999,1)-AJ227+AM227)</f>
        <v>0</v>
      </c>
      <c r="AM227" s="14" t="str">
        <f t="shared" ref="AM227:AM228" si="198">IF(VLOOKUP(AF227,Group,7,FALSE)="","",VLOOKUP(AF227,Group,7,FALSE))</f>
        <v/>
      </c>
      <c r="AO227" s="22" t="s">
        <v>56</v>
      </c>
    </row>
    <row r="228" spans="1:41" s="2" customFormat="1" ht="9.9499999999999993" customHeight="1" x14ac:dyDescent="0.2">
      <c r="A228" s="21"/>
      <c r="B228" s="92" t="s">
        <v>6</v>
      </c>
      <c r="D228" s="148"/>
      <c r="E228" s="144" t="s">
        <v>180</v>
      </c>
      <c r="F228" s="144"/>
      <c r="G228" s="21" t="s">
        <v>46</v>
      </c>
      <c r="H228" s="21"/>
      <c r="I228" s="21" t="s">
        <v>168</v>
      </c>
      <c r="J228" s="21"/>
      <c r="K228" s="21"/>
      <c r="L228" s="21"/>
      <c r="M228" s="21"/>
      <c r="N228" s="21"/>
      <c r="P228" s="144" t="s">
        <v>181</v>
      </c>
      <c r="Q228" s="149"/>
      <c r="R228" s="20"/>
      <c r="S228" s="27">
        <f t="shared" si="190"/>
        <v>82.8</v>
      </c>
      <c r="T228" s="25" t="s">
        <v>45</v>
      </c>
      <c r="U228" s="4" t="str">
        <f>+Instructions!$B$3</f>
        <v>A</v>
      </c>
      <c r="V228" s="39"/>
      <c r="W228" s="43">
        <f>+Instructions!$C$22</f>
        <v>0</v>
      </c>
      <c r="X228" s="14">
        <f>ROUND($AA228*(1-W228)+0.004999,2)</f>
        <v>82.8</v>
      </c>
      <c r="Y228" s="39"/>
      <c r="Z228" s="5" t="s">
        <v>612</v>
      </c>
      <c r="AA228" s="27">
        <v>82.8</v>
      </c>
      <c r="AB228" s="47">
        <f t="shared" si="191"/>
        <v>0</v>
      </c>
      <c r="AC228" s="14">
        <f t="shared" si="192"/>
        <v>82.8</v>
      </c>
      <c r="AD228" s="10">
        <f t="shared" si="193"/>
        <v>0</v>
      </c>
      <c r="AE228" s="100"/>
      <c r="AF228" s="108">
        <v>3</v>
      </c>
      <c r="AG228" s="40">
        <f t="shared" si="194"/>
        <v>82.8</v>
      </c>
      <c r="AH228" s="39"/>
      <c r="AJ228" s="14">
        <f t="shared" si="195"/>
        <v>82.8</v>
      </c>
      <c r="AK228" s="14">
        <f t="shared" si="196"/>
        <v>0</v>
      </c>
      <c r="AL228" s="14">
        <f t="shared" si="197"/>
        <v>0</v>
      </c>
      <c r="AM228" s="14" t="str">
        <f t="shared" si="198"/>
        <v/>
      </c>
      <c r="AO228" s="22" t="s">
        <v>56</v>
      </c>
    </row>
    <row r="229" spans="1:41" s="2" customFormat="1" ht="3.95" customHeight="1" x14ac:dyDescent="0.2">
      <c r="O229" s="2" t="s">
        <v>83</v>
      </c>
      <c r="P229" s="144"/>
      <c r="Q229" s="149"/>
      <c r="R229" s="5"/>
      <c r="S229" s="27"/>
      <c r="T229" s="5"/>
      <c r="U229" s="4"/>
      <c r="V229" s="39"/>
      <c r="W229" s="43"/>
      <c r="X229" s="12"/>
      <c r="Y229" s="39"/>
      <c r="Z229" s="27"/>
      <c r="AA229" s="27"/>
      <c r="AB229" s="42"/>
      <c r="AC229" s="14"/>
      <c r="AD229" s="12"/>
      <c r="AE229" s="52"/>
      <c r="AF229" s="103"/>
      <c r="AG229" s="27"/>
      <c r="AH229" s="39"/>
      <c r="AJ229" s="14"/>
      <c r="AK229" s="14"/>
      <c r="AL229" s="14"/>
      <c r="AM229" s="14"/>
      <c r="AO229" s="22" t="s">
        <v>56</v>
      </c>
    </row>
    <row r="230" spans="1:41" s="2" customFormat="1" ht="9.9499999999999993" customHeight="1" x14ac:dyDescent="0.2">
      <c r="E230" s="136" t="s">
        <v>243</v>
      </c>
      <c r="L230" s="2" t="s">
        <v>83</v>
      </c>
      <c r="M230" s="2" t="s">
        <v>90</v>
      </c>
      <c r="N230" s="2" t="s">
        <v>83</v>
      </c>
      <c r="O230" s="2" t="s">
        <v>83</v>
      </c>
      <c r="P230" s="144"/>
      <c r="Q230" s="149"/>
      <c r="R230" s="62" t="s">
        <v>88</v>
      </c>
      <c r="S230" s="183" t="s">
        <v>174</v>
      </c>
      <c r="T230" s="184"/>
      <c r="U230" s="4"/>
      <c r="V230" s="39"/>
      <c r="W230" s="43"/>
      <c r="X230" s="12"/>
      <c r="Y230" s="39"/>
      <c r="Z230" s="27"/>
      <c r="AA230" s="27"/>
      <c r="AB230" s="42"/>
      <c r="AC230" s="14"/>
      <c r="AD230" s="12"/>
      <c r="AE230" s="52"/>
      <c r="AF230" s="103"/>
      <c r="AG230" s="27"/>
      <c r="AH230" s="39"/>
      <c r="AJ230" s="14"/>
      <c r="AK230" s="14"/>
      <c r="AL230" s="14"/>
      <c r="AM230" s="14"/>
      <c r="AO230" s="22"/>
    </row>
    <row r="231" spans="1:41" s="2" customFormat="1" ht="3" customHeight="1" x14ac:dyDescent="0.2">
      <c r="O231" s="2" t="s">
        <v>83</v>
      </c>
      <c r="P231" s="144"/>
      <c r="Q231" s="149"/>
      <c r="R231" s="5"/>
      <c r="S231" s="27"/>
      <c r="T231" s="5"/>
      <c r="U231" s="4"/>
      <c r="V231" s="39"/>
      <c r="W231" s="43"/>
      <c r="X231" s="12"/>
      <c r="Y231" s="39"/>
      <c r="Z231" s="27"/>
      <c r="AA231" s="27"/>
      <c r="AB231" s="42"/>
      <c r="AC231" s="14"/>
      <c r="AD231" s="12"/>
      <c r="AE231" s="52"/>
      <c r="AF231" s="103"/>
      <c r="AG231" s="27"/>
      <c r="AH231" s="39"/>
      <c r="AJ231" s="14"/>
      <c r="AK231" s="14"/>
      <c r="AL231" s="14"/>
      <c r="AM231" s="14"/>
      <c r="AO231" s="22" t="s">
        <v>56</v>
      </c>
    </row>
    <row r="232" spans="1:41" s="2" customFormat="1" ht="9.9499999999999993" customHeight="1" x14ac:dyDescent="0.2">
      <c r="A232" s="186"/>
      <c r="C232" s="137"/>
      <c r="D232" s="163"/>
      <c r="E232" s="148" t="s">
        <v>167</v>
      </c>
      <c r="G232" s="186" t="s">
        <v>228</v>
      </c>
      <c r="H232" s="186"/>
      <c r="I232" s="186"/>
      <c r="J232" s="186"/>
      <c r="K232" s="186"/>
      <c r="L232" s="186"/>
      <c r="M232" s="186"/>
      <c r="N232" s="186"/>
      <c r="O232" s="186"/>
      <c r="P232" s="187"/>
      <c r="Q232" s="5"/>
      <c r="S232" s="157"/>
      <c r="T232" s="159"/>
      <c r="U232" s="4"/>
      <c r="V232" s="39"/>
      <c r="W232" s="56"/>
      <c r="X232" s="56"/>
      <c r="Y232" s="39"/>
      <c r="Z232" s="27"/>
      <c r="AA232" s="14"/>
      <c r="AB232" s="12"/>
      <c r="AC232" s="12"/>
      <c r="AD232" s="12"/>
      <c r="AE232" s="12"/>
      <c r="AF232" s="52"/>
      <c r="AG232" s="14"/>
      <c r="AH232" s="39"/>
      <c r="AO232" s="22" t="s">
        <v>56</v>
      </c>
    </row>
    <row r="233" spans="1:41" s="2" customFormat="1" ht="2.1" customHeight="1" x14ac:dyDescent="0.2">
      <c r="C233" s="137"/>
      <c r="D233" s="163"/>
      <c r="P233" s="162"/>
      <c r="Q233" s="5"/>
      <c r="S233" s="157"/>
      <c r="T233" s="159"/>
      <c r="U233" s="4"/>
      <c r="V233" s="39"/>
      <c r="W233" s="56"/>
      <c r="X233" s="56"/>
      <c r="Y233" s="39"/>
      <c r="Z233" s="27"/>
      <c r="AA233" s="14"/>
      <c r="AB233" s="12"/>
      <c r="AC233" s="12"/>
      <c r="AD233" s="12"/>
      <c r="AE233" s="12"/>
      <c r="AF233" s="52"/>
      <c r="AG233" s="14"/>
      <c r="AH233" s="39"/>
      <c r="AO233" s="22" t="s">
        <v>56</v>
      </c>
    </row>
    <row r="234" spans="1:41" s="2" customFormat="1" ht="9.9499999999999993" customHeight="1" x14ac:dyDescent="0.2">
      <c r="A234" s="21"/>
      <c r="B234" s="92" t="s">
        <v>6</v>
      </c>
      <c r="D234" s="148"/>
      <c r="E234" s="144" t="s">
        <v>177</v>
      </c>
      <c r="F234" s="144"/>
      <c r="G234" s="21" t="s">
        <v>46</v>
      </c>
      <c r="H234" s="21"/>
      <c r="I234" s="21" t="s">
        <v>168</v>
      </c>
      <c r="J234" s="21"/>
      <c r="K234" s="21"/>
      <c r="L234" s="21"/>
      <c r="M234" s="21"/>
      <c r="N234" s="21"/>
      <c r="P234" s="144" t="s">
        <v>178</v>
      </c>
      <c r="Q234" s="149"/>
      <c r="R234" s="20"/>
      <c r="S234" s="27">
        <f t="shared" ref="S234" si="199">IF(Suggested="Yes",AA234,AG234)</f>
        <v>83.45</v>
      </c>
      <c r="T234" s="25" t="s">
        <v>45</v>
      </c>
      <c r="U234" s="4" t="str">
        <f>+Instructions!$B$3</f>
        <v>A</v>
      </c>
      <c r="V234" s="39"/>
      <c r="W234" s="43">
        <f>+Instructions!$C$22</f>
        <v>0</v>
      </c>
      <c r="X234" s="14">
        <f>ROUND($AA234*(1-W234)+0.004999,2)</f>
        <v>83.45</v>
      </c>
      <c r="Y234" s="39"/>
      <c r="Z234" s="5" t="s">
        <v>612</v>
      </c>
      <c r="AA234" s="27">
        <v>83.45</v>
      </c>
      <c r="AB234" s="47">
        <f t="shared" ref="AB234" si="200">+W234</f>
        <v>0</v>
      </c>
      <c r="AC234" s="14">
        <f t="shared" ref="AC234" si="201">+X234</f>
        <v>83.45</v>
      </c>
      <c r="AD234" s="10">
        <f t="shared" ref="AD234" si="202">(AG234-AC234)/AG234</f>
        <v>0</v>
      </c>
      <c r="AE234" s="100"/>
      <c r="AF234" s="108">
        <v>3</v>
      </c>
      <c r="AG234" s="40">
        <f t="shared" ref="AG234" si="203">SUM(AJ234:AL234)+AE234</f>
        <v>83.45</v>
      </c>
      <c r="AH234" s="39"/>
      <c r="AJ234" s="14">
        <f t="shared" ref="AJ234" si="204">ROUND(AC234/(1-VLOOKUP(AF234,Group,2,FALSE)),2)</f>
        <v>83.45</v>
      </c>
      <c r="AK234" s="14">
        <f t="shared" ref="AK234" si="205">IF(VLOOKUP(AF234,Group,5,FALSE)="YES",VLOOKUP(ROUND(ROUND(AJ234,1)-AJ234,2),Round,2,FALSE)+VLOOKUP(AF234,Group,6,FALSE),0)</f>
        <v>0</v>
      </c>
      <c r="AL234" s="14">
        <f t="shared" ref="AL234" si="206">IF(VLOOKUP(AF234,Group,7,FALSE)="",0,ROUND(AJ234-0.04999,1)-AJ234+AM234)</f>
        <v>0</v>
      </c>
      <c r="AM234" s="14" t="str">
        <f t="shared" ref="AM234" si="207">IF(VLOOKUP(AF234,Group,7,FALSE)="","",VLOOKUP(AF234,Group,7,FALSE))</f>
        <v/>
      </c>
      <c r="AO234" s="22" t="s">
        <v>56</v>
      </c>
    </row>
    <row r="235" spans="1:41" s="2" customFormat="1" ht="9.9499999999999993" customHeight="1" x14ac:dyDescent="0.2">
      <c r="A235" s="21"/>
      <c r="B235" s="92" t="s">
        <v>6</v>
      </c>
      <c r="D235" s="148"/>
      <c r="E235" s="144" t="s">
        <v>164</v>
      </c>
      <c r="F235" s="144"/>
      <c r="G235" s="21" t="s">
        <v>46</v>
      </c>
      <c r="H235" s="21"/>
      <c r="I235" s="21" t="s">
        <v>168</v>
      </c>
      <c r="K235" s="21"/>
      <c r="L235" s="21"/>
      <c r="M235" s="21"/>
      <c r="N235" s="21"/>
      <c r="P235" s="144" t="s">
        <v>165</v>
      </c>
      <c r="Q235" s="149"/>
      <c r="R235" s="20"/>
      <c r="S235" s="27">
        <f t="shared" ref="S235:S236" si="208">IF(Suggested="Yes",AA235,AG235)</f>
        <v>81.849999999999994</v>
      </c>
      <c r="T235" s="25" t="s">
        <v>45</v>
      </c>
      <c r="U235" s="4" t="str">
        <f>+Instructions!$B$3</f>
        <v>A</v>
      </c>
      <c r="V235" s="39"/>
      <c r="W235" s="43">
        <f>+Instructions!$C$22</f>
        <v>0</v>
      </c>
      <c r="X235" s="14">
        <f>ROUND($AA235*(1-W235)+0.004999,2)</f>
        <v>81.849999999999994</v>
      </c>
      <c r="Y235" s="39"/>
      <c r="Z235" s="5" t="s">
        <v>612</v>
      </c>
      <c r="AA235" s="27">
        <v>81.849999999999994</v>
      </c>
      <c r="AB235" s="47">
        <f t="shared" ref="AB235:AB236" si="209">+W235</f>
        <v>0</v>
      </c>
      <c r="AC235" s="14">
        <f t="shared" ref="AC235:AC236" si="210">+X235</f>
        <v>81.849999999999994</v>
      </c>
      <c r="AD235" s="10">
        <f t="shared" ref="AD235:AD236" si="211">(AG235-AC235)/AG235</f>
        <v>0</v>
      </c>
      <c r="AE235" s="100"/>
      <c r="AF235" s="108">
        <v>3</v>
      </c>
      <c r="AG235" s="40">
        <f t="shared" ref="AG235:AG236" si="212">SUM(AJ235:AL235)+AE235</f>
        <v>81.849999999999994</v>
      </c>
      <c r="AH235" s="39"/>
      <c r="AJ235" s="14">
        <f t="shared" ref="AJ235:AJ236" si="213">ROUND(AC235/(1-VLOOKUP(AF235,Group,2,FALSE)),2)</f>
        <v>81.849999999999994</v>
      </c>
      <c r="AK235" s="14">
        <f t="shared" ref="AK235:AK236" si="214">IF(VLOOKUP(AF235,Group,5,FALSE)="YES",VLOOKUP(ROUND(ROUND(AJ235,1)-AJ235,2),Round,2,FALSE)+VLOOKUP(AF235,Group,6,FALSE),0)</f>
        <v>0</v>
      </c>
      <c r="AL235" s="14">
        <f t="shared" ref="AL235:AL236" si="215">IF(VLOOKUP(AF235,Group,7,FALSE)="",0,ROUND(AJ235-0.04999,1)-AJ235+AM235)</f>
        <v>0</v>
      </c>
      <c r="AM235" s="14" t="str">
        <f t="shared" ref="AM235:AM236" si="216">IF(VLOOKUP(AF235,Group,7,FALSE)="","",VLOOKUP(AF235,Group,7,FALSE))</f>
        <v/>
      </c>
      <c r="AO235" s="22" t="s">
        <v>56</v>
      </c>
    </row>
    <row r="236" spans="1:41" s="2" customFormat="1" ht="9.9499999999999993" customHeight="1" x14ac:dyDescent="0.2">
      <c r="A236" s="21"/>
      <c r="B236" s="92" t="s">
        <v>6</v>
      </c>
      <c r="D236" s="148"/>
      <c r="E236" s="144" t="s">
        <v>180</v>
      </c>
      <c r="F236" s="144"/>
      <c r="G236" s="21" t="s">
        <v>46</v>
      </c>
      <c r="H236" s="21"/>
      <c r="I236" s="21" t="s">
        <v>168</v>
      </c>
      <c r="J236" s="21"/>
      <c r="K236" s="21"/>
      <c r="L236" s="21"/>
      <c r="M236" s="21"/>
      <c r="N236" s="21"/>
      <c r="P236" s="144" t="s">
        <v>181</v>
      </c>
      <c r="Q236" s="149"/>
      <c r="R236" s="20"/>
      <c r="S236" s="27">
        <f t="shared" si="208"/>
        <v>84.15</v>
      </c>
      <c r="T236" s="25" t="s">
        <v>45</v>
      </c>
      <c r="U236" s="4" t="str">
        <f>+Instructions!$B$3</f>
        <v>A</v>
      </c>
      <c r="V236" s="39"/>
      <c r="W236" s="43">
        <f>+Instructions!$C$22</f>
        <v>0</v>
      </c>
      <c r="X236" s="14">
        <f>ROUND($AA236*(1-W236)+0.004999,2)</f>
        <v>84.15</v>
      </c>
      <c r="Y236" s="39"/>
      <c r="Z236" s="5" t="s">
        <v>612</v>
      </c>
      <c r="AA236" s="27">
        <v>84.15</v>
      </c>
      <c r="AB236" s="47">
        <f t="shared" si="209"/>
        <v>0</v>
      </c>
      <c r="AC236" s="14">
        <f t="shared" si="210"/>
        <v>84.15</v>
      </c>
      <c r="AD236" s="10">
        <f t="shared" si="211"/>
        <v>0</v>
      </c>
      <c r="AE236" s="100"/>
      <c r="AF236" s="108">
        <v>3</v>
      </c>
      <c r="AG236" s="40">
        <f t="shared" si="212"/>
        <v>84.15</v>
      </c>
      <c r="AH236" s="39"/>
      <c r="AJ236" s="14">
        <f t="shared" si="213"/>
        <v>84.15</v>
      </c>
      <c r="AK236" s="14">
        <f t="shared" si="214"/>
        <v>0</v>
      </c>
      <c r="AL236" s="14">
        <f t="shared" si="215"/>
        <v>0</v>
      </c>
      <c r="AM236" s="14" t="str">
        <f t="shared" si="216"/>
        <v/>
      </c>
      <c r="AO236" s="22" t="s">
        <v>56</v>
      </c>
    </row>
    <row r="237" spans="1:41" s="2" customFormat="1" ht="1.5" customHeight="1" x14ac:dyDescent="0.2">
      <c r="C237" s="185"/>
      <c r="D237" s="163"/>
      <c r="P237" s="162"/>
      <c r="Q237" s="5"/>
      <c r="S237" s="157"/>
      <c r="T237" s="159"/>
      <c r="U237" s="4"/>
      <c r="V237" s="39"/>
      <c r="W237" s="56"/>
      <c r="X237" s="56"/>
      <c r="Y237" s="39"/>
      <c r="Z237" s="27"/>
      <c r="AA237" s="14"/>
      <c r="AB237" s="12"/>
      <c r="AC237" s="12"/>
      <c r="AD237" s="12"/>
      <c r="AE237" s="12"/>
      <c r="AF237" s="52"/>
      <c r="AG237" s="14"/>
      <c r="AH237" s="39"/>
      <c r="AO237" s="22" t="s">
        <v>56</v>
      </c>
    </row>
    <row r="238" spans="1:41" s="2" customFormat="1" ht="11.1" customHeight="1" x14ac:dyDescent="0.2">
      <c r="C238" s="185" t="s">
        <v>163</v>
      </c>
      <c r="D238" s="163"/>
      <c r="P238" s="162"/>
      <c r="Q238" s="5"/>
      <c r="S238" s="157"/>
      <c r="T238" s="159"/>
      <c r="U238" s="4"/>
      <c r="V238" s="39"/>
      <c r="W238" s="56"/>
      <c r="X238" s="56"/>
      <c r="Y238" s="39"/>
      <c r="Z238" s="27"/>
      <c r="AA238" s="14"/>
      <c r="AB238" s="12"/>
      <c r="AC238" s="12"/>
      <c r="AD238" s="12"/>
      <c r="AE238" s="12"/>
      <c r="AF238" s="52"/>
      <c r="AG238" s="14"/>
      <c r="AH238" s="39"/>
      <c r="AO238" s="22" t="s">
        <v>56</v>
      </c>
    </row>
    <row r="239" spans="1:41" s="2" customFormat="1" ht="9.9499999999999993" customHeight="1" x14ac:dyDescent="0.2">
      <c r="C239" s="136" t="s">
        <v>182</v>
      </c>
      <c r="L239" s="2" t="s">
        <v>83</v>
      </c>
      <c r="M239" s="2" t="s">
        <v>90</v>
      </c>
      <c r="N239" s="2" t="s">
        <v>83</v>
      </c>
      <c r="O239" s="2" t="s">
        <v>83</v>
      </c>
      <c r="P239" s="144"/>
      <c r="Q239" s="149"/>
      <c r="R239" s="62"/>
      <c r="S239" s="191"/>
      <c r="U239" s="4"/>
      <c r="V239" s="39"/>
      <c r="W239" s="43"/>
      <c r="X239" s="12"/>
      <c r="Y239" s="39"/>
      <c r="Z239" s="27"/>
      <c r="AA239" s="27"/>
      <c r="AB239" s="42"/>
      <c r="AC239" s="14"/>
      <c r="AD239" s="12"/>
      <c r="AE239" s="52"/>
      <c r="AF239" s="103"/>
      <c r="AG239" s="27"/>
      <c r="AH239" s="39"/>
      <c r="AJ239" s="14"/>
      <c r="AK239" s="14"/>
      <c r="AL239" s="14"/>
      <c r="AM239" s="14"/>
      <c r="AO239" s="22"/>
    </row>
    <row r="240" spans="1:41" s="2" customFormat="1" ht="3.95" customHeight="1" x14ac:dyDescent="0.2">
      <c r="O240" s="2" t="s">
        <v>83</v>
      </c>
      <c r="P240" s="144"/>
      <c r="Q240" s="149"/>
      <c r="R240" s="5"/>
      <c r="S240" s="27"/>
      <c r="T240" s="5"/>
      <c r="U240" s="4"/>
      <c r="V240" s="39"/>
      <c r="W240" s="43"/>
      <c r="X240" s="12"/>
      <c r="Y240" s="39"/>
      <c r="Z240" s="27"/>
      <c r="AA240" s="27"/>
      <c r="AB240" s="42"/>
      <c r="AC240" s="14"/>
      <c r="AD240" s="12"/>
      <c r="AE240" s="52"/>
      <c r="AF240" s="103"/>
      <c r="AG240" s="27"/>
      <c r="AH240" s="39"/>
      <c r="AJ240" s="14"/>
      <c r="AK240" s="14"/>
      <c r="AL240" s="14"/>
      <c r="AM240" s="14"/>
      <c r="AO240" s="22" t="s">
        <v>56</v>
      </c>
    </row>
    <row r="241" spans="1:41" s="2" customFormat="1" ht="9.9499999999999993" customHeight="1" x14ac:dyDescent="0.2">
      <c r="E241" s="136" t="s">
        <v>241</v>
      </c>
      <c r="L241" s="2" t="s">
        <v>83</v>
      </c>
      <c r="M241" s="2" t="s">
        <v>90</v>
      </c>
      <c r="N241" s="2" t="s">
        <v>83</v>
      </c>
      <c r="O241" s="2" t="s">
        <v>83</v>
      </c>
      <c r="P241" s="144"/>
      <c r="Q241" s="149"/>
      <c r="R241" s="62" t="s">
        <v>88</v>
      </c>
      <c r="S241" s="183" t="s">
        <v>367</v>
      </c>
      <c r="T241" s="184"/>
      <c r="U241" s="4"/>
      <c r="V241" s="39"/>
      <c r="W241" s="43"/>
      <c r="X241" s="12"/>
      <c r="Y241" s="39"/>
      <c r="Z241" s="27"/>
      <c r="AA241" s="27"/>
      <c r="AB241" s="42"/>
      <c r="AC241" s="14"/>
      <c r="AD241" s="12"/>
      <c r="AE241" s="52"/>
      <c r="AF241" s="103"/>
      <c r="AG241" s="27"/>
      <c r="AH241" s="39"/>
      <c r="AJ241" s="14"/>
      <c r="AK241" s="14"/>
      <c r="AL241" s="14"/>
      <c r="AM241" s="14"/>
      <c r="AO241" s="22"/>
    </row>
    <row r="242" spans="1:41" s="2" customFormat="1" ht="3" customHeight="1" x14ac:dyDescent="0.2">
      <c r="O242" s="2" t="s">
        <v>83</v>
      </c>
      <c r="P242" s="144"/>
      <c r="Q242" s="149"/>
      <c r="R242" s="5"/>
      <c r="S242" s="27"/>
      <c r="T242" s="5"/>
      <c r="U242" s="4"/>
      <c r="V242" s="39"/>
      <c r="W242" s="43"/>
      <c r="X242" s="12"/>
      <c r="Y242" s="39"/>
      <c r="Z242" s="27"/>
      <c r="AA242" s="27"/>
      <c r="AB242" s="42"/>
      <c r="AC242" s="14"/>
      <c r="AD242" s="12"/>
      <c r="AE242" s="52"/>
      <c r="AF242" s="103"/>
      <c r="AG242" s="27"/>
      <c r="AH242" s="39"/>
      <c r="AJ242" s="14"/>
      <c r="AK242" s="14"/>
      <c r="AL242" s="14"/>
      <c r="AM242" s="14"/>
      <c r="AO242" s="22" t="s">
        <v>56</v>
      </c>
    </row>
    <row r="243" spans="1:41" s="2" customFormat="1" ht="9.9499999999999993" customHeight="1" x14ac:dyDescent="0.2">
      <c r="C243" s="137"/>
      <c r="D243" s="188"/>
      <c r="E243" s="148" t="s">
        <v>167</v>
      </c>
      <c r="G243" s="186" t="s">
        <v>195</v>
      </c>
      <c r="H243" s="186"/>
      <c r="I243" s="186"/>
      <c r="J243" s="186" t="s">
        <v>199</v>
      </c>
      <c r="M243" s="186" t="s">
        <v>203</v>
      </c>
      <c r="N243" s="186"/>
      <c r="O243" s="186"/>
      <c r="P243" s="187"/>
      <c r="Q243" s="5"/>
      <c r="S243" s="157"/>
      <c r="T243" s="159"/>
      <c r="U243" s="4"/>
      <c r="V243" s="39"/>
      <c r="W243" s="56"/>
      <c r="X243" s="56"/>
      <c r="Y243" s="39"/>
      <c r="Z243" s="27"/>
      <c r="AA243" s="14"/>
      <c r="AB243" s="12"/>
      <c r="AC243" s="12"/>
      <c r="AD243" s="12"/>
      <c r="AE243" s="12"/>
      <c r="AF243" s="52"/>
      <c r="AG243" s="14"/>
      <c r="AH243" s="39"/>
      <c r="AO243" s="22" t="s">
        <v>56</v>
      </c>
    </row>
    <row r="244" spans="1:41" s="2" customFormat="1" ht="9.9499999999999993" customHeight="1" x14ac:dyDescent="0.2">
      <c r="C244" s="137"/>
      <c r="D244" s="163"/>
      <c r="E244" s="189"/>
      <c r="G244" s="186" t="s">
        <v>196</v>
      </c>
      <c r="H244" s="186"/>
      <c r="I244" s="186"/>
      <c r="J244" s="186" t="s">
        <v>200</v>
      </c>
      <c r="M244" s="186" t="s">
        <v>204</v>
      </c>
      <c r="N244" s="186"/>
      <c r="O244" s="186"/>
      <c r="P244" s="187"/>
      <c r="Q244" s="5"/>
      <c r="S244" s="157"/>
      <c r="T244" s="159"/>
      <c r="U244" s="4"/>
      <c r="V244" s="39"/>
      <c r="W244" s="56"/>
      <c r="X244" s="56"/>
      <c r="Y244" s="39"/>
      <c r="Z244" s="27"/>
      <c r="AA244" s="14"/>
      <c r="AB244" s="12"/>
      <c r="AC244" s="12"/>
      <c r="AD244" s="12"/>
      <c r="AE244" s="12"/>
      <c r="AF244" s="52"/>
      <c r="AG244" s="14"/>
      <c r="AH244" s="39"/>
      <c r="AO244" s="22" t="s">
        <v>56</v>
      </c>
    </row>
    <row r="245" spans="1:41" s="2" customFormat="1" ht="9.9499999999999993" customHeight="1" x14ac:dyDescent="0.2">
      <c r="C245" s="137"/>
      <c r="D245" s="163"/>
      <c r="E245" s="189"/>
      <c r="G245" s="186" t="s">
        <v>197</v>
      </c>
      <c r="H245" s="186"/>
      <c r="I245" s="186"/>
      <c r="J245" s="186" t="s">
        <v>201</v>
      </c>
      <c r="L245" s="186"/>
      <c r="M245" s="186"/>
      <c r="N245" s="186"/>
      <c r="O245" s="186"/>
      <c r="P245" s="187"/>
      <c r="Q245" s="5"/>
      <c r="S245" s="157"/>
      <c r="T245" s="159"/>
      <c r="U245" s="4"/>
      <c r="V245" s="39"/>
      <c r="W245" s="56"/>
      <c r="X245" s="56"/>
      <c r="Y245" s="39"/>
      <c r="Z245" s="27"/>
      <c r="AA245" s="14"/>
      <c r="AB245" s="12"/>
      <c r="AC245" s="12"/>
      <c r="AD245" s="12"/>
      <c r="AE245" s="12"/>
      <c r="AF245" s="52"/>
      <c r="AG245" s="14"/>
      <c r="AH245" s="39"/>
      <c r="AO245" s="22" t="s">
        <v>56</v>
      </c>
    </row>
    <row r="246" spans="1:41" s="2" customFormat="1" ht="9.9499999999999993" customHeight="1" x14ac:dyDescent="0.2">
      <c r="A246" s="186"/>
      <c r="C246" s="137"/>
      <c r="D246" s="163"/>
      <c r="E246" s="189"/>
      <c r="G246" s="186" t="s">
        <v>198</v>
      </c>
      <c r="H246" s="186"/>
      <c r="I246" s="186"/>
      <c r="J246" s="186" t="s">
        <v>202</v>
      </c>
      <c r="K246" s="186"/>
      <c r="L246" s="186"/>
      <c r="M246" s="186"/>
      <c r="N246" s="186"/>
      <c r="O246" s="186"/>
      <c r="P246" s="187"/>
      <c r="Q246" s="5"/>
      <c r="S246" s="157"/>
      <c r="T246" s="159"/>
      <c r="U246" s="4"/>
      <c r="V246" s="39"/>
      <c r="W246" s="56"/>
      <c r="X246" s="56"/>
      <c r="Y246" s="39"/>
      <c r="Z246" s="27"/>
      <c r="AA246" s="14"/>
      <c r="AB246" s="12"/>
      <c r="AC246" s="12"/>
      <c r="AD246" s="12"/>
      <c r="AE246" s="12"/>
      <c r="AF246" s="52"/>
      <c r="AG246" s="14"/>
      <c r="AH246" s="39"/>
      <c r="AO246" s="22" t="s">
        <v>56</v>
      </c>
    </row>
    <row r="247" spans="1:41" s="2" customFormat="1" ht="2.1" customHeight="1" x14ac:dyDescent="0.2">
      <c r="C247" s="137"/>
      <c r="D247" s="163"/>
      <c r="P247" s="162"/>
      <c r="Q247" s="5"/>
      <c r="S247" s="157"/>
      <c r="T247" s="159"/>
      <c r="U247" s="4"/>
      <c r="V247" s="39"/>
      <c r="W247" s="56"/>
      <c r="X247" s="56"/>
      <c r="Y247" s="39"/>
      <c r="Z247" s="27"/>
      <c r="AA247" s="14"/>
      <c r="AB247" s="12"/>
      <c r="AC247" s="12"/>
      <c r="AD247" s="12"/>
      <c r="AE247" s="12"/>
      <c r="AF247" s="52"/>
      <c r="AG247" s="14"/>
      <c r="AH247" s="39"/>
      <c r="AO247" s="22" t="s">
        <v>56</v>
      </c>
    </row>
    <row r="248" spans="1:41" s="2" customFormat="1" ht="9.9499999999999993" customHeight="1" x14ac:dyDescent="0.2">
      <c r="A248" s="21"/>
      <c r="B248" s="92" t="s">
        <v>6</v>
      </c>
      <c r="D248" s="148"/>
      <c r="E248" s="144" t="s">
        <v>177</v>
      </c>
      <c r="F248" s="144"/>
      <c r="G248" s="21" t="s">
        <v>46</v>
      </c>
      <c r="H248" s="21"/>
      <c r="I248" s="21" t="s">
        <v>168</v>
      </c>
      <c r="J248" s="21"/>
      <c r="K248" s="21"/>
      <c r="L248" s="21"/>
      <c r="M248" s="21"/>
      <c r="N248" s="21"/>
      <c r="P248" s="144" t="s">
        <v>178</v>
      </c>
      <c r="Q248" s="149"/>
      <c r="R248" s="20"/>
      <c r="S248" s="27">
        <f t="shared" ref="S248" si="217">IF(Suggested="Yes",AA248,AG248)</f>
        <v>84.45</v>
      </c>
      <c r="T248" s="25" t="s">
        <v>45</v>
      </c>
      <c r="U248" s="4" t="str">
        <f>+Instructions!$B$3</f>
        <v>A</v>
      </c>
      <c r="V248" s="39"/>
      <c r="W248" s="43">
        <f>+Instructions!$C$22</f>
        <v>0</v>
      </c>
      <c r="X248" s="14">
        <f>ROUND($AA248*(1-W248)+0.004999,2)</f>
        <v>84.45</v>
      </c>
      <c r="Y248" s="39"/>
      <c r="Z248" s="5" t="s">
        <v>612</v>
      </c>
      <c r="AA248" s="27">
        <v>84.45</v>
      </c>
      <c r="AB248" s="47">
        <f t="shared" ref="AB248" si="218">+W248</f>
        <v>0</v>
      </c>
      <c r="AC248" s="14">
        <f t="shared" ref="AC248" si="219">+X248</f>
        <v>84.45</v>
      </c>
      <c r="AD248" s="10">
        <f t="shared" ref="AD248" si="220">(AG248-AC248)/AG248</f>
        <v>0</v>
      </c>
      <c r="AE248" s="100"/>
      <c r="AF248" s="108">
        <v>3</v>
      </c>
      <c r="AG248" s="40">
        <f t="shared" ref="AG248" si="221">SUM(AJ248:AL248)+AE248</f>
        <v>84.45</v>
      </c>
      <c r="AH248" s="39"/>
      <c r="AJ248" s="14">
        <f t="shared" ref="AJ248" si="222">ROUND(AC248/(1-VLOOKUP(AF248,Group,2,FALSE)),2)</f>
        <v>84.45</v>
      </c>
      <c r="AK248" s="14">
        <f t="shared" ref="AK248" si="223">IF(VLOOKUP(AF248,Group,5,FALSE)="YES",VLOOKUP(ROUND(ROUND(AJ248,1)-AJ248,2),Round,2,FALSE)+VLOOKUP(AF248,Group,6,FALSE),0)</f>
        <v>0</v>
      </c>
      <c r="AL248" s="14">
        <f t="shared" ref="AL248" si="224">IF(VLOOKUP(AF248,Group,7,FALSE)="",0,ROUND(AJ248-0.04999,1)-AJ248+AM248)</f>
        <v>0</v>
      </c>
      <c r="AM248" s="14" t="str">
        <f t="shared" ref="AM248" si="225">IF(VLOOKUP(AF248,Group,7,FALSE)="","",VLOOKUP(AF248,Group,7,FALSE))</f>
        <v/>
      </c>
      <c r="AO248" s="22" t="s">
        <v>56</v>
      </c>
    </row>
    <row r="249" spans="1:41" s="2" customFormat="1" ht="9.9499999999999993" customHeight="1" x14ac:dyDescent="0.2">
      <c r="A249" s="21"/>
      <c r="B249" s="92" t="s">
        <v>6</v>
      </c>
      <c r="D249" s="148"/>
      <c r="E249" s="144" t="s">
        <v>164</v>
      </c>
      <c r="F249" s="144"/>
      <c r="G249" s="21" t="s">
        <v>46</v>
      </c>
      <c r="H249" s="21"/>
      <c r="I249" s="21" t="s">
        <v>168</v>
      </c>
      <c r="J249" s="21"/>
      <c r="K249" s="21"/>
      <c r="L249" s="21"/>
      <c r="M249" s="21"/>
      <c r="N249" s="21"/>
      <c r="P249" s="144" t="s">
        <v>165</v>
      </c>
      <c r="Q249" s="149"/>
      <c r="R249" s="20"/>
      <c r="S249" s="27">
        <f t="shared" ref="S249:S250" si="226">IF(Suggested="Yes",AA249,AG249)</f>
        <v>83.15</v>
      </c>
      <c r="T249" s="25" t="s">
        <v>45</v>
      </c>
      <c r="U249" s="4" t="str">
        <f>+Instructions!$B$3</f>
        <v>A</v>
      </c>
      <c r="V249" s="39"/>
      <c r="W249" s="43">
        <f>+Instructions!$C$22</f>
        <v>0</v>
      </c>
      <c r="X249" s="14">
        <f>ROUND($AA249*(1-W249)+0.004999,2)</f>
        <v>83.15</v>
      </c>
      <c r="Y249" s="39"/>
      <c r="Z249" s="5" t="s">
        <v>612</v>
      </c>
      <c r="AA249" s="27">
        <v>83.15</v>
      </c>
      <c r="AB249" s="47">
        <f t="shared" ref="AB249:AB250" si="227">+W249</f>
        <v>0</v>
      </c>
      <c r="AC249" s="14">
        <f t="shared" ref="AC249:AC250" si="228">+X249</f>
        <v>83.15</v>
      </c>
      <c r="AD249" s="10">
        <f t="shared" ref="AD249:AD250" si="229">(AG249-AC249)/AG249</f>
        <v>0</v>
      </c>
      <c r="AE249" s="100"/>
      <c r="AF249" s="108">
        <v>3</v>
      </c>
      <c r="AG249" s="40">
        <f t="shared" ref="AG249:AG250" si="230">SUM(AJ249:AL249)+AE249</f>
        <v>83.15</v>
      </c>
      <c r="AH249" s="39"/>
      <c r="AJ249" s="14">
        <f t="shared" ref="AJ249:AJ250" si="231">ROUND(AC249/(1-VLOOKUP(AF249,Group,2,FALSE)),2)</f>
        <v>83.15</v>
      </c>
      <c r="AK249" s="14">
        <f t="shared" ref="AK249:AK250" si="232">IF(VLOOKUP(AF249,Group,5,FALSE)="YES",VLOOKUP(ROUND(ROUND(AJ249,1)-AJ249,2),Round,2,FALSE)+VLOOKUP(AF249,Group,6,FALSE),0)</f>
        <v>0</v>
      </c>
      <c r="AL249" s="14">
        <f t="shared" ref="AL249:AL250" si="233">IF(VLOOKUP(AF249,Group,7,FALSE)="",0,ROUND(AJ249-0.04999,1)-AJ249+AM249)</f>
        <v>0</v>
      </c>
      <c r="AM249" s="14" t="str">
        <f t="shared" ref="AM249:AM250" si="234">IF(VLOOKUP(AF249,Group,7,FALSE)="","",VLOOKUP(AF249,Group,7,FALSE))</f>
        <v/>
      </c>
      <c r="AO249" s="22" t="s">
        <v>56</v>
      </c>
    </row>
    <row r="250" spans="1:41" s="2" customFormat="1" ht="9.9499999999999993" customHeight="1" x14ac:dyDescent="0.2">
      <c r="A250" s="21"/>
      <c r="B250" s="92" t="s">
        <v>6</v>
      </c>
      <c r="D250" s="148"/>
      <c r="E250" s="144" t="s">
        <v>180</v>
      </c>
      <c r="F250" s="144"/>
      <c r="G250" s="21" t="s">
        <v>46</v>
      </c>
      <c r="H250" s="21"/>
      <c r="I250" s="21" t="s">
        <v>168</v>
      </c>
      <c r="J250" s="21"/>
      <c r="K250" s="21"/>
      <c r="L250" s="21"/>
      <c r="M250" s="21"/>
      <c r="N250" s="21"/>
      <c r="P250" s="144" t="s">
        <v>181</v>
      </c>
      <c r="Q250" s="149"/>
      <c r="R250" s="20"/>
      <c r="S250" s="27">
        <f t="shared" si="226"/>
        <v>85.15</v>
      </c>
      <c r="T250" s="25" t="s">
        <v>45</v>
      </c>
      <c r="U250" s="4" t="str">
        <f>+Instructions!$B$3</f>
        <v>A</v>
      </c>
      <c r="V250" s="39"/>
      <c r="W250" s="43">
        <f>+Instructions!$C$22</f>
        <v>0</v>
      </c>
      <c r="X250" s="14">
        <f>ROUND($AA250*(1-W250)+0.004999,2)</f>
        <v>85.15</v>
      </c>
      <c r="Y250" s="39"/>
      <c r="Z250" s="5" t="s">
        <v>612</v>
      </c>
      <c r="AA250" s="27">
        <v>85.15</v>
      </c>
      <c r="AB250" s="47">
        <f t="shared" si="227"/>
        <v>0</v>
      </c>
      <c r="AC250" s="14">
        <f t="shared" si="228"/>
        <v>85.15</v>
      </c>
      <c r="AD250" s="10">
        <f t="shared" si="229"/>
        <v>0</v>
      </c>
      <c r="AE250" s="100"/>
      <c r="AF250" s="108">
        <v>3</v>
      </c>
      <c r="AG250" s="40">
        <f t="shared" si="230"/>
        <v>85.15</v>
      </c>
      <c r="AH250" s="39"/>
      <c r="AJ250" s="14">
        <f t="shared" si="231"/>
        <v>85.15</v>
      </c>
      <c r="AK250" s="14">
        <f t="shared" si="232"/>
        <v>0</v>
      </c>
      <c r="AL250" s="14">
        <f t="shared" si="233"/>
        <v>0</v>
      </c>
      <c r="AM250" s="14" t="str">
        <f t="shared" si="234"/>
        <v/>
      </c>
      <c r="AO250" s="22" t="s">
        <v>56</v>
      </c>
    </row>
    <row r="251" spans="1:41" s="2" customFormat="1" ht="3.95" customHeight="1" x14ac:dyDescent="0.2">
      <c r="O251" s="2" t="s">
        <v>83</v>
      </c>
      <c r="P251" s="144"/>
      <c r="Q251" s="149"/>
      <c r="R251" s="5"/>
      <c r="S251" s="27"/>
      <c r="T251" s="5"/>
      <c r="U251" s="4"/>
      <c r="V251" s="39"/>
      <c r="W251" s="43"/>
      <c r="X251" s="12"/>
      <c r="Y251" s="39"/>
      <c r="Z251" s="27"/>
      <c r="AA251" s="27"/>
      <c r="AB251" s="42"/>
      <c r="AC251" s="14"/>
      <c r="AD251" s="12"/>
      <c r="AE251" s="52"/>
      <c r="AF251" s="103"/>
      <c r="AG251" s="27"/>
      <c r="AH251" s="39"/>
      <c r="AJ251" s="14"/>
      <c r="AK251" s="14"/>
      <c r="AL251" s="14"/>
      <c r="AM251" s="14"/>
      <c r="AO251" s="22" t="s">
        <v>56</v>
      </c>
    </row>
    <row r="252" spans="1:41" s="2" customFormat="1" ht="9.9499999999999993" customHeight="1" x14ac:dyDescent="0.2">
      <c r="E252" s="136" t="s">
        <v>240</v>
      </c>
      <c r="L252" s="2" t="s">
        <v>83</v>
      </c>
      <c r="M252" s="2" t="s">
        <v>90</v>
      </c>
      <c r="N252" s="2" t="s">
        <v>83</v>
      </c>
      <c r="O252" s="2" t="s">
        <v>83</v>
      </c>
      <c r="P252" s="144"/>
      <c r="Q252" s="149"/>
      <c r="R252" s="62" t="s">
        <v>88</v>
      </c>
      <c r="S252" s="183" t="s">
        <v>172</v>
      </c>
      <c r="T252" s="184"/>
      <c r="U252" s="4"/>
      <c r="V252" s="39"/>
      <c r="W252" s="43"/>
      <c r="X252" s="12"/>
      <c r="Y252" s="39"/>
      <c r="Z252" s="27"/>
      <c r="AA252" s="27"/>
      <c r="AB252" s="42"/>
      <c r="AC252" s="14"/>
      <c r="AD252" s="12"/>
      <c r="AE252" s="52"/>
      <c r="AF252" s="103"/>
      <c r="AG252" s="27"/>
      <c r="AH252" s="39"/>
      <c r="AJ252" s="14"/>
      <c r="AK252" s="14"/>
      <c r="AL252" s="14"/>
      <c r="AM252" s="14"/>
      <c r="AO252" s="22"/>
    </row>
    <row r="253" spans="1:41" s="2" customFormat="1" ht="3" customHeight="1" x14ac:dyDescent="0.2">
      <c r="O253" s="2" t="s">
        <v>83</v>
      </c>
      <c r="P253" s="144"/>
      <c r="Q253" s="149"/>
      <c r="R253" s="5"/>
      <c r="S253" s="27"/>
      <c r="T253" s="5"/>
      <c r="U253" s="4"/>
      <c r="V253" s="39"/>
      <c r="W253" s="43"/>
      <c r="X253" s="12"/>
      <c r="Y253" s="39"/>
      <c r="Z253" s="27"/>
      <c r="AA253" s="27"/>
      <c r="AB253" s="42"/>
      <c r="AC253" s="14"/>
      <c r="AD253" s="12"/>
      <c r="AE253" s="52"/>
      <c r="AF253" s="103"/>
      <c r="AG253" s="27"/>
      <c r="AH253" s="39"/>
      <c r="AJ253" s="14"/>
      <c r="AK253" s="14"/>
      <c r="AL253" s="14"/>
      <c r="AM253" s="14"/>
      <c r="AO253" s="22" t="s">
        <v>56</v>
      </c>
    </row>
    <row r="254" spans="1:41" s="2" customFormat="1" ht="9.9499999999999993" customHeight="1" x14ac:dyDescent="0.2">
      <c r="C254" s="137"/>
      <c r="D254" s="188"/>
      <c r="E254" s="148" t="s">
        <v>167</v>
      </c>
      <c r="G254" s="186" t="s">
        <v>184</v>
      </c>
      <c r="H254" s="186"/>
      <c r="I254" s="186"/>
      <c r="J254" s="186" t="s">
        <v>188</v>
      </c>
      <c r="L254" s="186" t="s">
        <v>192</v>
      </c>
      <c r="O254" s="186"/>
      <c r="P254" s="187"/>
      <c r="Q254" s="5"/>
      <c r="S254" s="157"/>
      <c r="T254" s="159"/>
      <c r="U254" s="4"/>
      <c r="V254" s="39"/>
      <c r="W254" s="56"/>
      <c r="X254" s="56"/>
      <c r="Y254" s="39"/>
      <c r="Z254" s="27"/>
      <c r="AA254" s="14"/>
      <c r="AB254" s="12"/>
      <c r="AC254" s="12"/>
      <c r="AD254" s="12"/>
      <c r="AE254" s="12"/>
      <c r="AF254" s="52"/>
      <c r="AG254" s="14"/>
      <c r="AH254" s="39"/>
      <c r="AO254" s="22" t="s">
        <v>56</v>
      </c>
    </row>
    <row r="255" spans="1:41" s="2" customFormat="1" ht="9.9499999999999993" customHeight="1" x14ac:dyDescent="0.2">
      <c r="C255" s="137"/>
      <c r="D255" s="163"/>
      <c r="E255" s="189"/>
      <c r="G255" s="186" t="s">
        <v>185</v>
      </c>
      <c r="H255" s="186"/>
      <c r="I255" s="186"/>
      <c r="J255" s="186" t="s">
        <v>189</v>
      </c>
      <c r="L255" s="186" t="s">
        <v>193</v>
      </c>
      <c r="O255" s="186"/>
      <c r="P255" s="187"/>
      <c r="Q255" s="5"/>
      <c r="S255" s="157"/>
      <c r="T255" s="159"/>
      <c r="U255" s="4"/>
      <c r="V255" s="39"/>
      <c r="W255" s="56"/>
      <c r="X255" s="56"/>
      <c r="Y255" s="39"/>
      <c r="Z255" s="27"/>
      <c r="AA255" s="14"/>
      <c r="AB255" s="12"/>
      <c r="AC255" s="12"/>
      <c r="AD255" s="12"/>
      <c r="AE255" s="12"/>
      <c r="AF255" s="52"/>
      <c r="AG255" s="14"/>
      <c r="AH255" s="39"/>
      <c r="AO255" s="22" t="s">
        <v>56</v>
      </c>
    </row>
    <row r="256" spans="1:41" s="2" customFormat="1" ht="9.9499999999999993" customHeight="1" x14ac:dyDescent="0.2">
      <c r="C256" s="137"/>
      <c r="D256" s="163"/>
      <c r="E256" s="189"/>
      <c r="G256" s="186" t="s">
        <v>186</v>
      </c>
      <c r="H256" s="186"/>
      <c r="I256" s="186"/>
      <c r="J256" s="186" t="s">
        <v>190</v>
      </c>
      <c r="L256" s="186" t="s">
        <v>194</v>
      </c>
      <c r="M256" s="186"/>
      <c r="N256" s="186"/>
      <c r="O256" s="186"/>
      <c r="P256" s="187"/>
      <c r="Q256" s="5"/>
      <c r="S256" s="157"/>
      <c r="T256" s="159"/>
      <c r="U256" s="4"/>
      <c r="V256" s="39"/>
      <c r="W256" s="56"/>
      <c r="X256" s="56"/>
      <c r="Y256" s="39"/>
      <c r="Z256" s="27"/>
      <c r="AA256" s="14"/>
      <c r="AB256" s="12"/>
      <c r="AC256" s="12"/>
      <c r="AD256" s="12"/>
      <c r="AE256" s="12"/>
      <c r="AF256" s="52"/>
      <c r="AG256" s="14"/>
      <c r="AH256" s="39"/>
      <c r="AO256" s="22" t="s">
        <v>56</v>
      </c>
    </row>
    <row r="257" spans="1:41" s="2" customFormat="1" ht="9.9499999999999993" customHeight="1" x14ac:dyDescent="0.2">
      <c r="C257" s="137"/>
      <c r="D257" s="163"/>
      <c r="E257" s="189"/>
      <c r="G257" s="186" t="s">
        <v>187</v>
      </c>
      <c r="H257" s="186"/>
      <c r="I257" s="186"/>
      <c r="J257" s="186" t="s">
        <v>191</v>
      </c>
      <c r="L257" s="186"/>
      <c r="M257" s="186"/>
      <c r="N257" s="186"/>
      <c r="O257" s="186"/>
      <c r="P257" s="187"/>
      <c r="Q257" s="5"/>
      <c r="S257" s="157"/>
      <c r="T257" s="159"/>
      <c r="U257" s="4"/>
      <c r="V257" s="39"/>
      <c r="W257" s="56"/>
      <c r="X257" s="56"/>
      <c r="Y257" s="39"/>
      <c r="Z257" s="27"/>
      <c r="AA257" s="14"/>
      <c r="AB257" s="12"/>
      <c r="AC257" s="12"/>
      <c r="AD257" s="12"/>
      <c r="AE257" s="12"/>
      <c r="AF257" s="52"/>
      <c r="AG257" s="14"/>
      <c r="AH257" s="39"/>
      <c r="AO257" s="22" t="s">
        <v>56</v>
      </c>
    </row>
    <row r="258" spans="1:41" s="2" customFormat="1" ht="2.1" customHeight="1" x14ac:dyDescent="0.2">
      <c r="C258" s="137"/>
      <c r="D258" s="163"/>
      <c r="P258" s="162"/>
      <c r="Q258" s="5"/>
      <c r="S258" s="157"/>
      <c r="T258" s="159"/>
      <c r="U258" s="4"/>
      <c r="V258" s="39"/>
      <c r="W258" s="56"/>
      <c r="X258" s="56"/>
      <c r="Y258" s="39"/>
      <c r="Z258" s="27"/>
      <c r="AA258" s="14"/>
      <c r="AB258" s="12"/>
      <c r="AC258" s="12"/>
      <c r="AD258" s="12"/>
      <c r="AE258" s="12"/>
      <c r="AF258" s="52"/>
      <c r="AG258" s="14"/>
      <c r="AH258" s="39"/>
      <c r="AO258" s="22" t="s">
        <v>56</v>
      </c>
    </row>
    <row r="259" spans="1:41" s="2" customFormat="1" ht="9.9499999999999993" customHeight="1" x14ac:dyDescent="0.2">
      <c r="A259" s="21"/>
      <c r="B259" s="92" t="s">
        <v>6</v>
      </c>
      <c r="D259" s="148"/>
      <c r="E259" s="144" t="s">
        <v>177</v>
      </c>
      <c r="F259" s="144"/>
      <c r="G259" s="21" t="s">
        <v>46</v>
      </c>
      <c r="H259" s="21"/>
      <c r="I259" s="21" t="s">
        <v>168</v>
      </c>
      <c r="J259" s="21"/>
      <c r="K259" s="21"/>
      <c r="L259" s="21"/>
      <c r="M259" s="21"/>
      <c r="N259" s="21"/>
      <c r="P259" s="144" t="s">
        <v>178</v>
      </c>
      <c r="Q259" s="149"/>
      <c r="R259" s="20"/>
      <c r="S259" s="27">
        <f t="shared" ref="S259" si="235">IF(Suggested="Yes",AA259,AG259)</f>
        <v>79.849999999999994</v>
      </c>
      <c r="T259" s="25" t="s">
        <v>45</v>
      </c>
      <c r="U259" s="4" t="str">
        <f>+Instructions!$B$3</f>
        <v>A</v>
      </c>
      <c r="V259" s="39"/>
      <c r="W259" s="43">
        <f>+Instructions!$C$22</f>
        <v>0</v>
      </c>
      <c r="X259" s="14">
        <f t="shared" ref="X259" si="236">ROUND($AA259*(1-W259)+0.004999,2)</f>
        <v>79.849999999999994</v>
      </c>
      <c r="Y259" s="39"/>
      <c r="Z259" s="5" t="s">
        <v>612</v>
      </c>
      <c r="AA259" s="27">
        <v>79.849999999999994</v>
      </c>
      <c r="AB259" s="47">
        <f t="shared" ref="AB259" si="237">+W259</f>
        <v>0</v>
      </c>
      <c r="AC259" s="14">
        <f t="shared" ref="AC259" si="238">+X259</f>
        <v>79.849999999999994</v>
      </c>
      <c r="AD259" s="10">
        <f t="shared" ref="AD259" si="239">(AG259-AC259)/AG259</f>
        <v>0</v>
      </c>
      <c r="AE259" s="100"/>
      <c r="AF259" s="108">
        <v>3</v>
      </c>
      <c r="AG259" s="40">
        <f t="shared" ref="AG259" si="240">SUM(AJ259:AL259)+AE259</f>
        <v>79.849999999999994</v>
      </c>
      <c r="AH259" s="39"/>
      <c r="AJ259" s="14">
        <f t="shared" ref="AJ259" si="241">ROUND(AC259/(1-VLOOKUP(AF259,Group,2,FALSE)),2)</f>
        <v>79.849999999999994</v>
      </c>
      <c r="AK259" s="14">
        <f t="shared" ref="AK259" si="242">IF(VLOOKUP(AF259,Group,5,FALSE)="YES",VLOOKUP(ROUND(ROUND(AJ259,1)-AJ259,2),Round,2,FALSE)+VLOOKUP(AF259,Group,6,FALSE),0)</f>
        <v>0</v>
      </c>
      <c r="AL259" s="14">
        <f t="shared" ref="AL259" si="243">IF(VLOOKUP(AF259,Group,7,FALSE)="",0,ROUND(AJ259-0.04999,1)-AJ259+AM259)</f>
        <v>0</v>
      </c>
      <c r="AM259" s="14" t="str">
        <f t="shared" ref="AM259" si="244">IF(VLOOKUP(AF259,Group,7,FALSE)="","",VLOOKUP(AF259,Group,7,FALSE))</f>
        <v/>
      </c>
      <c r="AO259" s="22" t="s">
        <v>56</v>
      </c>
    </row>
    <row r="260" spans="1:41" s="2" customFormat="1" ht="9.9499999999999993" customHeight="1" x14ac:dyDescent="0.2">
      <c r="A260" s="21"/>
      <c r="B260" s="92" t="s">
        <v>6</v>
      </c>
      <c r="D260" s="148"/>
      <c r="E260" s="144" t="s">
        <v>164</v>
      </c>
      <c r="F260" s="144"/>
      <c r="G260" s="21" t="s">
        <v>46</v>
      </c>
      <c r="H260" s="21"/>
      <c r="I260" s="21" t="s">
        <v>168</v>
      </c>
      <c r="K260" s="21"/>
      <c r="L260" s="21"/>
      <c r="M260" s="21"/>
      <c r="N260" s="21"/>
      <c r="P260" s="144" t="s">
        <v>165</v>
      </c>
      <c r="Q260" s="149"/>
      <c r="R260" s="20"/>
      <c r="S260" s="27">
        <f t="shared" ref="S260:S261" si="245">IF(Suggested="Yes",AA260,AG260)</f>
        <v>78.55</v>
      </c>
      <c r="T260" s="25" t="s">
        <v>45</v>
      </c>
      <c r="U260" s="4" t="str">
        <f>+Instructions!$B$3</f>
        <v>A</v>
      </c>
      <c r="V260" s="39"/>
      <c r="W260" s="43">
        <f>+Instructions!$C$22</f>
        <v>0</v>
      </c>
      <c r="X260" s="14">
        <f t="shared" ref="X260:X261" si="246">ROUND($AA260*(1-W260)+0.004999,2)</f>
        <v>78.55</v>
      </c>
      <c r="Y260" s="39"/>
      <c r="Z260" s="5" t="s">
        <v>612</v>
      </c>
      <c r="AA260" s="27">
        <v>78.55</v>
      </c>
      <c r="AB260" s="47">
        <f t="shared" ref="AB260:AB261" si="247">+W260</f>
        <v>0</v>
      </c>
      <c r="AC260" s="14">
        <f t="shared" ref="AC260:AC261" si="248">+X260</f>
        <v>78.55</v>
      </c>
      <c r="AD260" s="10">
        <f t="shared" ref="AD260:AD261" si="249">(AG260-AC260)/AG260</f>
        <v>0</v>
      </c>
      <c r="AE260" s="100"/>
      <c r="AF260" s="108">
        <v>3</v>
      </c>
      <c r="AG260" s="40">
        <f t="shared" ref="AG260:AG261" si="250">SUM(AJ260:AL260)+AE260</f>
        <v>78.55</v>
      </c>
      <c r="AH260" s="39"/>
      <c r="AJ260" s="14">
        <f t="shared" ref="AJ260:AJ261" si="251">ROUND(AC260/(1-VLOOKUP(AF260,Group,2,FALSE)),2)</f>
        <v>78.55</v>
      </c>
      <c r="AK260" s="14">
        <f t="shared" ref="AK260:AK261" si="252">IF(VLOOKUP(AF260,Group,5,FALSE)="YES",VLOOKUP(ROUND(ROUND(AJ260,1)-AJ260,2),Round,2,FALSE)+VLOOKUP(AF260,Group,6,FALSE),0)</f>
        <v>0</v>
      </c>
      <c r="AL260" s="14">
        <f t="shared" ref="AL260:AL261" si="253">IF(VLOOKUP(AF260,Group,7,FALSE)="",0,ROUND(AJ260-0.04999,1)-AJ260+AM260)</f>
        <v>0</v>
      </c>
      <c r="AM260" s="14" t="str">
        <f t="shared" ref="AM260:AM261" si="254">IF(VLOOKUP(AF260,Group,7,FALSE)="","",VLOOKUP(AF260,Group,7,FALSE))</f>
        <v/>
      </c>
      <c r="AO260" s="22" t="s">
        <v>56</v>
      </c>
    </row>
    <row r="261" spans="1:41" s="2" customFormat="1" ht="9.9499999999999993" customHeight="1" x14ac:dyDescent="0.2">
      <c r="A261" s="21"/>
      <c r="B261" s="92" t="s">
        <v>6</v>
      </c>
      <c r="D261" s="148"/>
      <c r="E261" s="144" t="s">
        <v>180</v>
      </c>
      <c r="F261" s="144"/>
      <c r="G261" s="21" t="s">
        <v>46</v>
      </c>
      <c r="H261" s="21"/>
      <c r="I261" s="21" t="s">
        <v>168</v>
      </c>
      <c r="J261" s="21"/>
      <c r="K261" s="21"/>
      <c r="L261" s="21"/>
      <c r="M261" s="21"/>
      <c r="N261" s="21"/>
      <c r="P261" s="144" t="s">
        <v>181</v>
      </c>
      <c r="Q261" s="149"/>
      <c r="R261" s="20"/>
      <c r="S261" s="27">
        <f t="shared" si="245"/>
        <v>80.400000000000006</v>
      </c>
      <c r="T261" s="25" t="s">
        <v>45</v>
      </c>
      <c r="U261" s="4" t="str">
        <f>+Instructions!$B$3</f>
        <v>A</v>
      </c>
      <c r="V261" s="39"/>
      <c r="W261" s="43">
        <f>+Instructions!$C$22</f>
        <v>0</v>
      </c>
      <c r="X261" s="14">
        <f t="shared" si="246"/>
        <v>80.400000000000006</v>
      </c>
      <c r="Y261" s="39"/>
      <c r="Z261" s="5" t="s">
        <v>612</v>
      </c>
      <c r="AA261" s="27">
        <v>80.400000000000006</v>
      </c>
      <c r="AB261" s="47">
        <f t="shared" si="247"/>
        <v>0</v>
      </c>
      <c r="AC261" s="14">
        <f t="shared" si="248"/>
        <v>80.400000000000006</v>
      </c>
      <c r="AD261" s="10">
        <f t="shared" si="249"/>
        <v>0</v>
      </c>
      <c r="AE261" s="100"/>
      <c r="AF261" s="108">
        <v>3</v>
      </c>
      <c r="AG261" s="40">
        <f t="shared" si="250"/>
        <v>80.400000000000006</v>
      </c>
      <c r="AH261" s="39"/>
      <c r="AJ261" s="14">
        <f t="shared" si="251"/>
        <v>80.400000000000006</v>
      </c>
      <c r="AK261" s="14">
        <f t="shared" si="252"/>
        <v>0</v>
      </c>
      <c r="AL261" s="14">
        <f t="shared" si="253"/>
        <v>0</v>
      </c>
      <c r="AM261" s="14" t="str">
        <f t="shared" si="254"/>
        <v/>
      </c>
      <c r="AO261" s="22" t="s">
        <v>56</v>
      </c>
    </row>
    <row r="262" spans="1:41" s="2" customFormat="1" ht="3" customHeight="1" x14ac:dyDescent="0.2">
      <c r="O262" s="2" t="s">
        <v>83</v>
      </c>
      <c r="P262" s="144"/>
      <c r="Q262" s="149"/>
      <c r="R262" s="5"/>
      <c r="S262" s="27"/>
      <c r="T262" s="5"/>
      <c r="U262" s="4"/>
      <c r="V262" s="39"/>
      <c r="W262" s="43"/>
      <c r="X262" s="12"/>
      <c r="Y262" s="39"/>
      <c r="Z262" s="27"/>
      <c r="AA262" s="27"/>
      <c r="AB262" s="42"/>
      <c r="AC262" s="14"/>
      <c r="AD262" s="12"/>
      <c r="AE262" s="52"/>
      <c r="AF262" s="103"/>
      <c r="AG262" s="27"/>
      <c r="AH262" s="39"/>
      <c r="AJ262" s="14"/>
      <c r="AK262" s="14"/>
      <c r="AL262" s="14"/>
      <c r="AM262" s="14"/>
      <c r="AO262" s="22" t="s">
        <v>56</v>
      </c>
    </row>
    <row r="263" spans="1:41" s="2" customFormat="1" ht="9.9499999999999993" customHeight="1" x14ac:dyDescent="0.2">
      <c r="A263" s="186"/>
      <c r="C263" s="137"/>
      <c r="D263" s="163"/>
      <c r="E263" s="148" t="s">
        <v>166</v>
      </c>
      <c r="G263" s="186" t="s">
        <v>185</v>
      </c>
      <c r="H263" s="186"/>
      <c r="I263" s="186"/>
      <c r="J263" s="186"/>
      <c r="K263" s="186"/>
      <c r="L263" s="186"/>
      <c r="M263" s="186"/>
      <c r="N263" s="186"/>
      <c r="O263" s="186"/>
      <c r="P263" s="187"/>
      <c r="Q263" s="5"/>
      <c r="S263" s="157"/>
      <c r="T263" s="159"/>
      <c r="U263" s="4"/>
      <c r="V263" s="39"/>
      <c r="W263" s="56"/>
      <c r="X263" s="56"/>
      <c r="Y263" s="39"/>
      <c r="Z263" s="27"/>
      <c r="AA263" s="14"/>
      <c r="AB263" s="12"/>
      <c r="AC263" s="12"/>
      <c r="AD263" s="12"/>
      <c r="AE263" s="12"/>
      <c r="AF263" s="52"/>
      <c r="AG263" s="14"/>
      <c r="AH263" s="39"/>
      <c r="AO263" s="22" t="s">
        <v>56</v>
      </c>
    </row>
    <row r="264" spans="1:41" s="2" customFormat="1" ht="2.1" customHeight="1" x14ac:dyDescent="0.2">
      <c r="C264" s="137"/>
      <c r="D264" s="163"/>
      <c r="P264" s="162"/>
      <c r="Q264" s="5"/>
      <c r="S264" s="157"/>
      <c r="T264" s="159"/>
      <c r="U264" s="4"/>
      <c r="V264" s="39"/>
      <c r="W264" s="56"/>
      <c r="X264" s="56"/>
      <c r="Y264" s="39"/>
      <c r="Z264" s="27"/>
      <c r="AA264" s="14"/>
      <c r="AB264" s="12"/>
      <c r="AC264" s="12"/>
      <c r="AD264" s="12"/>
      <c r="AE264" s="12"/>
      <c r="AF264" s="52"/>
      <c r="AG264" s="14"/>
      <c r="AH264" s="39"/>
      <c r="AO264" s="22" t="s">
        <v>56</v>
      </c>
    </row>
    <row r="265" spans="1:41" s="2" customFormat="1" ht="9.9499999999999993" customHeight="1" x14ac:dyDescent="0.2">
      <c r="A265" s="21"/>
      <c r="B265" s="92" t="s">
        <v>6</v>
      </c>
      <c r="D265" s="148"/>
      <c r="E265" s="144" t="s">
        <v>177</v>
      </c>
      <c r="F265" s="144"/>
      <c r="G265" s="21" t="s">
        <v>46</v>
      </c>
      <c r="H265" s="21"/>
      <c r="I265" s="21" t="s">
        <v>169</v>
      </c>
      <c r="J265" s="21"/>
      <c r="K265" s="21"/>
      <c r="L265" s="21"/>
      <c r="M265" s="21"/>
      <c r="N265" s="21"/>
      <c r="P265" s="144" t="s">
        <v>178</v>
      </c>
      <c r="Q265" s="149"/>
      <c r="R265" s="20"/>
      <c r="S265" s="27">
        <f t="shared" ref="S265" si="255">IF(Suggested="Yes",AA265,AG265)</f>
        <v>79.849999999999994</v>
      </c>
      <c r="T265" s="25" t="s">
        <v>45</v>
      </c>
      <c r="U265" s="4" t="str">
        <f>+Instructions!$B$3</f>
        <v>A</v>
      </c>
      <c r="V265" s="39"/>
      <c r="W265" s="43">
        <f>+Instructions!$C$22</f>
        <v>0</v>
      </c>
      <c r="X265" s="14">
        <f t="shared" ref="X265" si="256">ROUND($AA265*(1-W265)+0.004999,2)</f>
        <v>79.849999999999994</v>
      </c>
      <c r="Y265" s="39"/>
      <c r="Z265" s="5" t="s">
        <v>612</v>
      </c>
      <c r="AA265" s="27">
        <v>79.849999999999994</v>
      </c>
      <c r="AB265" s="47">
        <f t="shared" ref="AB265" si="257">+W265</f>
        <v>0</v>
      </c>
      <c r="AC265" s="14">
        <f t="shared" ref="AC265" si="258">+X265</f>
        <v>79.849999999999994</v>
      </c>
      <c r="AD265" s="10">
        <f t="shared" ref="AD265" si="259">(AG265-AC265)/AG265</f>
        <v>0</v>
      </c>
      <c r="AE265" s="100"/>
      <c r="AF265" s="108">
        <v>3</v>
      </c>
      <c r="AG265" s="40">
        <f t="shared" ref="AG265" si="260">SUM(AJ265:AL265)+AE265</f>
        <v>79.849999999999994</v>
      </c>
      <c r="AH265" s="39"/>
      <c r="AJ265" s="14">
        <f t="shared" ref="AJ265" si="261">ROUND(AC265/(1-VLOOKUP(AF265,Group,2,FALSE)),2)</f>
        <v>79.849999999999994</v>
      </c>
      <c r="AK265" s="14">
        <f t="shared" ref="AK265" si="262">IF(VLOOKUP(AF265,Group,5,FALSE)="YES",VLOOKUP(ROUND(ROUND(AJ265,1)-AJ265,2),Round,2,FALSE)+VLOOKUP(AF265,Group,6,FALSE),0)</f>
        <v>0</v>
      </c>
      <c r="AL265" s="14">
        <f t="shared" ref="AL265" si="263">IF(VLOOKUP(AF265,Group,7,FALSE)="",0,ROUND(AJ265-0.04999,1)-AJ265+AM265)</f>
        <v>0</v>
      </c>
      <c r="AM265" s="14" t="str">
        <f t="shared" ref="AM265" si="264">IF(VLOOKUP(AF265,Group,7,FALSE)="","",VLOOKUP(AF265,Group,7,FALSE))</f>
        <v/>
      </c>
      <c r="AO265" s="22" t="s">
        <v>56</v>
      </c>
    </row>
    <row r="266" spans="1:41" s="2" customFormat="1" ht="9.9499999999999993" customHeight="1" x14ac:dyDescent="0.2">
      <c r="A266" s="21"/>
      <c r="B266" s="92" t="s">
        <v>6</v>
      </c>
      <c r="D266" s="148"/>
      <c r="E266" s="144" t="s">
        <v>164</v>
      </c>
      <c r="F266" s="144"/>
      <c r="G266" s="21" t="s">
        <v>46</v>
      </c>
      <c r="H266" s="21"/>
      <c r="I266" s="21" t="s">
        <v>169</v>
      </c>
      <c r="J266" s="21"/>
      <c r="K266" s="21"/>
      <c r="L266" s="21"/>
      <c r="M266" s="21"/>
      <c r="N266" s="21"/>
      <c r="P266" s="144" t="s">
        <v>165</v>
      </c>
      <c r="Q266" s="149"/>
      <c r="R266" s="20"/>
      <c r="S266" s="27">
        <f t="shared" ref="S266:S267" si="265">IF(Suggested="Yes",AA266,AG266)</f>
        <v>78.55</v>
      </c>
      <c r="T266" s="25" t="s">
        <v>45</v>
      </c>
      <c r="U266" s="4" t="str">
        <f>+Instructions!$B$3</f>
        <v>A</v>
      </c>
      <c r="V266" s="39"/>
      <c r="W266" s="43">
        <f>+Instructions!$C$22</f>
        <v>0</v>
      </c>
      <c r="X266" s="14">
        <f t="shared" ref="X266:X267" si="266">ROUND($AA266*(1-W266)+0.004999,2)</f>
        <v>78.55</v>
      </c>
      <c r="Y266" s="39"/>
      <c r="Z266" s="5" t="s">
        <v>612</v>
      </c>
      <c r="AA266" s="27">
        <v>78.55</v>
      </c>
      <c r="AB266" s="47">
        <f t="shared" ref="AB266:AB267" si="267">+W266</f>
        <v>0</v>
      </c>
      <c r="AC266" s="14">
        <f t="shared" ref="AC266:AC267" si="268">+X266</f>
        <v>78.55</v>
      </c>
      <c r="AD266" s="10">
        <f t="shared" ref="AD266:AD267" si="269">(AG266-AC266)/AG266</f>
        <v>0</v>
      </c>
      <c r="AE266" s="100"/>
      <c r="AF266" s="108">
        <v>3</v>
      </c>
      <c r="AG266" s="40">
        <f t="shared" ref="AG266:AG267" si="270">SUM(AJ266:AL266)+AE266</f>
        <v>78.55</v>
      </c>
      <c r="AH266" s="39"/>
      <c r="AJ266" s="14">
        <f t="shared" ref="AJ266:AJ267" si="271">ROUND(AC266/(1-VLOOKUP(AF266,Group,2,FALSE)),2)</f>
        <v>78.55</v>
      </c>
      <c r="AK266" s="14">
        <f t="shared" ref="AK266:AK267" si="272">IF(VLOOKUP(AF266,Group,5,FALSE)="YES",VLOOKUP(ROUND(ROUND(AJ266,1)-AJ266,2),Round,2,FALSE)+VLOOKUP(AF266,Group,6,FALSE),0)</f>
        <v>0</v>
      </c>
      <c r="AL266" s="14">
        <f t="shared" ref="AL266:AL267" si="273">IF(VLOOKUP(AF266,Group,7,FALSE)="",0,ROUND(AJ266-0.04999,1)-AJ266+AM266)</f>
        <v>0</v>
      </c>
      <c r="AM266" s="14" t="str">
        <f t="shared" ref="AM266:AM267" si="274">IF(VLOOKUP(AF266,Group,7,FALSE)="","",VLOOKUP(AF266,Group,7,FALSE))</f>
        <v/>
      </c>
      <c r="AO266" s="22" t="s">
        <v>56</v>
      </c>
    </row>
    <row r="267" spans="1:41" s="2" customFormat="1" ht="9.9499999999999993" customHeight="1" x14ac:dyDescent="0.2">
      <c r="A267" s="21"/>
      <c r="B267" s="92" t="s">
        <v>6</v>
      </c>
      <c r="D267" s="148"/>
      <c r="E267" s="144" t="s">
        <v>180</v>
      </c>
      <c r="F267" s="144"/>
      <c r="G267" s="21" t="s">
        <v>46</v>
      </c>
      <c r="H267" s="21"/>
      <c r="I267" s="21" t="s">
        <v>169</v>
      </c>
      <c r="J267" s="21"/>
      <c r="K267" s="21"/>
      <c r="L267" s="21"/>
      <c r="M267" s="21"/>
      <c r="N267" s="21"/>
      <c r="P267" s="144" t="s">
        <v>181</v>
      </c>
      <c r="Q267" s="149"/>
      <c r="R267" s="20"/>
      <c r="S267" s="27">
        <f t="shared" si="265"/>
        <v>80.400000000000006</v>
      </c>
      <c r="T267" s="25" t="s">
        <v>45</v>
      </c>
      <c r="U267" s="4" t="str">
        <f>+Instructions!$B$3</f>
        <v>A</v>
      </c>
      <c r="V267" s="39"/>
      <c r="W267" s="43">
        <f>+Instructions!$C$22</f>
        <v>0</v>
      </c>
      <c r="X267" s="14">
        <f t="shared" si="266"/>
        <v>80.400000000000006</v>
      </c>
      <c r="Y267" s="39"/>
      <c r="Z267" s="5" t="s">
        <v>612</v>
      </c>
      <c r="AA267" s="27">
        <v>80.400000000000006</v>
      </c>
      <c r="AB267" s="47">
        <f t="shared" si="267"/>
        <v>0</v>
      </c>
      <c r="AC267" s="14">
        <f t="shared" si="268"/>
        <v>80.400000000000006</v>
      </c>
      <c r="AD267" s="10">
        <f t="shared" si="269"/>
        <v>0</v>
      </c>
      <c r="AE267" s="100"/>
      <c r="AF267" s="108">
        <v>3</v>
      </c>
      <c r="AG267" s="40">
        <f t="shared" si="270"/>
        <v>80.400000000000006</v>
      </c>
      <c r="AH267" s="39"/>
      <c r="AJ267" s="14">
        <f t="shared" si="271"/>
        <v>80.400000000000006</v>
      </c>
      <c r="AK267" s="14">
        <f t="shared" si="272"/>
        <v>0</v>
      </c>
      <c r="AL267" s="14">
        <f t="shared" si="273"/>
        <v>0</v>
      </c>
      <c r="AM267" s="14" t="str">
        <f t="shared" si="274"/>
        <v/>
      </c>
      <c r="AO267" s="22" t="s">
        <v>56</v>
      </c>
    </row>
    <row r="268" spans="1:41" s="2" customFormat="1" ht="3.95" customHeight="1" x14ac:dyDescent="0.2">
      <c r="O268" s="2" t="s">
        <v>83</v>
      </c>
      <c r="P268" s="144"/>
      <c r="Q268" s="149"/>
      <c r="R268" s="5"/>
      <c r="S268" s="27"/>
      <c r="T268" s="5"/>
      <c r="U268" s="4"/>
      <c r="V268" s="39"/>
      <c r="W268" s="43"/>
      <c r="X268" s="12"/>
      <c r="Y268" s="39"/>
      <c r="Z268" s="27"/>
      <c r="AA268" s="27"/>
      <c r="AB268" s="42"/>
      <c r="AC268" s="14"/>
      <c r="AD268" s="12"/>
      <c r="AE268" s="52"/>
      <c r="AF268" s="103"/>
      <c r="AG268" s="27"/>
      <c r="AH268" s="39"/>
      <c r="AJ268" s="14"/>
      <c r="AK268" s="14"/>
      <c r="AL268" s="14"/>
      <c r="AM268" s="14"/>
      <c r="AO268" s="22" t="s">
        <v>56</v>
      </c>
    </row>
    <row r="269" spans="1:41" s="2" customFormat="1" ht="9.9499999999999993" customHeight="1" x14ac:dyDescent="0.2">
      <c r="E269" s="136" t="s">
        <v>381</v>
      </c>
      <c r="P269" s="144"/>
      <c r="Q269" s="149"/>
      <c r="R269" s="62"/>
      <c r="S269" s="191"/>
      <c r="U269" s="4"/>
      <c r="V269" s="39"/>
      <c r="W269" s="43"/>
      <c r="X269" s="12"/>
      <c r="Y269" s="39"/>
      <c r="Z269" s="27"/>
      <c r="AA269" s="27"/>
      <c r="AB269" s="42"/>
      <c r="AC269" s="14"/>
      <c r="AD269" s="12"/>
      <c r="AE269" s="52"/>
      <c r="AF269" s="103"/>
      <c r="AG269" s="27"/>
      <c r="AH269" s="39"/>
      <c r="AJ269" s="14"/>
      <c r="AK269" s="14"/>
      <c r="AL269" s="14"/>
      <c r="AM269" s="14"/>
      <c r="AO269" s="22"/>
    </row>
    <row r="270" spans="1:41" s="2" customFormat="1" ht="3" customHeight="1" x14ac:dyDescent="0.2">
      <c r="O270" s="2" t="s">
        <v>83</v>
      </c>
      <c r="P270" s="144"/>
      <c r="Q270" s="149"/>
      <c r="R270" s="5"/>
      <c r="S270" s="27"/>
      <c r="T270" s="5"/>
      <c r="U270" s="4"/>
      <c r="V270" s="39"/>
      <c r="W270" s="43"/>
      <c r="X270" s="12"/>
      <c r="Y270" s="39"/>
      <c r="Z270" s="27"/>
      <c r="AA270" s="27"/>
      <c r="AB270" s="42"/>
      <c r="AC270" s="14"/>
      <c r="AD270" s="12"/>
      <c r="AE270" s="52"/>
      <c r="AF270" s="103"/>
      <c r="AG270" s="27"/>
      <c r="AH270" s="39"/>
      <c r="AJ270" s="14"/>
      <c r="AK270" s="14"/>
      <c r="AL270" s="14"/>
      <c r="AM270" s="14"/>
      <c r="AO270" s="22" t="s">
        <v>56</v>
      </c>
    </row>
    <row r="271" spans="1:41" s="2" customFormat="1" ht="9.9499999999999993" customHeight="1" x14ac:dyDescent="0.2">
      <c r="C271" s="137"/>
      <c r="D271" s="188"/>
      <c r="E271" s="148" t="s">
        <v>167</v>
      </c>
      <c r="G271" s="186" t="s">
        <v>368</v>
      </c>
      <c r="H271" s="186"/>
      <c r="I271" s="186"/>
      <c r="J271" s="186"/>
      <c r="L271" s="186"/>
      <c r="O271" s="186"/>
      <c r="P271" s="187"/>
      <c r="Q271" s="5"/>
      <c r="S271" s="157"/>
      <c r="T271" s="159"/>
      <c r="U271" s="4"/>
      <c r="V271" s="39"/>
      <c r="W271" s="56"/>
      <c r="X271" s="56"/>
      <c r="Y271" s="39"/>
      <c r="Z271" s="27"/>
      <c r="AA271" s="14"/>
      <c r="AB271" s="12"/>
      <c r="AC271" s="12"/>
      <c r="AD271" s="12"/>
      <c r="AE271" s="12"/>
      <c r="AF271" s="52"/>
      <c r="AG271" s="14"/>
      <c r="AH271" s="39"/>
      <c r="AO271" s="22" t="s">
        <v>56</v>
      </c>
    </row>
    <row r="272" spans="1:41" s="2" customFormat="1" ht="3.95" customHeight="1" x14ac:dyDescent="0.2">
      <c r="O272" s="2" t="s">
        <v>83</v>
      </c>
      <c r="P272" s="144"/>
      <c r="Q272" s="149"/>
      <c r="R272" s="5"/>
      <c r="S272" s="27"/>
      <c r="T272" s="5"/>
      <c r="U272" s="4"/>
      <c r="V272" s="39"/>
      <c r="W272" s="43"/>
      <c r="X272" s="12"/>
      <c r="Y272" s="39"/>
      <c r="Z272" s="27"/>
      <c r="AA272" s="27"/>
      <c r="AB272" s="42"/>
      <c r="AC272" s="14"/>
      <c r="AD272" s="12"/>
      <c r="AE272" s="52"/>
      <c r="AF272" s="103"/>
      <c r="AG272" s="27"/>
      <c r="AH272" s="39"/>
      <c r="AJ272" s="14"/>
      <c r="AK272" s="14"/>
      <c r="AL272" s="14"/>
      <c r="AM272" s="14"/>
      <c r="AO272" s="22" t="s">
        <v>56</v>
      </c>
    </row>
    <row r="273" spans="3:41" s="2" customFormat="1" ht="9.9499999999999993" customHeight="1" x14ac:dyDescent="0.2">
      <c r="E273" s="136" t="s">
        <v>382</v>
      </c>
      <c r="P273" s="144"/>
      <c r="Q273" s="149"/>
      <c r="R273" s="62"/>
      <c r="S273" s="191"/>
      <c r="U273" s="4"/>
      <c r="V273" s="39"/>
      <c r="W273" s="43"/>
      <c r="X273" s="12"/>
      <c r="Y273" s="39"/>
      <c r="Z273" s="27"/>
      <c r="AA273" s="27"/>
      <c r="AB273" s="42"/>
      <c r="AC273" s="14"/>
      <c r="AD273" s="12"/>
      <c r="AE273" s="52"/>
      <c r="AF273" s="103"/>
      <c r="AG273" s="27"/>
      <c r="AH273" s="39"/>
      <c r="AJ273" s="14"/>
      <c r="AK273" s="14"/>
      <c r="AL273" s="14"/>
      <c r="AM273" s="14"/>
      <c r="AO273" s="22"/>
    </row>
    <row r="274" spans="3:41" s="2" customFormat="1" ht="3" customHeight="1" x14ac:dyDescent="0.2">
      <c r="P274" s="144"/>
      <c r="Q274" s="149"/>
      <c r="R274" s="5"/>
      <c r="S274" s="27"/>
      <c r="T274" s="5"/>
      <c r="U274" s="4"/>
      <c r="V274" s="39"/>
      <c r="W274" s="43"/>
      <c r="X274" s="12"/>
      <c r="Y274" s="39"/>
      <c r="Z274" s="27"/>
      <c r="AA274" s="27"/>
      <c r="AB274" s="42"/>
      <c r="AC274" s="14"/>
      <c r="AD274" s="12"/>
      <c r="AE274" s="52"/>
      <c r="AF274" s="103"/>
      <c r="AG274" s="27"/>
      <c r="AH274" s="39"/>
      <c r="AJ274" s="14"/>
      <c r="AK274" s="14"/>
      <c r="AL274" s="14"/>
      <c r="AM274" s="14"/>
      <c r="AO274" s="22" t="s">
        <v>56</v>
      </c>
    </row>
    <row r="275" spans="3:41" s="2" customFormat="1" ht="9.9499999999999993" customHeight="1" x14ac:dyDescent="0.2">
      <c r="C275" s="137"/>
      <c r="D275" s="188"/>
      <c r="E275" s="148" t="s">
        <v>166</v>
      </c>
      <c r="G275" s="186" t="s">
        <v>369</v>
      </c>
      <c r="H275" s="186"/>
      <c r="I275" s="186"/>
      <c r="J275" s="186"/>
      <c r="L275" s="186"/>
      <c r="O275" s="186"/>
      <c r="P275" s="187"/>
      <c r="Q275" s="5"/>
      <c r="S275" s="157"/>
      <c r="T275" s="159"/>
      <c r="U275" s="4"/>
      <c r="V275" s="39"/>
      <c r="W275" s="56"/>
      <c r="X275" s="56"/>
      <c r="Y275" s="39"/>
      <c r="Z275" s="27"/>
      <c r="AA275" s="14"/>
      <c r="AB275" s="12"/>
      <c r="AC275" s="12"/>
      <c r="AD275" s="12"/>
      <c r="AE275" s="12"/>
      <c r="AF275" s="52"/>
      <c r="AG275" s="14"/>
      <c r="AH275" s="39"/>
      <c r="AO275" s="22" t="s">
        <v>56</v>
      </c>
    </row>
    <row r="276" spans="3:41" s="2" customFormat="1" ht="3.95" customHeight="1" x14ac:dyDescent="0.2">
      <c r="P276" s="144"/>
      <c r="Q276" s="149"/>
      <c r="R276" s="5"/>
      <c r="S276" s="27"/>
      <c r="T276" s="5"/>
      <c r="U276" s="4"/>
      <c r="V276" s="39"/>
      <c r="W276" s="43"/>
      <c r="X276" s="12"/>
      <c r="Y276" s="39"/>
      <c r="Z276" s="27"/>
      <c r="AA276" s="27"/>
      <c r="AB276" s="42"/>
      <c r="AC276" s="14"/>
      <c r="AD276" s="12"/>
      <c r="AE276" s="52"/>
      <c r="AF276" s="103"/>
      <c r="AG276" s="27"/>
      <c r="AH276" s="39"/>
      <c r="AJ276" s="14"/>
      <c r="AK276" s="14"/>
      <c r="AL276" s="14"/>
      <c r="AM276" s="14"/>
      <c r="AO276" s="22" t="s">
        <v>56</v>
      </c>
    </row>
    <row r="277" spans="3:41" s="2" customFormat="1" ht="9.9499999999999993" customHeight="1" x14ac:dyDescent="0.2">
      <c r="E277" s="136" t="s">
        <v>383</v>
      </c>
      <c r="P277" s="144"/>
      <c r="Q277" s="149"/>
      <c r="R277" s="62"/>
      <c r="S277" s="191"/>
      <c r="U277" s="4"/>
      <c r="V277" s="39"/>
      <c r="W277" s="43"/>
      <c r="X277" s="12"/>
      <c r="Y277" s="39"/>
      <c r="Z277" s="27"/>
      <c r="AA277" s="27"/>
      <c r="AB277" s="42"/>
      <c r="AC277" s="14"/>
      <c r="AD277" s="12"/>
      <c r="AE277" s="52"/>
      <c r="AF277" s="103"/>
      <c r="AG277" s="27"/>
      <c r="AH277" s="39"/>
      <c r="AJ277" s="14"/>
      <c r="AK277" s="14"/>
      <c r="AL277" s="14"/>
      <c r="AM277" s="14"/>
      <c r="AO277" s="22"/>
    </row>
    <row r="278" spans="3:41" s="2" customFormat="1" ht="3" customHeight="1" x14ac:dyDescent="0.2">
      <c r="P278" s="144"/>
      <c r="Q278" s="149"/>
      <c r="R278" s="5"/>
      <c r="S278" s="27"/>
      <c r="T278" s="5"/>
      <c r="U278" s="4"/>
      <c r="V278" s="39"/>
      <c r="W278" s="43"/>
      <c r="X278" s="12"/>
      <c r="Y278" s="39"/>
      <c r="Z278" s="27"/>
      <c r="AA278" s="27"/>
      <c r="AB278" s="42"/>
      <c r="AC278" s="14"/>
      <c r="AD278" s="12"/>
      <c r="AE278" s="52"/>
      <c r="AF278" s="103"/>
      <c r="AG278" s="27"/>
      <c r="AH278" s="39"/>
      <c r="AJ278" s="14"/>
      <c r="AK278" s="14"/>
      <c r="AL278" s="14"/>
      <c r="AM278" s="14"/>
      <c r="AO278" s="22" t="s">
        <v>56</v>
      </c>
    </row>
    <row r="279" spans="3:41" s="2" customFormat="1" ht="9.9499999999999993" customHeight="1" x14ac:dyDescent="0.2">
      <c r="C279" s="137"/>
      <c r="D279" s="188"/>
      <c r="E279" s="148" t="s">
        <v>166</v>
      </c>
      <c r="G279" s="186" t="s">
        <v>370</v>
      </c>
      <c r="H279" s="186"/>
      <c r="I279" s="186"/>
      <c r="J279" s="186"/>
      <c r="L279" s="186"/>
      <c r="O279" s="186"/>
      <c r="P279" s="187"/>
      <c r="Q279" s="5"/>
      <c r="S279" s="157"/>
      <c r="T279" s="159"/>
      <c r="U279" s="4"/>
      <c r="V279" s="39"/>
      <c r="W279" s="56"/>
      <c r="X279" s="56"/>
      <c r="Y279" s="39"/>
      <c r="Z279" s="27"/>
      <c r="AA279" s="14"/>
      <c r="AB279" s="12"/>
      <c r="AC279" s="12"/>
      <c r="AD279" s="12"/>
      <c r="AE279" s="12"/>
      <c r="AF279" s="52"/>
      <c r="AG279" s="14"/>
      <c r="AH279" s="39"/>
      <c r="AO279" s="22" t="s">
        <v>56</v>
      </c>
    </row>
    <row r="280" spans="3:41" s="2" customFormat="1" ht="3.95" customHeight="1" x14ac:dyDescent="0.2">
      <c r="P280" s="144"/>
      <c r="Q280" s="149"/>
      <c r="R280" s="5"/>
      <c r="S280" s="27"/>
      <c r="T280" s="5"/>
      <c r="U280" s="4"/>
      <c r="V280" s="39"/>
      <c r="W280" s="43"/>
      <c r="X280" s="12"/>
      <c r="Y280" s="39"/>
      <c r="Z280" s="27"/>
      <c r="AA280" s="27"/>
      <c r="AB280" s="42"/>
      <c r="AC280" s="14"/>
      <c r="AD280" s="12"/>
      <c r="AE280" s="52"/>
      <c r="AF280" s="103"/>
      <c r="AG280" s="27"/>
      <c r="AH280" s="39"/>
      <c r="AJ280" s="14"/>
      <c r="AK280" s="14"/>
      <c r="AL280" s="14"/>
      <c r="AM280" s="14"/>
      <c r="AO280" s="22" t="s">
        <v>56</v>
      </c>
    </row>
    <row r="281" spans="3:41" s="2" customFormat="1" ht="9.9499999999999993" customHeight="1" x14ac:dyDescent="0.2">
      <c r="E281" s="136" t="s">
        <v>437</v>
      </c>
      <c r="P281" s="144"/>
      <c r="Q281" s="149"/>
      <c r="R281" s="62"/>
      <c r="S281" s="191"/>
      <c r="U281" s="4"/>
      <c r="V281" s="39"/>
      <c r="W281" s="43"/>
      <c r="X281" s="12"/>
      <c r="Y281" s="39"/>
      <c r="Z281" s="27"/>
      <c r="AA281" s="27"/>
      <c r="AB281" s="42"/>
      <c r="AC281" s="14"/>
      <c r="AD281" s="12"/>
      <c r="AE281" s="52"/>
      <c r="AF281" s="103"/>
      <c r="AG281" s="27"/>
      <c r="AH281" s="39"/>
      <c r="AJ281" s="14"/>
      <c r="AK281" s="14"/>
      <c r="AL281" s="14"/>
      <c r="AM281" s="14"/>
      <c r="AO281" s="22"/>
    </row>
    <row r="282" spans="3:41" s="2" customFormat="1" ht="3" customHeight="1" x14ac:dyDescent="0.2">
      <c r="P282" s="144"/>
      <c r="Q282" s="149"/>
      <c r="R282" s="5"/>
      <c r="S282" s="27"/>
      <c r="T282" s="5"/>
      <c r="U282" s="4"/>
      <c r="V282" s="39"/>
      <c r="W282" s="43"/>
      <c r="X282" s="12"/>
      <c r="Y282" s="39"/>
      <c r="Z282" s="27"/>
      <c r="AA282" s="27"/>
      <c r="AB282" s="42"/>
      <c r="AC282" s="14"/>
      <c r="AD282" s="12"/>
      <c r="AE282" s="52"/>
      <c r="AF282" s="103"/>
      <c r="AG282" s="27"/>
      <c r="AH282" s="39"/>
      <c r="AJ282" s="14"/>
      <c r="AK282" s="14"/>
      <c r="AL282" s="14"/>
      <c r="AM282" s="14"/>
      <c r="AO282" s="22" t="s">
        <v>56</v>
      </c>
    </row>
    <row r="283" spans="3:41" s="2" customFormat="1" ht="9.9499999999999993" customHeight="1" x14ac:dyDescent="0.2">
      <c r="C283" s="137"/>
      <c r="D283" s="188"/>
      <c r="E283" s="148" t="s">
        <v>167</v>
      </c>
      <c r="G283" s="186" t="s">
        <v>438</v>
      </c>
      <c r="H283" s="186"/>
      <c r="I283" s="186"/>
      <c r="J283" s="186"/>
      <c r="L283" s="186"/>
      <c r="O283" s="186"/>
      <c r="P283" s="187"/>
      <c r="Q283" s="5"/>
      <c r="S283" s="157"/>
      <c r="T283" s="159"/>
      <c r="U283" s="4"/>
      <c r="V283" s="39"/>
      <c r="W283" s="56"/>
      <c r="X283" s="56"/>
      <c r="Y283" s="39"/>
      <c r="Z283" s="27"/>
      <c r="AA283" s="14"/>
      <c r="AB283" s="12"/>
      <c r="AC283" s="12"/>
      <c r="AD283" s="12"/>
      <c r="AE283" s="12"/>
      <c r="AF283" s="52"/>
      <c r="AG283" s="14"/>
      <c r="AH283" s="39"/>
      <c r="AO283" s="22" t="s">
        <v>56</v>
      </c>
    </row>
    <row r="284" spans="3:41" s="2" customFormat="1" ht="3.95" customHeight="1" x14ac:dyDescent="0.2">
      <c r="P284" s="144"/>
      <c r="Q284" s="149"/>
      <c r="R284" s="5"/>
      <c r="S284" s="27"/>
      <c r="T284" s="5"/>
      <c r="U284" s="4"/>
      <c r="V284" s="39"/>
      <c r="W284" s="43"/>
      <c r="X284" s="12"/>
      <c r="Y284" s="39"/>
      <c r="Z284" s="27"/>
      <c r="AA284" s="27"/>
      <c r="AB284" s="42"/>
      <c r="AC284" s="14"/>
      <c r="AD284" s="12"/>
      <c r="AE284" s="52"/>
      <c r="AF284" s="103"/>
      <c r="AG284" s="27"/>
      <c r="AH284" s="39"/>
      <c r="AJ284" s="14"/>
      <c r="AK284" s="14"/>
      <c r="AL284" s="14"/>
      <c r="AM284" s="14"/>
      <c r="AO284" s="22" t="s">
        <v>56</v>
      </c>
    </row>
    <row r="285" spans="3:41" s="2" customFormat="1" ht="9.9499999999999993" customHeight="1" x14ac:dyDescent="0.2">
      <c r="E285" s="136" t="s">
        <v>384</v>
      </c>
      <c r="P285" s="144"/>
      <c r="Q285" s="149"/>
      <c r="R285" s="62"/>
      <c r="S285" s="191"/>
      <c r="U285" s="4"/>
      <c r="V285" s="39"/>
      <c r="W285" s="43"/>
      <c r="X285" s="12"/>
      <c r="Y285" s="39"/>
      <c r="Z285" s="27"/>
      <c r="AA285" s="27"/>
      <c r="AB285" s="42"/>
      <c r="AC285" s="14"/>
      <c r="AD285" s="12"/>
      <c r="AE285" s="52"/>
      <c r="AF285" s="103"/>
      <c r="AG285" s="27"/>
      <c r="AH285" s="39"/>
      <c r="AJ285" s="14"/>
      <c r="AK285" s="14"/>
      <c r="AL285" s="14"/>
      <c r="AM285" s="14"/>
      <c r="AO285" s="22"/>
    </row>
    <row r="286" spans="3:41" s="2" customFormat="1" ht="3" customHeight="1" x14ac:dyDescent="0.2">
      <c r="O286" s="2" t="s">
        <v>83</v>
      </c>
      <c r="P286" s="144"/>
      <c r="Q286" s="149"/>
      <c r="R286" s="5"/>
      <c r="S286" s="27"/>
      <c r="T286" s="5"/>
      <c r="U286" s="4"/>
      <c r="V286" s="39"/>
      <c r="W286" s="43"/>
      <c r="X286" s="12"/>
      <c r="Y286" s="39"/>
      <c r="Z286" s="27"/>
      <c r="AA286" s="27"/>
      <c r="AB286" s="42"/>
      <c r="AC286" s="14"/>
      <c r="AD286" s="12"/>
      <c r="AE286" s="52"/>
      <c r="AF286" s="103"/>
      <c r="AG286" s="27"/>
      <c r="AH286" s="39"/>
      <c r="AJ286" s="14"/>
      <c r="AK286" s="14"/>
      <c r="AL286" s="14"/>
      <c r="AM286" s="14"/>
      <c r="AO286" s="22" t="s">
        <v>56</v>
      </c>
    </row>
    <row r="287" spans="3:41" s="2" customFormat="1" ht="9.9499999999999993" customHeight="1" x14ac:dyDescent="0.2">
      <c r="C287" s="137"/>
      <c r="D287" s="188"/>
      <c r="E287" s="148" t="s">
        <v>167</v>
      </c>
      <c r="G287" s="186" t="s">
        <v>358</v>
      </c>
      <c r="H287" s="186"/>
      <c r="I287" s="186"/>
      <c r="J287" s="186" t="s">
        <v>362</v>
      </c>
      <c r="L287" s="186" t="s">
        <v>364</v>
      </c>
      <c r="O287" s="186"/>
      <c r="P287" s="187"/>
      <c r="Q287" s="5"/>
      <c r="S287" s="157"/>
      <c r="T287" s="159"/>
      <c r="U287" s="4"/>
      <c r="V287" s="39"/>
      <c r="W287" s="56"/>
      <c r="X287" s="56"/>
      <c r="Y287" s="39"/>
      <c r="Z287" s="27"/>
      <c r="AA287" s="14"/>
      <c r="AB287" s="12"/>
      <c r="AC287" s="12"/>
      <c r="AD287" s="12"/>
      <c r="AE287" s="12"/>
      <c r="AF287" s="52"/>
      <c r="AG287" s="14"/>
      <c r="AH287" s="39"/>
      <c r="AO287" s="22" t="s">
        <v>56</v>
      </c>
    </row>
    <row r="288" spans="3:41" s="2" customFormat="1" ht="9.9499999999999993" customHeight="1" x14ac:dyDescent="0.2">
      <c r="C288" s="137"/>
      <c r="D288" s="163"/>
      <c r="E288" s="189"/>
      <c r="G288" s="186" t="s">
        <v>359</v>
      </c>
      <c r="H288" s="186"/>
      <c r="I288" s="186"/>
      <c r="J288" s="186" t="s">
        <v>363</v>
      </c>
      <c r="L288" s="186" t="s">
        <v>365</v>
      </c>
      <c r="O288" s="186"/>
      <c r="P288" s="187"/>
      <c r="Q288" s="5"/>
      <c r="S288" s="157"/>
      <c r="T288" s="159"/>
      <c r="U288" s="4"/>
      <c r="V288" s="39"/>
      <c r="W288" s="56"/>
      <c r="X288" s="56"/>
      <c r="Y288" s="39"/>
      <c r="Z288" s="27"/>
      <c r="AA288" s="14"/>
      <c r="AB288" s="12"/>
      <c r="AC288" s="12"/>
      <c r="AD288" s="12"/>
      <c r="AE288" s="12"/>
      <c r="AF288" s="52"/>
      <c r="AG288" s="14"/>
      <c r="AH288" s="39"/>
      <c r="AO288" s="22" t="s">
        <v>56</v>
      </c>
    </row>
    <row r="289" spans="1:42" s="2" customFormat="1" ht="9.9499999999999993" customHeight="1" x14ac:dyDescent="0.2">
      <c r="C289" s="137"/>
      <c r="D289" s="163"/>
      <c r="E289" s="189"/>
      <c r="G289" s="186" t="s">
        <v>360</v>
      </c>
      <c r="H289" s="186"/>
      <c r="I289" s="186"/>
      <c r="J289" s="186" t="s">
        <v>361</v>
      </c>
      <c r="L289" s="186" t="s">
        <v>366</v>
      </c>
      <c r="M289" s="186"/>
      <c r="N289" s="186"/>
      <c r="O289" s="186"/>
      <c r="P289" s="187"/>
      <c r="Q289" s="5"/>
      <c r="S289" s="157"/>
      <c r="T289" s="159"/>
      <c r="U289" s="4"/>
      <c r="V289" s="39"/>
      <c r="W289" s="56"/>
      <c r="X289" s="56"/>
      <c r="Y289" s="39"/>
      <c r="Z289" s="27"/>
      <c r="AA289" s="14"/>
      <c r="AB289" s="12"/>
      <c r="AC289" s="12"/>
      <c r="AD289" s="12"/>
      <c r="AE289" s="12"/>
      <c r="AF289" s="52"/>
      <c r="AG289" s="14"/>
      <c r="AH289" s="39"/>
      <c r="AO289" s="22" t="s">
        <v>56</v>
      </c>
    </row>
    <row r="290" spans="1:42" s="2" customFormat="1" ht="3.95" customHeight="1" x14ac:dyDescent="0.2">
      <c r="O290" s="2" t="s">
        <v>83</v>
      </c>
      <c r="P290" s="144"/>
      <c r="Q290" s="149"/>
      <c r="R290" s="5"/>
      <c r="S290" s="27"/>
      <c r="T290" s="5"/>
      <c r="U290" s="4"/>
      <c r="V290" s="39"/>
      <c r="W290" s="43"/>
      <c r="X290" s="12"/>
      <c r="Y290" s="39"/>
      <c r="Z290" s="27"/>
      <c r="AA290" s="27"/>
      <c r="AB290" s="42"/>
      <c r="AC290" s="14"/>
      <c r="AD290" s="12"/>
      <c r="AE290" s="52"/>
      <c r="AF290" s="103"/>
      <c r="AG290" s="27"/>
      <c r="AH290" s="39"/>
      <c r="AJ290" s="14"/>
      <c r="AK290" s="14"/>
      <c r="AL290" s="14"/>
      <c r="AM290" s="14"/>
      <c r="AO290" s="22" t="s">
        <v>56</v>
      </c>
    </row>
    <row r="291" spans="1:42" s="2" customFormat="1" ht="9.9499999999999993" customHeight="1" x14ac:dyDescent="0.2">
      <c r="C291" s="137"/>
      <c r="D291" s="163"/>
      <c r="P291" s="162"/>
      <c r="Q291" s="5"/>
      <c r="S291" s="157"/>
      <c r="T291" s="159"/>
      <c r="U291" s="4"/>
      <c r="V291" s="39"/>
      <c r="W291" s="56"/>
      <c r="X291" s="56"/>
      <c r="Y291" s="39"/>
      <c r="Z291" s="27"/>
      <c r="AA291" s="14"/>
      <c r="AB291" s="12"/>
      <c r="AC291" s="12"/>
      <c r="AD291" s="12"/>
      <c r="AE291" s="12"/>
      <c r="AF291" s="52"/>
      <c r="AG291" s="14"/>
      <c r="AH291" s="39"/>
      <c r="AO291" s="22" t="s">
        <v>56</v>
      </c>
    </row>
    <row r="292" spans="1:42" s="2" customFormat="1" ht="3.95" customHeight="1" x14ac:dyDescent="0.2">
      <c r="C292" s="137"/>
      <c r="D292" s="163"/>
      <c r="P292" s="162"/>
      <c r="Q292" s="5"/>
      <c r="S292" s="157"/>
      <c r="T292" s="159"/>
      <c r="U292" s="4"/>
      <c r="V292" s="39"/>
      <c r="W292" s="56"/>
      <c r="X292" s="56"/>
      <c r="Y292" s="39"/>
      <c r="Z292" s="27"/>
      <c r="AA292" s="14"/>
      <c r="AB292" s="12"/>
      <c r="AC292" s="12"/>
      <c r="AD292" s="12"/>
      <c r="AE292" s="12"/>
      <c r="AF292" s="52"/>
      <c r="AG292" s="14"/>
      <c r="AH292" s="39"/>
      <c r="AO292" s="22" t="s">
        <v>56</v>
      </c>
    </row>
    <row r="293" spans="1:42" s="2" customFormat="1" ht="3.95" hidden="1" customHeight="1" x14ac:dyDescent="0.2">
      <c r="C293" s="137"/>
      <c r="D293" s="148"/>
      <c r="E293" s="21"/>
      <c r="P293" s="162"/>
      <c r="Q293" s="5"/>
      <c r="S293" s="157"/>
      <c r="T293" s="159"/>
      <c r="U293" s="4"/>
      <c r="V293" s="39"/>
      <c r="W293" s="56"/>
      <c r="X293" s="56"/>
      <c r="Y293" s="39"/>
      <c r="Z293" s="27"/>
      <c r="AA293" s="14"/>
      <c r="AB293" s="12"/>
      <c r="AC293" s="12"/>
      <c r="AD293" s="12"/>
      <c r="AE293" s="12"/>
      <c r="AF293" s="52"/>
      <c r="AG293" s="14"/>
      <c r="AH293" s="39"/>
      <c r="AO293" s="22"/>
    </row>
    <row r="294" spans="1:42" s="120" customFormat="1" ht="12.75" hidden="1" customHeight="1" x14ac:dyDescent="0.2">
      <c r="C294" s="228" t="s">
        <v>89</v>
      </c>
      <c r="D294" s="228"/>
      <c r="E294" s="228"/>
      <c r="F294" s="228"/>
      <c r="G294" s="228"/>
      <c r="H294" s="228"/>
      <c r="I294" s="228"/>
      <c r="J294" s="228"/>
      <c r="K294" s="228"/>
      <c r="L294" s="228"/>
      <c r="M294" s="228"/>
      <c r="N294" s="228"/>
      <c r="O294" s="228"/>
      <c r="P294" s="228"/>
      <c r="Q294" s="228"/>
      <c r="R294" s="228"/>
      <c r="S294" s="228"/>
      <c r="T294" s="228"/>
      <c r="U294" s="121"/>
      <c r="V294" s="122"/>
      <c r="W294" s="125"/>
      <c r="X294" s="123"/>
      <c r="Y294" s="122"/>
      <c r="Z294" s="123"/>
      <c r="AA294" s="123"/>
      <c r="AB294" s="124"/>
      <c r="AC294" s="123"/>
      <c r="AD294" s="124"/>
      <c r="AE294" s="126"/>
      <c r="AF294" s="126"/>
      <c r="AG294" s="123"/>
      <c r="AH294" s="122"/>
      <c r="AI294" s="123"/>
      <c r="AJ294" s="123"/>
      <c r="AK294" s="123"/>
      <c r="AL294" s="123"/>
      <c r="AM294" s="123"/>
      <c r="AO294" s="22" t="s">
        <v>56</v>
      </c>
    </row>
    <row r="295" spans="1:42" s="2" customFormat="1" ht="3.95" hidden="1" customHeight="1" x14ac:dyDescent="0.2">
      <c r="A295" s="21"/>
      <c r="C295" s="163"/>
      <c r="D295" s="164"/>
      <c r="E295" s="21"/>
      <c r="F295" s="144"/>
      <c r="G295" s="21"/>
      <c r="H295" s="21"/>
      <c r="I295" s="21"/>
      <c r="J295" s="21"/>
      <c r="K295" s="21"/>
      <c r="L295" s="21"/>
      <c r="M295" s="21"/>
      <c r="N295" s="21"/>
      <c r="O295" s="21"/>
      <c r="P295" s="144"/>
      <c r="Q295" s="149"/>
      <c r="R295" s="20"/>
      <c r="S295" s="165"/>
      <c r="T295" s="166"/>
      <c r="U295" s="25"/>
      <c r="V295" s="39"/>
      <c r="W295" s="43"/>
      <c r="X295" s="27"/>
      <c r="Y295" s="39"/>
      <c r="Z295" s="27"/>
      <c r="AA295" s="27"/>
      <c r="AB295" s="47"/>
      <c r="AC295" s="27"/>
      <c r="AD295" s="47"/>
      <c r="AE295" s="59"/>
      <c r="AF295" s="59"/>
      <c r="AG295" s="27"/>
      <c r="AH295" s="39"/>
      <c r="AI295" s="27"/>
      <c r="AJ295" s="27"/>
      <c r="AK295" s="27"/>
      <c r="AL295" s="27"/>
      <c r="AM295" s="27"/>
      <c r="AO295" s="22" t="s">
        <v>56</v>
      </c>
    </row>
    <row r="296" spans="1:42" s="2" customFormat="1" ht="38.25" hidden="1" customHeight="1" x14ac:dyDescent="0.2">
      <c r="C296" s="228" t="s">
        <v>26</v>
      </c>
      <c r="D296" s="228"/>
      <c r="E296" s="228"/>
      <c r="F296" s="228"/>
      <c r="G296" s="228"/>
      <c r="H296" s="228"/>
      <c r="I296" s="228"/>
      <c r="J296" s="228"/>
      <c r="K296" s="228"/>
      <c r="L296" s="228"/>
      <c r="M296" s="228"/>
      <c r="N296" s="228"/>
      <c r="O296" s="228"/>
      <c r="P296" s="228"/>
      <c r="Q296" s="228"/>
      <c r="R296" s="228"/>
      <c r="S296" s="228"/>
      <c r="T296" s="228"/>
      <c r="U296" s="25"/>
      <c r="V296" s="39"/>
      <c r="W296" s="43"/>
      <c r="X296" s="27"/>
      <c r="Y296" s="39"/>
      <c r="Z296" s="27"/>
      <c r="AA296" s="27"/>
      <c r="AB296" s="47"/>
      <c r="AC296" s="27"/>
      <c r="AD296" s="47"/>
      <c r="AE296" s="59"/>
      <c r="AF296" s="59"/>
      <c r="AG296" s="27"/>
      <c r="AH296" s="39"/>
      <c r="AI296" s="27"/>
      <c r="AJ296" s="27"/>
      <c r="AK296" s="27"/>
      <c r="AL296" s="27"/>
      <c r="AM296" s="27"/>
      <c r="AO296" s="175"/>
    </row>
    <row r="297" spans="1:42" s="2" customFormat="1" ht="3.95" customHeight="1" x14ac:dyDescent="0.2">
      <c r="A297" s="21"/>
      <c r="C297" s="163"/>
      <c r="D297" s="164"/>
      <c r="E297" s="21"/>
      <c r="F297" s="144"/>
      <c r="G297" s="21"/>
      <c r="H297" s="21"/>
      <c r="I297" s="21"/>
      <c r="J297" s="21"/>
      <c r="K297" s="21"/>
      <c r="L297" s="21"/>
      <c r="M297" s="21"/>
      <c r="N297" s="21"/>
      <c r="O297" s="21"/>
      <c r="P297" s="144"/>
      <c r="Q297" s="149"/>
      <c r="R297" s="20"/>
      <c r="S297" s="165"/>
      <c r="T297" s="166"/>
      <c r="U297" s="25"/>
      <c r="V297" s="39"/>
      <c r="W297" s="43"/>
      <c r="X297" s="27"/>
      <c r="Y297" s="39"/>
      <c r="Z297" s="27"/>
      <c r="AA297" s="27"/>
      <c r="AB297" s="47"/>
      <c r="AC297" s="27"/>
      <c r="AD297" s="47"/>
      <c r="AE297" s="59"/>
      <c r="AF297" s="59"/>
      <c r="AG297" s="27"/>
      <c r="AH297" s="39"/>
      <c r="AI297" s="27"/>
      <c r="AJ297" s="27"/>
      <c r="AK297" s="27"/>
      <c r="AL297" s="27"/>
      <c r="AM297" s="27"/>
      <c r="AO297" s="175"/>
    </row>
    <row r="298" spans="1:42" x14ac:dyDescent="0.2">
      <c r="A298" s="80"/>
      <c r="B298" s="80" t="s">
        <v>56</v>
      </c>
      <c r="C298" s="80" t="s">
        <v>56</v>
      </c>
      <c r="D298" s="80" t="s">
        <v>56</v>
      </c>
      <c r="E298" s="80" t="s">
        <v>56</v>
      </c>
      <c r="F298" s="80" t="s">
        <v>56</v>
      </c>
      <c r="G298" s="80" t="s">
        <v>56</v>
      </c>
      <c r="H298" s="80" t="s">
        <v>56</v>
      </c>
      <c r="I298" s="80" t="s">
        <v>56</v>
      </c>
      <c r="J298" s="80" t="s">
        <v>56</v>
      </c>
      <c r="K298" s="80" t="s">
        <v>56</v>
      </c>
      <c r="L298" s="80" t="s">
        <v>56</v>
      </c>
      <c r="M298" s="80" t="s">
        <v>56</v>
      </c>
      <c r="N298" s="80" t="s">
        <v>56</v>
      </c>
      <c r="O298" s="80" t="s">
        <v>56</v>
      </c>
      <c r="P298" s="80" t="s">
        <v>56</v>
      </c>
      <c r="Q298" s="80" t="s">
        <v>56</v>
      </c>
      <c r="R298" s="80" t="s">
        <v>56</v>
      </c>
      <c r="S298" s="80" t="s">
        <v>56</v>
      </c>
      <c r="T298" s="80" t="s">
        <v>56</v>
      </c>
      <c r="U298" s="80" t="s">
        <v>56</v>
      </c>
      <c r="V298" s="80" t="s">
        <v>56</v>
      </c>
      <c r="W298" s="80" t="s">
        <v>56</v>
      </c>
      <c r="X298" s="80" t="s">
        <v>56</v>
      </c>
      <c r="Y298" s="80" t="s">
        <v>56</v>
      </c>
      <c r="Z298" s="80" t="s">
        <v>56</v>
      </c>
      <c r="AA298" s="80" t="s">
        <v>56</v>
      </c>
      <c r="AB298" s="80" t="s">
        <v>56</v>
      </c>
      <c r="AC298" s="80" t="s">
        <v>56</v>
      </c>
      <c r="AD298" s="80" t="s">
        <v>56</v>
      </c>
      <c r="AE298" s="80" t="s">
        <v>56</v>
      </c>
      <c r="AF298" s="80" t="s">
        <v>56</v>
      </c>
      <c r="AG298" s="80" t="s">
        <v>56</v>
      </c>
      <c r="AH298" s="80" t="s">
        <v>56</v>
      </c>
      <c r="AI298" s="80" t="s">
        <v>56</v>
      </c>
      <c r="AJ298" s="80" t="s">
        <v>56</v>
      </c>
      <c r="AK298" s="80" t="s">
        <v>56</v>
      </c>
      <c r="AL298" s="80" t="s">
        <v>56</v>
      </c>
      <c r="AM298" s="80" t="s">
        <v>56</v>
      </c>
      <c r="AN298" s="80" t="s">
        <v>56</v>
      </c>
      <c r="AO298" s="80" t="s">
        <v>56</v>
      </c>
      <c r="AP298" s="2"/>
    </row>
    <row r="299" spans="1:42" x14ac:dyDescent="0.2">
      <c r="AP299" s="2"/>
    </row>
    <row r="300" spans="1:42" x14ac:dyDescent="0.2">
      <c r="D300" s="225" t="s">
        <v>57</v>
      </c>
      <c r="E300" s="226"/>
      <c r="AP300" s="2"/>
    </row>
    <row r="301" spans="1:42" x14ac:dyDescent="0.2">
      <c r="D301" s="170">
        <v>-0.04</v>
      </c>
      <c r="E301" s="170">
        <v>0.01</v>
      </c>
      <c r="AP301" s="2"/>
    </row>
    <row r="302" spans="1:42" x14ac:dyDescent="0.2">
      <c r="D302" s="170">
        <v>-0.03</v>
      </c>
      <c r="E302" s="170">
        <v>0.02</v>
      </c>
      <c r="AP302" s="2"/>
    </row>
    <row r="303" spans="1:42" x14ac:dyDescent="0.2">
      <c r="D303" s="170">
        <v>-0.02</v>
      </c>
      <c r="E303" s="170">
        <v>0.03</v>
      </c>
      <c r="AP303" s="2"/>
    </row>
    <row r="304" spans="1:42" x14ac:dyDescent="0.2">
      <c r="D304" s="170">
        <v>-0.01</v>
      </c>
      <c r="E304" s="170">
        <v>-0.01</v>
      </c>
      <c r="AP304" s="2"/>
    </row>
    <row r="305" spans="4:42" x14ac:dyDescent="0.2">
      <c r="D305" s="170">
        <v>0</v>
      </c>
      <c r="E305" s="170">
        <v>0</v>
      </c>
      <c r="AP305" s="2"/>
    </row>
    <row r="306" spans="4:42" x14ac:dyDescent="0.2">
      <c r="D306" s="170">
        <v>0.01</v>
      </c>
      <c r="E306" s="170">
        <v>1.0000000000005116E-2</v>
      </c>
      <c r="AP306" s="2"/>
    </row>
    <row r="307" spans="4:42" x14ac:dyDescent="0.2">
      <c r="D307" s="170">
        <v>0.02</v>
      </c>
      <c r="E307" s="170">
        <v>2.0000000000003126E-2</v>
      </c>
      <c r="AP307" s="2"/>
    </row>
    <row r="308" spans="4:42" x14ac:dyDescent="0.2">
      <c r="D308" s="170">
        <v>0.03</v>
      </c>
      <c r="E308" s="170">
        <v>3.0000000000001137E-2</v>
      </c>
      <c r="AP308" s="2"/>
    </row>
    <row r="309" spans="4:42" x14ac:dyDescent="0.2">
      <c r="D309" s="170">
        <v>0.04</v>
      </c>
      <c r="E309" s="170">
        <v>-0.01</v>
      </c>
      <c r="AP309" s="2"/>
    </row>
    <row r="310" spans="4:42" x14ac:dyDescent="0.2">
      <c r="D310" s="170">
        <v>0.05</v>
      </c>
      <c r="E310" s="170">
        <v>0</v>
      </c>
      <c r="AP310" s="2"/>
    </row>
    <row r="311" spans="4:42" x14ac:dyDescent="0.2">
      <c r="AP311" s="2"/>
    </row>
    <row r="312" spans="4:42" x14ac:dyDescent="0.2">
      <c r="AP312" s="2"/>
    </row>
    <row r="313" spans="4:42" x14ac:dyDescent="0.2">
      <c r="AP313" s="2"/>
    </row>
    <row r="314" spans="4:42" x14ac:dyDescent="0.2">
      <c r="AP314" s="2"/>
    </row>
    <row r="315" spans="4:42" x14ac:dyDescent="0.2">
      <c r="AP315" s="2"/>
    </row>
    <row r="316" spans="4:42" x14ac:dyDescent="0.2">
      <c r="AP316" s="2"/>
    </row>
    <row r="317" spans="4:42" x14ac:dyDescent="0.2">
      <c r="AP317" s="2"/>
    </row>
    <row r="318" spans="4:42" x14ac:dyDescent="0.2">
      <c r="AP318" s="2"/>
    </row>
    <row r="319" spans="4:42" x14ac:dyDescent="0.2">
      <c r="AP319" s="2"/>
    </row>
    <row r="320" spans="4:42" x14ac:dyDescent="0.2">
      <c r="AP320" s="2"/>
    </row>
    <row r="321" spans="16:42" x14ac:dyDescent="0.2">
      <c r="AP321" s="2"/>
    </row>
    <row r="322" spans="16:42" x14ac:dyDescent="0.2">
      <c r="AP322" s="2"/>
    </row>
    <row r="323" spans="16:42" x14ac:dyDescent="0.2">
      <c r="P323" s="1"/>
      <c r="Q323" s="1"/>
      <c r="S323" s="1"/>
      <c r="U323" s="1"/>
      <c r="V323" s="1"/>
      <c r="AP323" s="2"/>
    </row>
    <row r="324" spans="16:42" x14ac:dyDescent="0.2">
      <c r="P324" s="1"/>
      <c r="Q324" s="1"/>
      <c r="S324" s="1"/>
      <c r="U324" s="1"/>
      <c r="V324" s="1"/>
      <c r="AP324" s="2"/>
    </row>
    <row r="325" spans="16:42" x14ac:dyDescent="0.2">
      <c r="P325" s="1"/>
      <c r="Q325" s="1"/>
      <c r="S325" s="1"/>
      <c r="U325" s="1"/>
      <c r="V325" s="1"/>
      <c r="AP325" s="2"/>
    </row>
    <row r="326" spans="16:42" x14ac:dyDescent="0.2">
      <c r="P326" s="1"/>
      <c r="Q326" s="1"/>
      <c r="S326" s="1"/>
      <c r="U326" s="1"/>
      <c r="V326" s="1"/>
      <c r="AP326" s="2"/>
    </row>
    <row r="327" spans="16:42" x14ac:dyDescent="0.2">
      <c r="P327" s="1"/>
      <c r="Q327" s="1"/>
      <c r="S327" s="1"/>
      <c r="U327" s="1"/>
      <c r="V327" s="1"/>
      <c r="AP327" s="2"/>
    </row>
    <row r="328" spans="16:42" x14ac:dyDescent="0.2">
      <c r="P328" s="1"/>
      <c r="Q328" s="1"/>
      <c r="S328" s="1"/>
      <c r="U328" s="1"/>
      <c r="V328" s="1"/>
      <c r="AP328" s="2"/>
    </row>
    <row r="329" spans="16:42" x14ac:dyDescent="0.2">
      <c r="P329" s="1"/>
      <c r="Q329" s="1"/>
      <c r="S329" s="1"/>
      <c r="U329" s="1"/>
      <c r="V329" s="1"/>
      <c r="AP329" s="2"/>
    </row>
    <row r="330" spans="16:42" x14ac:dyDescent="0.2">
      <c r="P330" s="1"/>
      <c r="Q330" s="1"/>
      <c r="S330" s="1"/>
      <c r="U330" s="1"/>
      <c r="V330" s="1"/>
      <c r="AP330" s="2"/>
    </row>
    <row r="331" spans="16:42" x14ac:dyDescent="0.2">
      <c r="P331" s="1"/>
      <c r="Q331" s="1"/>
      <c r="S331" s="1"/>
      <c r="U331" s="1"/>
      <c r="V331" s="1"/>
      <c r="AP331" s="2"/>
    </row>
    <row r="332" spans="16:42" x14ac:dyDescent="0.2">
      <c r="P332" s="1"/>
      <c r="Q332" s="1"/>
      <c r="S332" s="1"/>
      <c r="U332" s="1"/>
      <c r="V332" s="1"/>
      <c r="AP332" s="2"/>
    </row>
    <row r="333" spans="16:42" x14ac:dyDescent="0.2">
      <c r="P333" s="1"/>
      <c r="Q333" s="1"/>
      <c r="S333" s="1"/>
      <c r="U333" s="1"/>
      <c r="V333" s="1"/>
      <c r="AP333" s="2"/>
    </row>
    <row r="334" spans="16:42" x14ac:dyDescent="0.2">
      <c r="P334" s="1"/>
      <c r="Q334" s="1"/>
      <c r="S334" s="1"/>
      <c r="U334" s="1"/>
      <c r="V334" s="1"/>
      <c r="AP334" s="2"/>
    </row>
    <row r="335" spans="16:42" x14ac:dyDescent="0.2">
      <c r="P335" s="1"/>
      <c r="Q335" s="1"/>
      <c r="S335" s="1"/>
      <c r="U335" s="1"/>
      <c r="V335" s="1"/>
      <c r="AP335" s="2"/>
    </row>
    <row r="336" spans="16:42" x14ac:dyDescent="0.2">
      <c r="P336" s="1"/>
      <c r="Q336" s="1"/>
      <c r="S336" s="1"/>
      <c r="U336" s="1"/>
      <c r="V336" s="1"/>
      <c r="AP336" s="2"/>
    </row>
    <row r="337" spans="16:42" x14ac:dyDescent="0.2">
      <c r="P337" s="1"/>
      <c r="Q337" s="1"/>
      <c r="S337" s="1"/>
      <c r="U337" s="1"/>
      <c r="V337" s="1"/>
      <c r="AP337" s="2"/>
    </row>
    <row r="338" spans="16:42" x14ac:dyDescent="0.2">
      <c r="P338" s="1"/>
      <c r="Q338" s="1"/>
      <c r="S338" s="1"/>
      <c r="U338" s="1"/>
      <c r="V338" s="1"/>
      <c r="AP338" s="2"/>
    </row>
    <row r="339" spans="16:42" x14ac:dyDescent="0.2">
      <c r="P339" s="1"/>
      <c r="Q339" s="1"/>
      <c r="S339" s="1"/>
      <c r="U339" s="1"/>
      <c r="V339" s="1"/>
      <c r="AP339" s="2"/>
    </row>
    <row r="340" spans="16:42" x14ac:dyDescent="0.2">
      <c r="P340" s="1"/>
      <c r="Q340" s="1"/>
      <c r="S340" s="1"/>
      <c r="U340" s="1"/>
      <c r="V340" s="1"/>
      <c r="AP340" s="2"/>
    </row>
    <row r="341" spans="16:42" x14ac:dyDescent="0.2">
      <c r="P341" s="1"/>
      <c r="Q341" s="1"/>
      <c r="S341" s="1"/>
      <c r="U341" s="1"/>
      <c r="V341" s="1"/>
      <c r="AP341" s="2"/>
    </row>
    <row r="342" spans="16:42" x14ac:dyDescent="0.2">
      <c r="P342" s="1"/>
      <c r="Q342" s="1"/>
      <c r="S342" s="1"/>
      <c r="U342" s="1"/>
      <c r="V342" s="1"/>
      <c r="AP342" s="2"/>
    </row>
    <row r="343" spans="16:42" x14ac:dyDescent="0.2">
      <c r="P343" s="1"/>
      <c r="Q343" s="1"/>
      <c r="S343" s="1"/>
      <c r="U343" s="1"/>
      <c r="V343" s="1"/>
    </row>
    <row r="344" spans="16:42" x14ac:dyDescent="0.2">
      <c r="P344" s="1"/>
      <c r="Q344" s="1"/>
      <c r="S344" s="1"/>
      <c r="U344" s="1"/>
      <c r="V344" s="1"/>
    </row>
    <row r="345" spans="16:42" x14ac:dyDescent="0.2">
      <c r="P345" s="1"/>
      <c r="Q345" s="1"/>
      <c r="S345" s="1"/>
      <c r="U345" s="1"/>
      <c r="V345" s="1"/>
    </row>
    <row r="346" spans="16:42" x14ac:dyDescent="0.2">
      <c r="P346" s="1"/>
      <c r="Q346" s="1"/>
      <c r="S346" s="1"/>
      <c r="U346" s="1"/>
      <c r="V346" s="1"/>
    </row>
    <row r="347" spans="16:42" x14ac:dyDescent="0.2">
      <c r="P347" s="1"/>
      <c r="Q347" s="1"/>
      <c r="S347" s="1"/>
      <c r="U347" s="1"/>
      <c r="V347" s="1"/>
    </row>
    <row r="348" spans="16:42" x14ac:dyDescent="0.2">
      <c r="P348" s="1"/>
      <c r="Q348" s="1"/>
      <c r="S348" s="1"/>
      <c r="U348" s="1"/>
      <c r="V348" s="1"/>
    </row>
    <row r="349" spans="16:42" x14ac:dyDescent="0.2">
      <c r="P349" s="1"/>
      <c r="Q349" s="1"/>
      <c r="S349" s="1"/>
      <c r="U349" s="1"/>
      <c r="V349" s="1"/>
    </row>
    <row r="350" spans="16:42" x14ac:dyDescent="0.2">
      <c r="P350" s="1"/>
      <c r="Q350" s="1"/>
      <c r="S350" s="1"/>
      <c r="U350" s="1"/>
      <c r="V350" s="1"/>
    </row>
    <row r="351" spans="16:42" x14ac:dyDescent="0.2">
      <c r="P351" s="1"/>
      <c r="Q351" s="1"/>
      <c r="S351" s="1"/>
      <c r="U351" s="1"/>
      <c r="V351" s="1"/>
    </row>
    <row r="352" spans="16:42" x14ac:dyDescent="0.2">
      <c r="P352" s="1"/>
      <c r="Q352" s="1"/>
      <c r="S352" s="1"/>
      <c r="U352" s="1"/>
      <c r="V352" s="1"/>
    </row>
    <row r="353" spans="16:39" x14ac:dyDescent="0.2">
      <c r="P353" s="1"/>
      <c r="Q353" s="1"/>
      <c r="S353" s="1"/>
      <c r="U353" s="1"/>
      <c r="V353" s="1"/>
    </row>
    <row r="354" spans="16:39" x14ac:dyDescent="0.2">
      <c r="P354" s="1"/>
      <c r="Q354" s="1"/>
      <c r="S354" s="1"/>
      <c r="U354" s="1"/>
      <c r="V354" s="1"/>
    </row>
    <row r="355" spans="16:39" x14ac:dyDescent="0.2">
      <c r="P355" s="1"/>
      <c r="Q355" s="1"/>
      <c r="S355" s="1"/>
      <c r="U355" s="1"/>
      <c r="V355" s="1"/>
      <c r="W355" s="1"/>
      <c r="X355" s="1"/>
      <c r="Y355" s="1"/>
      <c r="Z355" s="1"/>
      <c r="AA355" s="1"/>
      <c r="AB355" s="1"/>
      <c r="AC355" s="1"/>
      <c r="AD355" s="1"/>
      <c r="AE355" s="1"/>
      <c r="AF355" s="1"/>
      <c r="AG355" s="1"/>
      <c r="AH355" s="1"/>
      <c r="AI355" s="1"/>
      <c r="AJ355" s="1"/>
      <c r="AK355" s="1"/>
      <c r="AL355" s="1"/>
      <c r="AM355" s="1"/>
    </row>
    <row r="356" spans="16:39" x14ac:dyDescent="0.2">
      <c r="P356" s="1"/>
      <c r="Q356" s="1"/>
      <c r="S356" s="1"/>
      <c r="U356" s="1"/>
      <c r="V356" s="1"/>
      <c r="W356" s="1"/>
      <c r="X356" s="1"/>
      <c r="Y356" s="1"/>
      <c r="Z356" s="1"/>
      <c r="AA356" s="1"/>
      <c r="AB356" s="1"/>
      <c r="AC356" s="1"/>
      <c r="AD356" s="1"/>
      <c r="AE356" s="1"/>
      <c r="AF356" s="1"/>
      <c r="AG356" s="1"/>
      <c r="AH356" s="1"/>
      <c r="AI356" s="1"/>
      <c r="AJ356" s="1"/>
      <c r="AK356" s="1"/>
      <c r="AL356" s="1"/>
      <c r="AM356" s="1"/>
    </row>
    <row r="357" spans="16:39" x14ac:dyDescent="0.2">
      <c r="P357" s="1"/>
      <c r="Q357" s="1"/>
      <c r="S357" s="1"/>
      <c r="U357" s="1"/>
      <c r="V357" s="1"/>
      <c r="W357" s="1"/>
      <c r="X357" s="1"/>
      <c r="Y357" s="1"/>
      <c r="Z357" s="1"/>
      <c r="AA357" s="1"/>
      <c r="AB357" s="1"/>
      <c r="AC357" s="1"/>
      <c r="AD357" s="1"/>
      <c r="AE357" s="1"/>
      <c r="AF357" s="1"/>
      <c r="AG357" s="1"/>
      <c r="AH357" s="1"/>
      <c r="AI357" s="1"/>
      <c r="AJ357" s="1"/>
      <c r="AK357" s="1"/>
      <c r="AL357" s="1"/>
      <c r="AM357" s="1"/>
    </row>
    <row r="358" spans="16:39" x14ac:dyDescent="0.2">
      <c r="P358" s="1"/>
      <c r="Q358" s="1"/>
      <c r="S358" s="1"/>
      <c r="U358" s="1"/>
      <c r="V358" s="1"/>
      <c r="W358" s="1"/>
      <c r="X358" s="1"/>
      <c r="Y358" s="1"/>
      <c r="Z358" s="1"/>
      <c r="AA358" s="1"/>
      <c r="AB358" s="1"/>
      <c r="AC358" s="1"/>
      <c r="AD358" s="1"/>
      <c r="AE358" s="1"/>
      <c r="AF358" s="1"/>
      <c r="AG358" s="1"/>
      <c r="AH358" s="1"/>
      <c r="AI358" s="1"/>
      <c r="AJ358" s="1"/>
      <c r="AK358" s="1"/>
      <c r="AL358" s="1"/>
      <c r="AM358" s="1"/>
    </row>
    <row r="359" spans="16:39" x14ac:dyDescent="0.2">
      <c r="P359" s="1"/>
      <c r="Q359" s="1"/>
      <c r="S359" s="1"/>
      <c r="U359" s="1"/>
      <c r="V359" s="1"/>
      <c r="W359" s="1"/>
      <c r="X359" s="1"/>
      <c r="Y359" s="1"/>
      <c r="Z359" s="1"/>
      <c r="AA359" s="1"/>
      <c r="AB359" s="1"/>
      <c r="AC359" s="1"/>
      <c r="AD359" s="1"/>
      <c r="AE359" s="1"/>
      <c r="AF359" s="1"/>
      <c r="AG359" s="1"/>
      <c r="AH359" s="1"/>
      <c r="AI359" s="1"/>
      <c r="AJ359" s="1"/>
      <c r="AK359" s="1"/>
      <c r="AL359" s="1"/>
      <c r="AM359" s="1"/>
    </row>
    <row r="360" spans="16:39" x14ac:dyDescent="0.2">
      <c r="P360" s="1"/>
      <c r="Q360" s="1"/>
      <c r="S360" s="1"/>
      <c r="U360" s="1"/>
      <c r="V360" s="1"/>
      <c r="W360" s="1"/>
      <c r="X360" s="1"/>
      <c r="Y360" s="1"/>
      <c r="Z360" s="1"/>
      <c r="AA360" s="1"/>
      <c r="AB360" s="1"/>
      <c r="AC360" s="1"/>
      <c r="AD360" s="1"/>
      <c r="AE360" s="1"/>
      <c r="AF360" s="1"/>
      <c r="AG360" s="1"/>
      <c r="AH360" s="1"/>
      <c r="AI360" s="1"/>
      <c r="AJ360" s="1"/>
      <c r="AK360" s="1"/>
      <c r="AL360" s="1"/>
      <c r="AM360" s="1"/>
    </row>
    <row r="361" spans="16:39" x14ac:dyDescent="0.2">
      <c r="P361" s="1"/>
      <c r="Q361" s="1"/>
      <c r="S361" s="1"/>
      <c r="U361" s="1"/>
      <c r="V361" s="1"/>
      <c r="W361" s="1"/>
      <c r="X361" s="1"/>
      <c r="Y361" s="1"/>
      <c r="Z361" s="1"/>
      <c r="AA361" s="1"/>
      <c r="AB361" s="1"/>
      <c r="AC361" s="1"/>
      <c r="AD361" s="1"/>
      <c r="AE361" s="1"/>
      <c r="AF361" s="1"/>
      <c r="AG361" s="1"/>
      <c r="AH361" s="1"/>
      <c r="AI361" s="1"/>
      <c r="AJ361" s="1"/>
      <c r="AK361" s="1"/>
      <c r="AL361" s="1"/>
      <c r="AM361" s="1"/>
    </row>
    <row r="362" spans="16:39" x14ac:dyDescent="0.2">
      <c r="P362" s="1"/>
      <c r="Q362" s="1"/>
      <c r="S362" s="1"/>
      <c r="U362" s="1"/>
      <c r="V362" s="1"/>
      <c r="W362" s="1"/>
      <c r="X362" s="1"/>
      <c r="Y362" s="1"/>
      <c r="Z362" s="1"/>
      <c r="AA362" s="1"/>
      <c r="AB362" s="1"/>
      <c r="AC362" s="1"/>
      <c r="AD362" s="1"/>
      <c r="AE362" s="1"/>
      <c r="AF362" s="1"/>
      <c r="AG362" s="1"/>
      <c r="AH362" s="1"/>
      <c r="AI362" s="1"/>
      <c r="AJ362" s="1"/>
      <c r="AK362" s="1"/>
      <c r="AL362" s="1"/>
      <c r="AM362" s="1"/>
    </row>
    <row r="363" spans="16:39" x14ac:dyDescent="0.2">
      <c r="P363" s="1"/>
      <c r="Q363" s="1"/>
      <c r="S363" s="1"/>
      <c r="U363" s="1"/>
      <c r="V363" s="1"/>
      <c r="W363" s="1"/>
      <c r="X363" s="1"/>
      <c r="Y363" s="1"/>
      <c r="Z363" s="1"/>
      <c r="AA363" s="1"/>
      <c r="AB363" s="1"/>
      <c r="AC363" s="1"/>
      <c r="AD363" s="1"/>
      <c r="AE363" s="1"/>
      <c r="AF363" s="1"/>
      <c r="AG363" s="1"/>
      <c r="AH363" s="1"/>
      <c r="AI363" s="1"/>
      <c r="AJ363" s="1"/>
      <c r="AK363" s="1"/>
      <c r="AL363" s="1"/>
      <c r="AM363" s="1"/>
    </row>
    <row r="364" spans="16:39" x14ac:dyDescent="0.2">
      <c r="P364" s="1"/>
      <c r="Q364" s="1"/>
      <c r="S364" s="1"/>
      <c r="U364" s="1"/>
      <c r="V364" s="1"/>
      <c r="W364" s="1"/>
      <c r="X364" s="1"/>
      <c r="Y364" s="1"/>
      <c r="Z364" s="1"/>
      <c r="AA364" s="1"/>
      <c r="AB364" s="1"/>
      <c r="AC364" s="1"/>
      <c r="AD364" s="1"/>
      <c r="AE364" s="1"/>
      <c r="AF364" s="1"/>
      <c r="AG364" s="1"/>
      <c r="AH364" s="1"/>
      <c r="AI364" s="1"/>
      <c r="AJ364" s="1"/>
      <c r="AK364" s="1"/>
      <c r="AL364" s="1"/>
      <c r="AM364" s="1"/>
    </row>
    <row r="365" spans="16:39" x14ac:dyDescent="0.2">
      <c r="P365" s="1"/>
      <c r="Q365" s="1"/>
      <c r="S365" s="1"/>
      <c r="U365" s="1"/>
      <c r="V365" s="1"/>
      <c r="W365" s="1"/>
      <c r="X365" s="1"/>
      <c r="Y365" s="1"/>
      <c r="Z365" s="1"/>
      <c r="AA365" s="1"/>
      <c r="AB365" s="1"/>
      <c r="AC365" s="1"/>
      <c r="AD365" s="1"/>
      <c r="AE365" s="1"/>
      <c r="AF365" s="1"/>
      <c r="AG365" s="1"/>
      <c r="AH365" s="1"/>
      <c r="AI365" s="1"/>
      <c r="AJ365" s="1"/>
      <c r="AK365" s="1"/>
      <c r="AL365" s="1"/>
      <c r="AM365" s="1"/>
    </row>
    <row r="366" spans="16:39" x14ac:dyDescent="0.2">
      <c r="P366" s="1"/>
      <c r="Q366" s="1"/>
      <c r="S366" s="1"/>
      <c r="U366" s="1"/>
      <c r="V366" s="1"/>
      <c r="W366" s="1"/>
      <c r="X366" s="1"/>
      <c r="Y366" s="1"/>
      <c r="Z366" s="1"/>
      <c r="AA366" s="1"/>
      <c r="AB366" s="1"/>
      <c r="AC366" s="1"/>
      <c r="AD366" s="1"/>
      <c r="AE366" s="1"/>
      <c r="AF366" s="1"/>
      <c r="AG366" s="1"/>
      <c r="AH366" s="1"/>
      <c r="AI366" s="1"/>
      <c r="AJ366" s="1"/>
      <c r="AK366" s="1"/>
      <c r="AL366" s="1"/>
      <c r="AM366" s="1"/>
    </row>
    <row r="367" spans="16:39" x14ac:dyDescent="0.2">
      <c r="P367" s="1"/>
      <c r="Q367" s="1"/>
      <c r="S367" s="1"/>
      <c r="U367" s="1"/>
      <c r="V367" s="1"/>
      <c r="W367" s="1"/>
      <c r="X367" s="1"/>
      <c r="Y367" s="1"/>
      <c r="Z367" s="1"/>
      <c r="AA367" s="1"/>
      <c r="AB367" s="1"/>
      <c r="AC367" s="1"/>
      <c r="AD367" s="1"/>
      <c r="AE367" s="1"/>
      <c r="AF367" s="1"/>
      <c r="AG367" s="1"/>
      <c r="AH367" s="1"/>
      <c r="AI367" s="1"/>
      <c r="AJ367" s="1"/>
      <c r="AK367" s="1"/>
      <c r="AL367" s="1"/>
      <c r="AM367" s="1"/>
    </row>
    <row r="368" spans="16:39" x14ac:dyDescent="0.2">
      <c r="P368" s="1"/>
      <c r="Q368" s="1"/>
      <c r="S368" s="1"/>
      <c r="U368" s="1"/>
      <c r="V368" s="1"/>
      <c r="W368" s="1"/>
      <c r="X368" s="1"/>
      <c r="Y368" s="1"/>
      <c r="Z368" s="1"/>
      <c r="AA368" s="1"/>
      <c r="AB368" s="1"/>
      <c r="AC368" s="1"/>
      <c r="AD368" s="1"/>
      <c r="AE368" s="1"/>
      <c r="AF368" s="1"/>
      <c r="AG368" s="1"/>
      <c r="AH368" s="1"/>
      <c r="AI368" s="1"/>
      <c r="AJ368" s="1"/>
      <c r="AK368" s="1"/>
      <c r="AL368" s="1"/>
      <c r="AM368" s="1"/>
    </row>
    <row r="369" spans="16:39" x14ac:dyDescent="0.2">
      <c r="P369" s="1"/>
      <c r="Q369" s="1"/>
      <c r="S369" s="1"/>
      <c r="U369" s="1"/>
      <c r="V369" s="1"/>
      <c r="W369" s="1"/>
      <c r="X369" s="1"/>
      <c r="Y369" s="1"/>
      <c r="Z369" s="1"/>
      <c r="AA369" s="1"/>
      <c r="AB369" s="1"/>
      <c r="AC369" s="1"/>
      <c r="AD369" s="1"/>
      <c r="AE369" s="1"/>
      <c r="AF369" s="1"/>
      <c r="AG369" s="1"/>
      <c r="AH369" s="1"/>
      <c r="AI369" s="1"/>
      <c r="AJ369" s="1"/>
      <c r="AK369" s="1"/>
      <c r="AL369" s="1"/>
      <c r="AM369" s="1"/>
    </row>
    <row r="370" spans="16:39" x14ac:dyDescent="0.2">
      <c r="P370" s="1"/>
      <c r="Q370" s="1"/>
      <c r="S370" s="1"/>
      <c r="U370" s="1"/>
      <c r="V370" s="1"/>
      <c r="W370" s="1"/>
      <c r="X370" s="1"/>
      <c r="Y370" s="1"/>
      <c r="Z370" s="1"/>
      <c r="AA370" s="1"/>
      <c r="AB370" s="1"/>
      <c r="AC370" s="1"/>
      <c r="AD370" s="1"/>
      <c r="AE370" s="1"/>
      <c r="AF370" s="1"/>
      <c r="AG370" s="1"/>
      <c r="AH370" s="1"/>
      <c r="AI370" s="1"/>
      <c r="AJ370" s="1"/>
      <c r="AK370" s="1"/>
      <c r="AL370" s="1"/>
      <c r="AM370" s="1"/>
    </row>
    <row r="371" spans="16:39" x14ac:dyDescent="0.2">
      <c r="P371" s="1"/>
      <c r="Q371" s="1"/>
      <c r="S371" s="1"/>
      <c r="U371" s="1"/>
      <c r="V371" s="1"/>
      <c r="W371" s="1"/>
      <c r="X371" s="1"/>
      <c r="Y371" s="1"/>
      <c r="Z371" s="1"/>
      <c r="AA371" s="1"/>
      <c r="AB371" s="1"/>
      <c r="AC371" s="1"/>
      <c r="AD371" s="1"/>
      <c r="AE371" s="1"/>
      <c r="AF371" s="1"/>
      <c r="AG371" s="1"/>
      <c r="AH371" s="1"/>
      <c r="AI371" s="1"/>
      <c r="AJ371" s="1"/>
      <c r="AK371" s="1"/>
      <c r="AL371" s="1"/>
      <c r="AM371" s="1"/>
    </row>
    <row r="372" spans="16:39" x14ac:dyDescent="0.2">
      <c r="P372" s="1"/>
      <c r="Q372" s="1"/>
      <c r="S372" s="1"/>
      <c r="U372" s="1"/>
      <c r="V372" s="1"/>
      <c r="W372" s="1"/>
      <c r="X372" s="1"/>
      <c r="Y372" s="1"/>
      <c r="Z372" s="1"/>
      <c r="AA372" s="1"/>
      <c r="AB372" s="1"/>
      <c r="AC372" s="1"/>
      <c r="AD372" s="1"/>
      <c r="AE372" s="1"/>
      <c r="AF372" s="1"/>
      <c r="AG372" s="1"/>
      <c r="AH372" s="1"/>
      <c r="AI372" s="1"/>
      <c r="AJ372" s="1"/>
      <c r="AK372" s="1"/>
      <c r="AL372" s="1"/>
      <c r="AM372" s="1"/>
    </row>
    <row r="373" spans="16:39" x14ac:dyDescent="0.2">
      <c r="P373" s="1"/>
      <c r="Q373" s="1"/>
      <c r="S373" s="1"/>
      <c r="U373" s="1"/>
      <c r="V373" s="1"/>
      <c r="W373" s="1"/>
      <c r="X373" s="1"/>
      <c r="Y373" s="1"/>
      <c r="Z373" s="1"/>
      <c r="AA373" s="1"/>
      <c r="AB373" s="1"/>
      <c r="AC373" s="1"/>
      <c r="AD373" s="1"/>
      <c r="AE373" s="1"/>
      <c r="AF373" s="1"/>
      <c r="AG373" s="1"/>
      <c r="AH373" s="1"/>
      <c r="AI373" s="1"/>
      <c r="AJ373" s="1"/>
      <c r="AK373" s="1"/>
      <c r="AL373" s="1"/>
      <c r="AM373" s="1"/>
    </row>
    <row r="374" spans="16:39" x14ac:dyDescent="0.2">
      <c r="P374" s="1"/>
      <c r="Q374" s="1"/>
      <c r="S374" s="1"/>
      <c r="U374" s="1"/>
      <c r="V374" s="1"/>
      <c r="W374" s="1"/>
      <c r="X374" s="1"/>
      <c r="Y374" s="1"/>
      <c r="Z374" s="1"/>
      <c r="AA374" s="1"/>
      <c r="AB374" s="1"/>
      <c r="AC374" s="1"/>
      <c r="AD374" s="1"/>
      <c r="AE374" s="1"/>
      <c r="AF374" s="1"/>
      <c r="AG374" s="1"/>
      <c r="AH374" s="1"/>
      <c r="AI374" s="1"/>
      <c r="AJ374" s="1"/>
      <c r="AK374" s="1"/>
      <c r="AL374" s="1"/>
      <c r="AM374" s="1"/>
    </row>
    <row r="375" spans="16:39" x14ac:dyDescent="0.2">
      <c r="P375" s="1"/>
      <c r="Q375" s="1"/>
      <c r="S375" s="1"/>
      <c r="U375" s="1"/>
      <c r="V375" s="1"/>
      <c r="W375" s="1"/>
      <c r="X375" s="1"/>
      <c r="Y375" s="1"/>
      <c r="Z375" s="1"/>
      <c r="AA375" s="1"/>
      <c r="AB375" s="1"/>
      <c r="AC375" s="1"/>
      <c r="AD375" s="1"/>
      <c r="AE375" s="1"/>
      <c r="AF375" s="1"/>
      <c r="AG375" s="1"/>
      <c r="AH375" s="1"/>
      <c r="AI375" s="1"/>
      <c r="AJ375" s="1"/>
      <c r="AK375" s="1"/>
      <c r="AL375" s="1"/>
      <c r="AM375" s="1"/>
    </row>
    <row r="376" spans="16:39" x14ac:dyDescent="0.2">
      <c r="P376" s="1"/>
      <c r="Q376" s="1"/>
      <c r="S376" s="1"/>
      <c r="U376" s="1"/>
      <c r="V376" s="1"/>
      <c r="W376" s="1"/>
      <c r="X376" s="1"/>
      <c r="Y376" s="1"/>
      <c r="Z376" s="1"/>
      <c r="AA376" s="1"/>
      <c r="AB376" s="1"/>
      <c r="AC376" s="1"/>
      <c r="AD376" s="1"/>
      <c r="AE376" s="1"/>
      <c r="AF376" s="1"/>
      <c r="AG376" s="1"/>
      <c r="AH376" s="1"/>
      <c r="AI376" s="1"/>
      <c r="AJ376" s="1"/>
      <c r="AK376" s="1"/>
      <c r="AL376" s="1"/>
      <c r="AM376" s="1"/>
    </row>
    <row r="377" spans="16:39" x14ac:dyDescent="0.2">
      <c r="P377" s="1"/>
      <c r="Q377" s="1"/>
      <c r="S377" s="1"/>
      <c r="U377" s="1"/>
      <c r="V377" s="1"/>
      <c r="W377" s="1"/>
      <c r="X377" s="1"/>
      <c r="Y377" s="1"/>
      <c r="Z377" s="1"/>
      <c r="AA377" s="1"/>
      <c r="AB377" s="1"/>
      <c r="AC377" s="1"/>
      <c r="AD377" s="1"/>
      <c r="AE377" s="1"/>
      <c r="AF377" s="1"/>
      <c r="AG377" s="1"/>
      <c r="AH377" s="1"/>
      <c r="AI377" s="1"/>
      <c r="AJ377" s="1"/>
      <c r="AK377" s="1"/>
      <c r="AL377" s="1"/>
      <c r="AM377" s="1"/>
    </row>
    <row r="378" spans="16:39" x14ac:dyDescent="0.2">
      <c r="P378" s="1"/>
      <c r="Q378" s="1"/>
      <c r="S378" s="1"/>
      <c r="U378" s="1"/>
      <c r="V378" s="1"/>
      <c r="W378" s="1"/>
      <c r="X378" s="1"/>
      <c r="Y378" s="1"/>
      <c r="Z378" s="1"/>
      <c r="AA378" s="1"/>
      <c r="AB378" s="1"/>
      <c r="AC378" s="1"/>
      <c r="AD378" s="1"/>
      <c r="AE378" s="1"/>
      <c r="AF378" s="1"/>
      <c r="AG378" s="1"/>
      <c r="AH378" s="1"/>
      <c r="AI378" s="1"/>
      <c r="AJ378" s="1"/>
      <c r="AK378" s="1"/>
      <c r="AL378" s="1"/>
      <c r="AM378" s="1"/>
    </row>
    <row r="379" spans="16:39" x14ac:dyDescent="0.2">
      <c r="P379" s="1"/>
      <c r="Q379" s="1"/>
      <c r="S379" s="1"/>
      <c r="U379" s="1"/>
      <c r="V379" s="1"/>
      <c r="W379" s="1"/>
      <c r="X379" s="1"/>
      <c r="Y379" s="1"/>
      <c r="Z379" s="1"/>
      <c r="AA379" s="1"/>
      <c r="AB379" s="1"/>
      <c r="AC379" s="1"/>
      <c r="AD379" s="1"/>
      <c r="AE379" s="1"/>
      <c r="AF379" s="1"/>
      <c r="AG379" s="1"/>
      <c r="AH379" s="1"/>
      <c r="AI379" s="1"/>
      <c r="AJ379" s="1"/>
      <c r="AK379" s="1"/>
      <c r="AL379" s="1"/>
      <c r="AM379" s="1"/>
    </row>
    <row r="380" spans="16:39" x14ac:dyDescent="0.2">
      <c r="P380" s="1"/>
      <c r="Q380" s="1"/>
      <c r="S380" s="1"/>
      <c r="U380" s="1"/>
      <c r="V380" s="1"/>
      <c r="W380" s="1"/>
      <c r="X380" s="1"/>
      <c r="Y380" s="1"/>
      <c r="Z380" s="1"/>
      <c r="AA380" s="1"/>
      <c r="AB380" s="1"/>
      <c r="AC380" s="1"/>
      <c r="AD380" s="1"/>
      <c r="AE380" s="1"/>
      <c r="AF380" s="1"/>
      <c r="AG380" s="1"/>
      <c r="AH380" s="1"/>
      <c r="AI380" s="1"/>
      <c r="AJ380" s="1"/>
      <c r="AK380" s="1"/>
      <c r="AL380" s="1"/>
      <c r="AM380" s="1"/>
    </row>
    <row r="381" spans="16:39" x14ac:dyDescent="0.2">
      <c r="P381" s="1"/>
      <c r="Q381" s="1"/>
      <c r="S381" s="1"/>
      <c r="U381" s="1"/>
      <c r="V381" s="1"/>
      <c r="W381" s="1"/>
      <c r="X381" s="1"/>
      <c r="Y381" s="1"/>
      <c r="Z381" s="1"/>
      <c r="AA381" s="1"/>
      <c r="AB381" s="1"/>
      <c r="AC381" s="1"/>
      <c r="AD381" s="1"/>
      <c r="AE381" s="1"/>
      <c r="AF381" s="1"/>
      <c r="AG381" s="1"/>
      <c r="AH381" s="1"/>
      <c r="AI381" s="1"/>
      <c r="AJ381" s="1"/>
      <c r="AK381" s="1"/>
      <c r="AL381" s="1"/>
      <c r="AM381" s="1"/>
    </row>
    <row r="382" spans="16:39" x14ac:dyDescent="0.2">
      <c r="P382" s="1"/>
      <c r="Q382" s="1"/>
      <c r="S382" s="1"/>
      <c r="U382" s="1"/>
      <c r="V382" s="1"/>
      <c r="W382" s="1"/>
      <c r="X382" s="1"/>
      <c r="Y382" s="1"/>
      <c r="Z382" s="1"/>
      <c r="AA382" s="1"/>
      <c r="AB382" s="1"/>
      <c r="AC382" s="1"/>
      <c r="AD382" s="1"/>
      <c r="AE382" s="1"/>
      <c r="AF382" s="1"/>
      <c r="AG382" s="1"/>
      <c r="AH382" s="1"/>
      <c r="AI382" s="1"/>
      <c r="AJ382" s="1"/>
      <c r="AK382" s="1"/>
      <c r="AL382" s="1"/>
      <c r="AM382" s="1"/>
    </row>
    <row r="383" spans="16:39" x14ac:dyDescent="0.2">
      <c r="P383" s="1"/>
      <c r="Q383" s="1"/>
      <c r="S383" s="1"/>
      <c r="U383" s="1"/>
      <c r="V383" s="1"/>
      <c r="W383" s="1"/>
      <c r="X383" s="1"/>
      <c r="Y383" s="1"/>
      <c r="Z383" s="1"/>
      <c r="AA383" s="1"/>
      <c r="AB383" s="1"/>
      <c r="AC383" s="1"/>
      <c r="AD383" s="1"/>
      <c r="AE383" s="1"/>
      <c r="AF383" s="1"/>
      <c r="AG383" s="1"/>
      <c r="AH383" s="1"/>
      <c r="AI383" s="1"/>
      <c r="AJ383" s="1"/>
      <c r="AK383" s="1"/>
      <c r="AL383" s="1"/>
      <c r="AM383" s="1"/>
    </row>
    <row r="384" spans="16:39" x14ac:dyDescent="0.2">
      <c r="P384" s="1"/>
      <c r="Q384" s="1"/>
      <c r="S384" s="1"/>
      <c r="U384" s="1"/>
      <c r="V384" s="1"/>
      <c r="W384" s="1"/>
      <c r="X384" s="1"/>
      <c r="Y384" s="1"/>
      <c r="Z384" s="1"/>
      <c r="AA384" s="1"/>
      <c r="AB384" s="1"/>
      <c r="AC384" s="1"/>
      <c r="AD384" s="1"/>
      <c r="AE384" s="1"/>
      <c r="AF384" s="1"/>
      <c r="AG384" s="1"/>
      <c r="AH384" s="1"/>
      <c r="AI384" s="1"/>
      <c r="AJ384" s="1"/>
      <c r="AK384" s="1"/>
      <c r="AL384" s="1"/>
      <c r="AM384" s="1"/>
    </row>
    <row r="385" spans="16:39" x14ac:dyDescent="0.2">
      <c r="P385" s="1"/>
      <c r="Q385" s="1"/>
      <c r="S385" s="1"/>
      <c r="U385" s="1"/>
      <c r="V385" s="1"/>
      <c r="W385" s="1"/>
      <c r="X385" s="1"/>
      <c r="Y385" s="1"/>
      <c r="Z385" s="1"/>
      <c r="AA385" s="1"/>
      <c r="AB385" s="1"/>
      <c r="AC385" s="1"/>
      <c r="AD385" s="1"/>
      <c r="AE385" s="1"/>
      <c r="AF385" s="1"/>
      <c r="AG385" s="1"/>
      <c r="AH385" s="1"/>
      <c r="AI385" s="1"/>
      <c r="AJ385" s="1"/>
      <c r="AK385" s="1"/>
      <c r="AL385" s="1"/>
      <c r="AM385" s="1"/>
    </row>
    <row r="386" spans="16:39" x14ac:dyDescent="0.2">
      <c r="P386" s="1"/>
      <c r="Q386" s="1"/>
      <c r="S386" s="1"/>
      <c r="U386" s="1"/>
      <c r="V386" s="1"/>
      <c r="W386" s="1"/>
      <c r="X386" s="1"/>
      <c r="Y386" s="1"/>
      <c r="Z386" s="1"/>
      <c r="AA386" s="1"/>
      <c r="AB386" s="1"/>
      <c r="AC386" s="1"/>
      <c r="AD386" s="1"/>
      <c r="AE386" s="1"/>
      <c r="AF386" s="1"/>
      <c r="AG386" s="1"/>
      <c r="AH386" s="1"/>
      <c r="AI386" s="1"/>
      <c r="AJ386" s="1"/>
      <c r="AK386" s="1"/>
      <c r="AL386" s="1"/>
      <c r="AM386" s="1"/>
    </row>
    <row r="387" spans="16:39" x14ac:dyDescent="0.2">
      <c r="P387" s="1"/>
      <c r="Q387" s="1"/>
      <c r="S387" s="1"/>
      <c r="U387" s="1"/>
      <c r="V387" s="1"/>
      <c r="W387" s="1"/>
      <c r="X387" s="1"/>
      <c r="Y387" s="1"/>
      <c r="Z387" s="1"/>
      <c r="AA387" s="1"/>
      <c r="AB387" s="1"/>
      <c r="AC387" s="1"/>
      <c r="AD387" s="1"/>
      <c r="AE387" s="1"/>
      <c r="AF387" s="1"/>
      <c r="AG387" s="1"/>
      <c r="AH387" s="1"/>
      <c r="AI387" s="1"/>
      <c r="AJ387" s="1"/>
      <c r="AK387" s="1"/>
      <c r="AL387" s="1"/>
      <c r="AM387" s="1"/>
    </row>
    <row r="388" spans="16:39" x14ac:dyDescent="0.2">
      <c r="P388" s="1"/>
      <c r="Q388" s="1"/>
      <c r="S388" s="1"/>
      <c r="U388" s="1"/>
      <c r="V388" s="1"/>
      <c r="W388" s="1"/>
      <c r="X388" s="1"/>
      <c r="Y388" s="1"/>
      <c r="Z388" s="1"/>
      <c r="AA388" s="1"/>
      <c r="AB388" s="1"/>
      <c r="AC388" s="1"/>
      <c r="AD388" s="1"/>
      <c r="AE388" s="1"/>
      <c r="AF388" s="1"/>
      <c r="AG388" s="1"/>
      <c r="AH388" s="1"/>
      <c r="AI388" s="1"/>
      <c r="AJ388" s="1"/>
      <c r="AK388" s="1"/>
      <c r="AL388" s="1"/>
      <c r="AM388" s="1"/>
    </row>
    <row r="389" spans="16:39" x14ac:dyDescent="0.2">
      <c r="P389" s="1"/>
      <c r="Q389" s="1"/>
      <c r="S389" s="1"/>
      <c r="U389" s="1"/>
      <c r="V389" s="1"/>
      <c r="W389" s="1"/>
      <c r="X389" s="1"/>
      <c r="Y389" s="1"/>
      <c r="Z389" s="1"/>
      <c r="AA389" s="1"/>
      <c r="AB389" s="1"/>
      <c r="AC389" s="1"/>
      <c r="AD389" s="1"/>
      <c r="AE389" s="1"/>
      <c r="AF389" s="1"/>
      <c r="AG389" s="1"/>
      <c r="AH389" s="1"/>
      <c r="AI389" s="1"/>
      <c r="AJ389" s="1"/>
      <c r="AK389" s="1"/>
      <c r="AL389" s="1"/>
      <c r="AM389" s="1"/>
    </row>
    <row r="390" spans="16:39" x14ac:dyDescent="0.2">
      <c r="P390" s="1"/>
      <c r="Q390" s="1"/>
      <c r="S390" s="1"/>
      <c r="U390" s="1"/>
      <c r="V390" s="1"/>
      <c r="W390" s="1"/>
      <c r="X390" s="1"/>
      <c r="Y390" s="1"/>
      <c r="Z390" s="1"/>
      <c r="AA390" s="1"/>
      <c r="AB390" s="1"/>
      <c r="AC390" s="1"/>
      <c r="AD390" s="1"/>
      <c r="AE390" s="1"/>
      <c r="AF390" s="1"/>
      <c r="AG390" s="1"/>
      <c r="AH390" s="1"/>
      <c r="AI390" s="1"/>
      <c r="AJ390" s="1"/>
      <c r="AK390" s="1"/>
      <c r="AL390" s="1"/>
      <c r="AM390" s="1"/>
    </row>
    <row r="391" spans="16:39" x14ac:dyDescent="0.2">
      <c r="P391" s="1"/>
      <c r="Q391" s="1"/>
      <c r="S391" s="1"/>
      <c r="U391" s="1"/>
      <c r="V391" s="1"/>
      <c r="W391" s="1"/>
      <c r="X391" s="1"/>
      <c r="Y391" s="1"/>
      <c r="Z391" s="1"/>
      <c r="AA391" s="1"/>
      <c r="AB391" s="1"/>
      <c r="AC391" s="1"/>
      <c r="AD391" s="1"/>
      <c r="AE391" s="1"/>
      <c r="AF391" s="1"/>
      <c r="AG391" s="1"/>
      <c r="AH391" s="1"/>
      <c r="AI391" s="1"/>
      <c r="AJ391" s="1"/>
      <c r="AK391" s="1"/>
      <c r="AL391" s="1"/>
      <c r="AM391" s="1"/>
    </row>
    <row r="392" spans="16:39" x14ac:dyDescent="0.2">
      <c r="P392" s="1"/>
      <c r="Q392" s="1"/>
      <c r="S392" s="1"/>
      <c r="U392" s="1"/>
      <c r="V392" s="1"/>
      <c r="W392" s="1"/>
      <c r="X392" s="1"/>
      <c r="Y392" s="1"/>
      <c r="Z392" s="1"/>
      <c r="AA392" s="1"/>
      <c r="AB392" s="1"/>
      <c r="AC392" s="1"/>
      <c r="AD392" s="1"/>
      <c r="AE392" s="1"/>
      <c r="AF392" s="1"/>
      <c r="AG392" s="1"/>
      <c r="AH392" s="1"/>
      <c r="AI392" s="1"/>
      <c r="AJ392" s="1"/>
      <c r="AK392" s="1"/>
      <c r="AL392" s="1"/>
      <c r="AM392" s="1"/>
    </row>
    <row r="393" spans="16:39" x14ac:dyDescent="0.2">
      <c r="P393" s="1"/>
      <c r="Q393" s="1"/>
      <c r="S393" s="1"/>
      <c r="U393" s="1"/>
      <c r="V393" s="1"/>
      <c r="W393" s="1"/>
      <c r="X393" s="1"/>
      <c r="Y393" s="1"/>
      <c r="Z393" s="1"/>
      <c r="AA393" s="1"/>
      <c r="AB393" s="1"/>
      <c r="AC393" s="1"/>
      <c r="AD393" s="1"/>
      <c r="AE393" s="1"/>
      <c r="AF393" s="1"/>
      <c r="AG393" s="1"/>
      <c r="AH393" s="1"/>
      <c r="AI393" s="1"/>
      <c r="AJ393" s="1"/>
      <c r="AK393" s="1"/>
      <c r="AL393" s="1"/>
      <c r="AM393" s="1"/>
    </row>
    <row r="394" spans="16:39" x14ac:dyDescent="0.2">
      <c r="P394" s="1"/>
      <c r="Q394" s="1"/>
      <c r="S394" s="1"/>
      <c r="U394" s="1"/>
      <c r="V394" s="1"/>
      <c r="W394" s="1"/>
      <c r="X394" s="1"/>
      <c r="Y394" s="1"/>
      <c r="Z394" s="1"/>
      <c r="AA394" s="1"/>
      <c r="AB394" s="1"/>
      <c r="AC394" s="1"/>
      <c r="AD394" s="1"/>
      <c r="AE394" s="1"/>
      <c r="AF394" s="1"/>
      <c r="AG394" s="1"/>
      <c r="AH394" s="1"/>
      <c r="AI394" s="1"/>
      <c r="AJ394" s="1"/>
      <c r="AK394" s="1"/>
      <c r="AL394" s="1"/>
      <c r="AM394" s="1"/>
    </row>
    <row r="395" spans="16:39" x14ac:dyDescent="0.2">
      <c r="P395" s="1"/>
      <c r="Q395" s="1"/>
      <c r="S395" s="1"/>
      <c r="U395" s="1"/>
      <c r="V395" s="1"/>
      <c r="W395" s="1"/>
      <c r="X395" s="1"/>
      <c r="Y395" s="1"/>
      <c r="Z395" s="1"/>
      <c r="AA395" s="1"/>
      <c r="AB395" s="1"/>
      <c r="AC395" s="1"/>
      <c r="AD395" s="1"/>
      <c r="AE395" s="1"/>
      <c r="AF395" s="1"/>
      <c r="AG395" s="1"/>
      <c r="AH395" s="1"/>
      <c r="AI395" s="1"/>
      <c r="AJ395" s="1"/>
      <c r="AK395" s="1"/>
      <c r="AL395" s="1"/>
      <c r="AM395" s="1"/>
    </row>
    <row r="396" spans="16:39" x14ac:dyDescent="0.2">
      <c r="P396" s="1"/>
      <c r="Q396" s="1"/>
      <c r="S396" s="1"/>
      <c r="U396" s="1"/>
      <c r="V396" s="1"/>
      <c r="W396" s="1"/>
      <c r="X396" s="1"/>
      <c r="Y396" s="1"/>
      <c r="Z396" s="1"/>
      <c r="AA396" s="1"/>
      <c r="AB396" s="1"/>
      <c r="AC396" s="1"/>
      <c r="AD396" s="1"/>
      <c r="AE396" s="1"/>
      <c r="AF396" s="1"/>
      <c r="AG396" s="1"/>
      <c r="AH396" s="1"/>
      <c r="AI396" s="1"/>
      <c r="AJ396" s="1"/>
      <c r="AK396" s="1"/>
      <c r="AL396" s="1"/>
      <c r="AM396" s="1"/>
    </row>
    <row r="397" spans="16:39" x14ac:dyDescent="0.2">
      <c r="P397" s="1"/>
      <c r="Q397" s="1"/>
      <c r="S397" s="1"/>
      <c r="U397" s="1"/>
      <c r="V397" s="1"/>
      <c r="W397" s="1"/>
      <c r="X397" s="1"/>
      <c r="Y397" s="1"/>
      <c r="Z397" s="1"/>
      <c r="AA397" s="1"/>
      <c r="AB397" s="1"/>
      <c r="AC397" s="1"/>
      <c r="AD397" s="1"/>
      <c r="AE397" s="1"/>
      <c r="AF397" s="1"/>
      <c r="AG397" s="1"/>
      <c r="AH397" s="1"/>
      <c r="AI397" s="1"/>
      <c r="AJ397" s="1"/>
      <c r="AK397" s="1"/>
      <c r="AL397" s="1"/>
      <c r="AM397" s="1"/>
    </row>
    <row r="398" spans="16:39" x14ac:dyDescent="0.2">
      <c r="P398" s="1"/>
      <c r="Q398" s="1"/>
      <c r="S398" s="1"/>
      <c r="U398" s="1"/>
      <c r="V398" s="1"/>
      <c r="W398" s="1"/>
      <c r="X398" s="1"/>
      <c r="Y398" s="1"/>
      <c r="Z398" s="1"/>
      <c r="AA398" s="1"/>
      <c r="AB398" s="1"/>
      <c r="AC398" s="1"/>
      <c r="AD398" s="1"/>
      <c r="AE398" s="1"/>
      <c r="AF398" s="1"/>
      <c r="AG398" s="1"/>
      <c r="AH398" s="1"/>
      <c r="AI398" s="1"/>
      <c r="AJ398" s="1"/>
      <c r="AK398" s="1"/>
      <c r="AL398" s="1"/>
      <c r="AM398" s="1"/>
    </row>
    <row r="399" spans="16:39" x14ac:dyDescent="0.2">
      <c r="P399" s="1"/>
      <c r="Q399" s="1"/>
      <c r="S399" s="1"/>
      <c r="U399" s="1"/>
      <c r="V399" s="1"/>
      <c r="W399" s="1"/>
      <c r="X399" s="1"/>
      <c r="Y399" s="1"/>
      <c r="Z399" s="1"/>
      <c r="AA399" s="1"/>
      <c r="AB399" s="1"/>
      <c r="AC399" s="1"/>
      <c r="AD399" s="1"/>
      <c r="AE399" s="1"/>
      <c r="AF399" s="1"/>
      <c r="AG399" s="1"/>
      <c r="AH399" s="1"/>
      <c r="AI399" s="1"/>
      <c r="AJ399" s="1"/>
      <c r="AK399" s="1"/>
      <c r="AL399" s="1"/>
      <c r="AM399" s="1"/>
    </row>
    <row r="400" spans="16:39" x14ac:dyDescent="0.2">
      <c r="P400" s="1"/>
      <c r="Q400" s="1"/>
      <c r="S400" s="1"/>
      <c r="U400" s="1"/>
      <c r="V400" s="1"/>
      <c r="W400" s="1"/>
      <c r="X400" s="1"/>
      <c r="Y400" s="1"/>
      <c r="Z400" s="1"/>
      <c r="AA400" s="1"/>
      <c r="AB400" s="1"/>
      <c r="AC400" s="1"/>
      <c r="AD400" s="1"/>
      <c r="AE400" s="1"/>
      <c r="AF400" s="1"/>
      <c r="AG400" s="1"/>
      <c r="AH400" s="1"/>
      <c r="AI400" s="1"/>
      <c r="AJ400" s="1"/>
      <c r="AK400" s="1"/>
      <c r="AL400" s="1"/>
      <c r="AM400" s="1"/>
    </row>
    <row r="401" spans="16:39" x14ac:dyDescent="0.2">
      <c r="P401" s="1"/>
      <c r="Q401" s="1"/>
      <c r="S401" s="1"/>
      <c r="U401" s="1"/>
      <c r="V401" s="1"/>
      <c r="W401" s="1"/>
      <c r="X401" s="1"/>
      <c r="Y401" s="1"/>
      <c r="Z401" s="1"/>
      <c r="AA401" s="1"/>
      <c r="AB401" s="1"/>
      <c r="AC401" s="1"/>
      <c r="AD401" s="1"/>
      <c r="AE401" s="1"/>
      <c r="AF401" s="1"/>
      <c r="AG401" s="1"/>
      <c r="AH401" s="1"/>
      <c r="AI401" s="1"/>
      <c r="AJ401" s="1"/>
      <c r="AK401" s="1"/>
      <c r="AL401" s="1"/>
      <c r="AM401" s="1"/>
    </row>
    <row r="402" spans="16:39" x14ac:dyDescent="0.2">
      <c r="P402" s="1"/>
      <c r="Q402" s="1"/>
      <c r="S402" s="1"/>
      <c r="U402" s="1"/>
      <c r="V402" s="1"/>
      <c r="W402" s="1"/>
      <c r="X402" s="1"/>
      <c r="Y402" s="1"/>
      <c r="Z402" s="1"/>
      <c r="AA402" s="1"/>
      <c r="AB402" s="1"/>
      <c r="AC402" s="1"/>
      <c r="AD402" s="1"/>
      <c r="AE402" s="1"/>
      <c r="AF402" s="1"/>
      <c r="AG402" s="1"/>
      <c r="AH402" s="1"/>
      <c r="AI402" s="1"/>
      <c r="AJ402" s="1"/>
      <c r="AK402" s="1"/>
      <c r="AL402" s="1"/>
      <c r="AM402" s="1"/>
    </row>
    <row r="403" spans="16:39" x14ac:dyDescent="0.2">
      <c r="P403" s="1"/>
      <c r="Q403" s="1"/>
      <c r="S403" s="1"/>
      <c r="U403" s="1"/>
      <c r="V403" s="1"/>
      <c r="W403" s="1"/>
      <c r="X403" s="1"/>
      <c r="Y403" s="1"/>
      <c r="Z403" s="1"/>
      <c r="AA403" s="1"/>
      <c r="AB403" s="1"/>
      <c r="AC403" s="1"/>
      <c r="AD403" s="1"/>
      <c r="AE403" s="1"/>
      <c r="AF403" s="1"/>
      <c r="AG403" s="1"/>
      <c r="AH403" s="1"/>
      <c r="AI403" s="1"/>
      <c r="AJ403" s="1"/>
      <c r="AK403" s="1"/>
      <c r="AL403" s="1"/>
      <c r="AM403" s="1"/>
    </row>
    <row r="404" spans="16:39" x14ac:dyDescent="0.2">
      <c r="P404" s="1"/>
      <c r="Q404" s="1"/>
      <c r="S404" s="1"/>
      <c r="U404" s="1"/>
      <c r="V404" s="1"/>
      <c r="W404" s="1"/>
      <c r="X404" s="1"/>
      <c r="Y404" s="1"/>
      <c r="Z404" s="1"/>
      <c r="AA404" s="1"/>
      <c r="AB404" s="1"/>
      <c r="AC404" s="1"/>
      <c r="AD404" s="1"/>
      <c r="AE404" s="1"/>
      <c r="AF404" s="1"/>
      <c r="AG404" s="1"/>
      <c r="AH404" s="1"/>
      <c r="AI404" s="1"/>
      <c r="AJ404" s="1"/>
      <c r="AK404" s="1"/>
      <c r="AL404" s="1"/>
      <c r="AM404" s="1"/>
    </row>
    <row r="405" spans="16:39" x14ac:dyDescent="0.2">
      <c r="P405" s="1"/>
      <c r="Q405" s="1"/>
      <c r="S405" s="1"/>
      <c r="U405" s="1"/>
      <c r="V405" s="1"/>
      <c r="W405" s="1"/>
      <c r="X405" s="1"/>
      <c r="Y405" s="1"/>
      <c r="Z405" s="1"/>
      <c r="AA405" s="1"/>
      <c r="AB405" s="1"/>
      <c r="AC405" s="1"/>
      <c r="AD405" s="1"/>
      <c r="AE405" s="1"/>
      <c r="AF405" s="1"/>
      <c r="AG405" s="1"/>
      <c r="AH405" s="1"/>
      <c r="AI405" s="1"/>
      <c r="AJ405" s="1"/>
      <c r="AK405" s="1"/>
      <c r="AL405" s="1"/>
      <c r="AM405" s="1"/>
    </row>
    <row r="406" spans="16:39" x14ac:dyDescent="0.2">
      <c r="P406" s="1"/>
      <c r="Q406" s="1"/>
      <c r="S406" s="1"/>
      <c r="U406" s="1"/>
      <c r="V406" s="1"/>
      <c r="W406" s="1"/>
      <c r="X406" s="1"/>
      <c r="Y406" s="1"/>
      <c r="Z406" s="1"/>
      <c r="AA406" s="1"/>
      <c r="AB406" s="1"/>
      <c r="AC406" s="1"/>
      <c r="AD406" s="1"/>
      <c r="AE406" s="1"/>
      <c r="AF406" s="1"/>
      <c r="AG406" s="1"/>
      <c r="AH406" s="1"/>
      <c r="AI406" s="1"/>
      <c r="AJ406" s="1"/>
      <c r="AK406" s="1"/>
      <c r="AL406" s="1"/>
      <c r="AM406" s="1"/>
    </row>
    <row r="407" spans="16:39" x14ac:dyDescent="0.2">
      <c r="P407" s="1"/>
      <c r="Q407" s="1"/>
      <c r="S407" s="1"/>
      <c r="U407" s="1"/>
      <c r="V407" s="1"/>
      <c r="W407" s="1"/>
      <c r="X407" s="1"/>
      <c r="Y407" s="1"/>
      <c r="Z407" s="1"/>
      <c r="AA407" s="1"/>
      <c r="AB407" s="1"/>
      <c r="AC407" s="1"/>
      <c r="AD407" s="1"/>
      <c r="AE407" s="1"/>
      <c r="AF407" s="1"/>
      <c r="AG407" s="1"/>
      <c r="AH407" s="1"/>
      <c r="AI407" s="1"/>
      <c r="AJ407" s="1"/>
      <c r="AK407" s="1"/>
      <c r="AL407" s="1"/>
      <c r="AM407" s="1"/>
    </row>
    <row r="408" spans="16:39" x14ac:dyDescent="0.2">
      <c r="P408" s="1"/>
      <c r="Q408" s="1"/>
      <c r="S408" s="1"/>
      <c r="U408" s="1"/>
      <c r="V408" s="1"/>
      <c r="W408" s="1"/>
      <c r="X408" s="1"/>
      <c r="Y408" s="1"/>
      <c r="Z408" s="1"/>
      <c r="AA408" s="1"/>
      <c r="AB408" s="1"/>
      <c r="AC408" s="1"/>
      <c r="AD408" s="1"/>
      <c r="AE408" s="1"/>
      <c r="AF408" s="1"/>
      <c r="AG408" s="1"/>
      <c r="AH408" s="1"/>
      <c r="AI408" s="1"/>
      <c r="AJ408" s="1"/>
      <c r="AK408" s="1"/>
      <c r="AL408" s="1"/>
      <c r="AM408" s="1"/>
    </row>
    <row r="409" spans="16:39" x14ac:dyDescent="0.2">
      <c r="P409" s="1"/>
      <c r="Q409" s="1"/>
      <c r="S409" s="1"/>
      <c r="U409" s="1"/>
      <c r="V409" s="1"/>
      <c r="W409" s="1"/>
      <c r="X409" s="1"/>
      <c r="Y409" s="1"/>
      <c r="Z409" s="1"/>
      <c r="AA409" s="1"/>
      <c r="AB409" s="1"/>
      <c r="AC409" s="1"/>
      <c r="AD409" s="1"/>
      <c r="AE409" s="1"/>
      <c r="AF409" s="1"/>
      <c r="AG409" s="1"/>
      <c r="AH409" s="1"/>
      <c r="AI409" s="1"/>
      <c r="AJ409" s="1"/>
      <c r="AK409" s="1"/>
      <c r="AL409" s="1"/>
      <c r="AM409" s="1"/>
    </row>
    <row r="410" spans="16:39" x14ac:dyDescent="0.2">
      <c r="P410" s="1"/>
      <c r="Q410" s="1"/>
      <c r="S410" s="1"/>
      <c r="U410" s="1"/>
      <c r="V410" s="1"/>
      <c r="W410" s="1"/>
      <c r="X410" s="1"/>
      <c r="Y410" s="1"/>
      <c r="Z410" s="1"/>
      <c r="AA410" s="1"/>
      <c r="AB410" s="1"/>
      <c r="AC410" s="1"/>
      <c r="AD410" s="1"/>
      <c r="AE410" s="1"/>
      <c r="AF410" s="1"/>
      <c r="AG410" s="1"/>
      <c r="AH410" s="1"/>
      <c r="AI410" s="1"/>
      <c r="AJ410" s="1"/>
      <c r="AK410" s="1"/>
      <c r="AL410" s="1"/>
      <c r="AM410" s="1"/>
    </row>
    <row r="411" spans="16:39" x14ac:dyDescent="0.2">
      <c r="P411" s="1"/>
      <c r="Q411" s="1"/>
      <c r="S411" s="1"/>
      <c r="U411" s="1"/>
      <c r="V411" s="1"/>
      <c r="W411" s="1"/>
      <c r="X411" s="1"/>
      <c r="Y411" s="1"/>
      <c r="Z411" s="1"/>
      <c r="AA411" s="1"/>
      <c r="AB411" s="1"/>
      <c r="AC411" s="1"/>
      <c r="AD411" s="1"/>
      <c r="AE411" s="1"/>
      <c r="AF411" s="1"/>
      <c r="AG411" s="1"/>
      <c r="AH411" s="1"/>
      <c r="AI411" s="1"/>
      <c r="AJ411" s="1"/>
      <c r="AK411" s="1"/>
      <c r="AL411" s="1"/>
      <c r="AM411" s="1"/>
    </row>
    <row r="412" spans="16:39" x14ac:dyDescent="0.2">
      <c r="P412" s="1"/>
      <c r="Q412" s="1"/>
      <c r="S412" s="1"/>
      <c r="U412" s="1"/>
      <c r="V412" s="1"/>
      <c r="W412" s="1"/>
      <c r="X412" s="1"/>
      <c r="Y412" s="1"/>
      <c r="Z412" s="1"/>
      <c r="AA412" s="1"/>
      <c r="AB412" s="1"/>
      <c r="AC412" s="1"/>
      <c r="AD412" s="1"/>
      <c r="AE412" s="1"/>
      <c r="AF412" s="1"/>
      <c r="AG412" s="1"/>
      <c r="AH412" s="1"/>
      <c r="AI412" s="1"/>
      <c r="AJ412" s="1"/>
      <c r="AK412" s="1"/>
      <c r="AL412" s="1"/>
      <c r="AM412" s="1"/>
    </row>
    <row r="413" spans="16:39" x14ac:dyDescent="0.2">
      <c r="P413" s="1"/>
      <c r="Q413" s="1"/>
      <c r="S413" s="1"/>
      <c r="U413" s="1"/>
      <c r="V413" s="1"/>
      <c r="W413" s="1"/>
      <c r="X413" s="1"/>
      <c r="Y413" s="1"/>
      <c r="Z413" s="1"/>
      <c r="AA413" s="1"/>
      <c r="AB413" s="1"/>
      <c r="AC413" s="1"/>
      <c r="AD413" s="1"/>
      <c r="AE413" s="1"/>
      <c r="AF413" s="1"/>
      <c r="AG413" s="1"/>
      <c r="AH413" s="1"/>
      <c r="AI413" s="1"/>
      <c r="AJ413" s="1"/>
      <c r="AK413" s="1"/>
      <c r="AL413" s="1"/>
      <c r="AM413" s="1"/>
    </row>
    <row r="414" spans="16:39" x14ac:dyDescent="0.2">
      <c r="P414" s="1"/>
      <c r="Q414" s="1"/>
      <c r="S414" s="1"/>
      <c r="U414" s="1"/>
      <c r="V414" s="1"/>
      <c r="W414" s="1"/>
      <c r="X414" s="1"/>
      <c r="Y414" s="1"/>
      <c r="Z414" s="1"/>
      <c r="AA414" s="1"/>
      <c r="AB414" s="1"/>
      <c r="AC414" s="1"/>
      <c r="AD414" s="1"/>
      <c r="AE414" s="1"/>
      <c r="AF414" s="1"/>
      <c r="AG414" s="1"/>
      <c r="AH414" s="1"/>
      <c r="AI414" s="1"/>
      <c r="AJ414" s="1"/>
      <c r="AK414" s="1"/>
      <c r="AL414" s="1"/>
      <c r="AM414" s="1"/>
    </row>
    <row r="415" spans="16:39" x14ac:dyDescent="0.2">
      <c r="P415" s="1"/>
      <c r="Q415" s="1"/>
      <c r="S415" s="1"/>
      <c r="U415" s="1"/>
      <c r="V415" s="1"/>
      <c r="W415" s="1"/>
      <c r="X415" s="1"/>
      <c r="Y415" s="1"/>
      <c r="Z415" s="1"/>
      <c r="AA415" s="1"/>
      <c r="AB415" s="1"/>
      <c r="AC415" s="1"/>
      <c r="AD415" s="1"/>
      <c r="AE415" s="1"/>
      <c r="AF415" s="1"/>
      <c r="AG415" s="1"/>
      <c r="AH415" s="1"/>
      <c r="AI415" s="1"/>
      <c r="AJ415" s="1"/>
      <c r="AK415" s="1"/>
      <c r="AL415" s="1"/>
      <c r="AM415" s="1"/>
    </row>
    <row r="416" spans="16:39" x14ac:dyDescent="0.2">
      <c r="P416" s="1"/>
      <c r="Q416" s="1"/>
      <c r="S416" s="1"/>
      <c r="U416" s="1"/>
      <c r="V416" s="1"/>
      <c r="W416" s="1"/>
      <c r="X416" s="1"/>
      <c r="Y416" s="1"/>
      <c r="Z416" s="1"/>
      <c r="AA416" s="1"/>
      <c r="AB416" s="1"/>
      <c r="AC416" s="1"/>
      <c r="AD416" s="1"/>
      <c r="AE416" s="1"/>
      <c r="AF416" s="1"/>
      <c r="AG416" s="1"/>
      <c r="AH416" s="1"/>
      <c r="AI416" s="1"/>
      <c r="AJ416" s="1"/>
      <c r="AK416" s="1"/>
      <c r="AL416" s="1"/>
      <c r="AM416" s="1"/>
    </row>
    <row r="417" spans="16:39" x14ac:dyDescent="0.2">
      <c r="P417" s="1"/>
      <c r="Q417" s="1"/>
      <c r="S417" s="1"/>
      <c r="U417" s="1"/>
      <c r="V417" s="1"/>
      <c r="W417" s="1"/>
      <c r="X417" s="1"/>
      <c r="Y417" s="1"/>
      <c r="Z417" s="1"/>
      <c r="AA417" s="1"/>
      <c r="AB417" s="1"/>
      <c r="AC417" s="1"/>
      <c r="AD417" s="1"/>
      <c r="AE417" s="1"/>
      <c r="AF417" s="1"/>
      <c r="AG417" s="1"/>
      <c r="AH417" s="1"/>
      <c r="AI417" s="1"/>
      <c r="AJ417" s="1"/>
      <c r="AK417" s="1"/>
      <c r="AL417" s="1"/>
      <c r="AM417" s="1"/>
    </row>
    <row r="418" spans="16:39" x14ac:dyDescent="0.2">
      <c r="P418" s="1"/>
      <c r="Q418" s="1"/>
      <c r="S418" s="1"/>
      <c r="U418" s="1"/>
      <c r="V418" s="1"/>
      <c r="W418" s="1"/>
      <c r="X418" s="1"/>
      <c r="Y418" s="1"/>
      <c r="Z418" s="1"/>
      <c r="AA418" s="1"/>
      <c r="AB418" s="1"/>
      <c r="AC418" s="1"/>
      <c r="AD418" s="1"/>
      <c r="AE418" s="1"/>
      <c r="AF418" s="1"/>
      <c r="AG418" s="1"/>
      <c r="AH418" s="1"/>
      <c r="AI418" s="1"/>
      <c r="AJ418" s="1"/>
      <c r="AK418" s="1"/>
      <c r="AL418" s="1"/>
      <c r="AM418" s="1"/>
    </row>
    <row r="419" spans="16:39" x14ac:dyDescent="0.2">
      <c r="P419" s="1"/>
      <c r="Q419" s="1"/>
      <c r="S419" s="1"/>
      <c r="U419" s="1"/>
      <c r="V419" s="1"/>
      <c r="W419" s="1"/>
      <c r="X419" s="1"/>
      <c r="Y419" s="1"/>
      <c r="Z419" s="1"/>
      <c r="AA419" s="1"/>
      <c r="AB419" s="1"/>
      <c r="AC419" s="1"/>
      <c r="AD419" s="1"/>
      <c r="AE419" s="1"/>
      <c r="AF419" s="1"/>
      <c r="AG419" s="1"/>
      <c r="AH419" s="1"/>
      <c r="AI419" s="1"/>
      <c r="AJ419" s="1"/>
      <c r="AK419" s="1"/>
      <c r="AL419" s="1"/>
      <c r="AM419" s="1"/>
    </row>
    <row r="420" spans="16:39" x14ac:dyDescent="0.2">
      <c r="P420" s="1"/>
      <c r="Q420" s="1"/>
      <c r="S420" s="1"/>
      <c r="U420" s="1"/>
      <c r="V420" s="1"/>
      <c r="W420" s="1"/>
      <c r="X420" s="1"/>
      <c r="Y420" s="1"/>
      <c r="Z420" s="1"/>
      <c r="AA420" s="1"/>
      <c r="AB420" s="1"/>
      <c r="AC420" s="1"/>
      <c r="AD420" s="1"/>
      <c r="AE420" s="1"/>
      <c r="AF420" s="1"/>
      <c r="AG420" s="1"/>
      <c r="AH420" s="1"/>
      <c r="AI420" s="1"/>
      <c r="AJ420" s="1"/>
      <c r="AK420" s="1"/>
      <c r="AL420" s="1"/>
      <c r="AM420" s="1"/>
    </row>
    <row r="421" spans="16:39" x14ac:dyDescent="0.2">
      <c r="P421" s="1"/>
      <c r="Q421" s="1"/>
      <c r="S421" s="1"/>
      <c r="U421" s="1"/>
      <c r="V421" s="1"/>
      <c r="W421" s="1"/>
      <c r="X421" s="1"/>
      <c r="Y421" s="1"/>
      <c r="Z421" s="1"/>
      <c r="AA421" s="1"/>
      <c r="AB421" s="1"/>
      <c r="AC421" s="1"/>
      <c r="AD421" s="1"/>
      <c r="AE421" s="1"/>
      <c r="AF421" s="1"/>
      <c r="AG421" s="1"/>
      <c r="AH421" s="1"/>
      <c r="AI421" s="1"/>
      <c r="AJ421" s="1"/>
      <c r="AK421" s="1"/>
      <c r="AL421" s="1"/>
      <c r="AM421" s="1"/>
    </row>
    <row r="422" spans="16:39" x14ac:dyDescent="0.2">
      <c r="P422" s="1"/>
      <c r="Q422" s="1"/>
      <c r="S422" s="1"/>
      <c r="U422" s="1"/>
      <c r="V422" s="1"/>
      <c r="W422" s="1"/>
      <c r="X422" s="1"/>
      <c r="Y422" s="1"/>
      <c r="Z422" s="1"/>
      <c r="AA422" s="1"/>
      <c r="AB422" s="1"/>
      <c r="AC422" s="1"/>
      <c r="AD422" s="1"/>
      <c r="AE422" s="1"/>
      <c r="AF422" s="1"/>
      <c r="AG422" s="1"/>
      <c r="AH422" s="1"/>
      <c r="AI422" s="1"/>
      <c r="AJ422" s="1"/>
      <c r="AK422" s="1"/>
      <c r="AL422" s="1"/>
      <c r="AM422" s="1"/>
    </row>
    <row r="423" spans="16:39" x14ac:dyDescent="0.2">
      <c r="P423" s="1"/>
      <c r="Q423" s="1"/>
      <c r="S423" s="1"/>
      <c r="U423" s="1"/>
      <c r="V423" s="1"/>
      <c r="W423" s="1"/>
      <c r="X423" s="1"/>
      <c r="Y423" s="1"/>
      <c r="Z423" s="1"/>
      <c r="AA423" s="1"/>
      <c r="AB423" s="1"/>
      <c r="AC423" s="1"/>
      <c r="AD423" s="1"/>
      <c r="AE423" s="1"/>
      <c r="AF423" s="1"/>
      <c r="AG423" s="1"/>
      <c r="AH423" s="1"/>
      <c r="AI423" s="1"/>
      <c r="AJ423" s="1"/>
      <c r="AK423" s="1"/>
      <c r="AL423" s="1"/>
      <c r="AM423" s="1"/>
    </row>
    <row r="424" spans="16:39" x14ac:dyDescent="0.2">
      <c r="P424" s="1"/>
      <c r="Q424" s="1"/>
      <c r="S424" s="1"/>
      <c r="U424" s="1"/>
      <c r="V424" s="1"/>
      <c r="W424" s="1"/>
      <c r="X424" s="1"/>
      <c r="Y424" s="1"/>
      <c r="Z424" s="1"/>
      <c r="AA424" s="1"/>
      <c r="AB424" s="1"/>
      <c r="AC424" s="1"/>
      <c r="AD424" s="1"/>
      <c r="AE424" s="1"/>
      <c r="AF424" s="1"/>
      <c r="AG424" s="1"/>
      <c r="AH424" s="1"/>
      <c r="AI424" s="1"/>
      <c r="AJ424" s="1"/>
      <c r="AK424" s="1"/>
      <c r="AL424" s="1"/>
      <c r="AM424" s="1"/>
    </row>
    <row r="425" spans="16:39" x14ac:dyDescent="0.2">
      <c r="P425" s="1"/>
      <c r="Q425" s="1"/>
      <c r="S425" s="1"/>
      <c r="U425" s="1"/>
      <c r="V425" s="1"/>
      <c r="W425" s="1"/>
      <c r="X425" s="1"/>
      <c r="Y425" s="1"/>
      <c r="Z425" s="1"/>
      <c r="AA425" s="1"/>
      <c r="AB425" s="1"/>
      <c r="AC425" s="1"/>
      <c r="AD425" s="1"/>
      <c r="AE425" s="1"/>
      <c r="AF425" s="1"/>
      <c r="AG425" s="1"/>
      <c r="AH425" s="1"/>
      <c r="AI425" s="1"/>
      <c r="AJ425" s="1"/>
      <c r="AK425" s="1"/>
      <c r="AL425" s="1"/>
      <c r="AM425" s="1"/>
    </row>
    <row r="426" spans="16:39" x14ac:dyDescent="0.2">
      <c r="P426" s="1"/>
      <c r="Q426" s="1"/>
      <c r="S426" s="1"/>
      <c r="U426" s="1"/>
      <c r="V426" s="1"/>
      <c r="W426" s="1"/>
      <c r="X426" s="1"/>
      <c r="Y426" s="1"/>
      <c r="Z426" s="1"/>
      <c r="AA426" s="1"/>
      <c r="AB426" s="1"/>
      <c r="AC426" s="1"/>
      <c r="AD426" s="1"/>
      <c r="AE426" s="1"/>
      <c r="AF426" s="1"/>
      <c r="AG426" s="1"/>
      <c r="AH426" s="1"/>
      <c r="AI426" s="1"/>
      <c r="AJ426" s="1"/>
      <c r="AK426" s="1"/>
      <c r="AL426" s="1"/>
      <c r="AM426" s="1"/>
    </row>
    <row r="427" spans="16:39" x14ac:dyDescent="0.2">
      <c r="P427" s="1"/>
      <c r="Q427" s="1"/>
      <c r="S427" s="1"/>
      <c r="U427" s="1"/>
      <c r="V427" s="1"/>
      <c r="W427" s="1"/>
      <c r="X427" s="1"/>
      <c r="Y427" s="1"/>
      <c r="Z427" s="1"/>
      <c r="AA427" s="1"/>
      <c r="AB427" s="1"/>
      <c r="AC427" s="1"/>
      <c r="AD427" s="1"/>
      <c r="AE427" s="1"/>
      <c r="AF427" s="1"/>
      <c r="AG427" s="1"/>
      <c r="AH427" s="1"/>
      <c r="AI427" s="1"/>
      <c r="AJ427" s="1"/>
      <c r="AK427" s="1"/>
      <c r="AL427" s="1"/>
      <c r="AM427" s="1"/>
    </row>
    <row r="428" spans="16:39" x14ac:dyDescent="0.2">
      <c r="P428" s="1"/>
      <c r="Q428" s="1"/>
      <c r="S428" s="1"/>
      <c r="U428" s="1"/>
      <c r="V428" s="1"/>
      <c r="W428" s="1"/>
      <c r="X428" s="1"/>
      <c r="Y428" s="1"/>
      <c r="Z428" s="1"/>
      <c r="AA428" s="1"/>
      <c r="AB428" s="1"/>
      <c r="AC428" s="1"/>
      <c r="AD428" s="1"/>
      <c r="AE428" s="1"/>
      <c r="AF428" s="1"/>
      <c r="AG428" s="1"/>
      <c r="AH428" s="1"/>
      <c r="AI428" s="1"/>
      <c r="AJ428" s="1"/>
      <c r="AK428" s="1"/>
      <c r="AL428" s="1"/>
      <c r="AM428" s="1"/>
    </row>
    <row r="429" spans="16:39" x14ac:dyDescent="0.2">
      <c r="P429" s="1"/>
      <c r="Q429" s="1"/>
      <c r="S429" s="1"/>
      <c r="U429" s="1"/>
      <c r="V429" s="1"/>
      <c r="W429" s="1"/>
      <c r="X429" s="1"/>
      <c r="Y429" s="1"/>
      <c r="Z429" s="1"/>
      <c r="AA429" s="1"/>
      <c r="AB429" s="1"/>
      <c r="AC429" s="1"/>
      <c r="AD429" s="1"/>
      <c r="AE429" s="1"/>
      <c r="AF429" s="1"/>
      <c r="AG429" s="1"/>
      <c r="AH429" s="1"/>
      <c r="AI429" s="1"/>
      <c r="AJ429" s="1"/>
      <c r="AK429" s="1"/>
      <c r="AL429" s="1"/>
      <c r="AM429" s="1"/>
    </row>
    <row r="430" spans="16:39" x14ac:dyDescent="0.2">
      <c r="P430" s="1"/>
      <c r="Q430" s="1"/>
      <c r="S430" s="1"/>
      <c r="U430" s="1"/>
      <c r="V430" s="1"/>
      <c r="W430" s="1"/>
      <c r="X430" s="1"/>
      <c r="Y430" s="1"/>
      <c r="Z430" s="1"/>
      <c r="AA430" s="1"/>
      <c r="AB430" s="1"/>
      <c r="AC430" s="1"/>
      <c r="AD430" s="1"/>
      <c r="AE430" s="1"/>
      <c r="AF430" s="1"/>
      <c r="AG430" s="1"/>
      <c r="AH430" s="1"/>
      <c r="AI430" s="1"/>
      <c r="AJ430" s="1"/>
      <c r="AK430" s="1"/>
      <c r="AL430" s="1"/>
      <c r="AM430" s="1"/>
    </row>
    <row r="431" spans="16:39" x14ac:dyDescent="0.2">
      <c r="P431" s="1"/>
      <c r="Q431" s="1"/>
      <c r="S431" s="1"/>
      <c r="U431" s="1"/>
      <c r="V431" s="1"/>
      <c r="W431" s="1"/>
      <c r="X431" s="1"/>
      <c r="Y431" s="1"/>
      <c r="Z431" s="1"/>
      <c r="AA431" s="1"/>
      <c r="AB431" s="1"/>
      <c r="AC431" s="1"/>
      <c r="AD431" s="1"/>
      <c r="AE431" s="1"/>
      <c r="AF431" s="1"/>
      <c r="AG431" s="1"/>
      <c r="AH431" s="1"/>
      <c r="AI431" s="1"/>
      <c r="AJ431" s="1"/>
      <c r="AK431" s="1"/>
      <c r="AL431" s="1"/>
      <c r="AM431" s="1"/>
    </row>
    <row r="432" spans="16:39" x14ac:dyDescent="0.2">
      <c r="P432" s="1"/>
      <c r="Q432" s="1"/>
      <c r="S432" s="1"/>
      <c r="U432" s="1"/>
      <c r="V432" s="1"/>
      <c r="W432" s="1"/>
      <c r="X432" s="1"/>
      <c r="Y432" s="1"/>
      <c r="Z432" s="1"/>
      <c r="AA432" s="1"/>
      <c r="AB432" s="1"/>
      <c r="AC432" s="1"/>
      <c r="AD432" s="1"/>
      <c r="AE432" s="1"/>
      <c r="AF432" s="1"/>
      <c r="AG432" s="1"/>
      <c r="AH432" s="1"/>
      <c r="AI432" s="1"/>
      <c r="AJ432" s="1"/>
      <c r="AK432" s="1"/>
      <c r="AL432" s="1"/>
      <c r="AM432" s="1"/>
    </row>
    <row r="433" spans="16:39" x14ac:dyDescent="0.2">
      <c r="P433" s="1"/>
      <c r="Q433" s="1"/>
      <c r="S433" s="1"/>
      <c r="U433" s="1"/>
      <c r="V433" s="1"/>
      <c r="W433" s="1"/>
      <c r="X433" s="1"/>
      <c r="Y433" s="1"/>
      <c r="Z433" s="1"/>
      <c r="AA433" s="1"/>
      <c r="AB433" s="1"/>
      <c r="AC433" s="1"/>
      <c r="AD433" s="1"/>
      <c r="AE433" s="1"/>
      <c r="AF433" s="1"/>
      <c r="AG433" s="1"/>
      <c r="AH433" s="1"/>
      <c r="AI433" s="1"/>
      <c r="AJ433" s="1"/>
      <c r="AK433" s="1"/>
      <c r="AL433" s="1"/>
      <c r="AM433" s="1"/>
    </row>
    <row r="434" spans="16:39" x14ac:dyDescent="0.2">
      <c r="P434" s="1"/>
      <c r="Q434" s="1"/>
      <c r="S434" s="1"/>
      <c r="U434" s="1"/>
      <c r="V434" s="1"/>
      <c r="W434" s="1"/>
      <c r="X434" s="1"/>
      <c r="Y434" s="1"/>
      <c r="Z434" s="1"/>
      <c r="AA434" s="1"/>
      <c r="AB434" s="1"/>
      <c r="AC434" s="1"/>
      <c r="AD434" s="1"/>
      <c r="AE434" s="1"/>
      <c r="AF434" s="1"/>
      <c r="AG434" s="1"/>
      <c r="AH434" s="1"/>
      <c r="AI434" s="1"/>
      <c r="AJ434" s="1"/>
      <c r="AK434" s="1"/>
      <c r="AL434" s="1"/>
      <c r="AM434" s="1"/>
    </row>
    <row r="435" spans="16:39" x14ac:dyDescent="0.2">
      <c r="P435" s="1"/>
      <c r="Q435" s="1"/>
      <c r="S435" s="1"/>
      <c r="U435" s="1"/>
      <c r="V435" s="1"/>
      <c r="W435" s="1"/>
      <c r="X435" s="1"/>
      <c r="Y435" s="1"/>
      <c r="Z435" s="1"/>
      <c r="AA435" s="1"/>
      <c r="AB435" s="1"/>
      <c r="AC435" s="1"/>
      <c r="AD435" s="1"/>
      <c r="AE435" s="1"/>
      <c r="AF435" s="1"/>
      <c r="AG435" s="1"/>
      <c r="AH435" s="1"/>
      <c r="AI435" s="1"/>
      <c r="AJ435" s="1"/>
      <c r="AK435" s="1"/>
      <c r="AL435" s="1"/>
      <c r="AM435" s="1"/>
    </row>
    <row r="436" spans="16:39" x14ac:dyDescent="0.2">
      <c r="P436" s="1"/>
      <c r="Q436" s="1"/>
      <c r="S436" s="1"/>
      <c r="U436" s="1"/>
      <c r="V436" s="1"/>
      <c r="W436" s="1"/>
      <c r="X436" s="1"/>
      <c r="Y436" s="1"/>
      <c r="Z436" s="1"/>
      <c r="AA436" s="1"/>
      <c r="AB436" s="1"/>
      <c r="AC436" s="1"/>
      <c r="AD436" s="1"/>
      <c r="AE436" s="1"/>
      <c r="AF436" s="1"/>
      <c r="AG436" s="1"/>
      <c r="AH436" s="1"/>
      <c r="AI436" s="1"/>
      <c r="AJ436" s="1"/>
      <c r="AK436" s="1"/>
      <c r="AL436" s="1"/>
      <c r="AM436" s="1"/>
    </row>
    <row r="437" spans="16:39" x14ac:dyDescent="0.2">
      <c r="P437" s="1"/>
      <c r="Q437" s="1"/>
      <c r="S437" s="1"/>
      <c r="U437" s="1"/>
      <c r="V437" s="1"/>
      <c r="W437" s="1"/>
      <c r="X437" s="1"/>
      <c r="Y437" s="1"/>
      <c r="Z437" s="1"/>
      <c r="AA437" s="1"/>
      <c r="AB437" s="1"/>
      <c r="AC437" s="1"/>
      <c r="AD437" s="1"/>
      <c r="AE437" s="1"/>
      <c r="AF437" s="1"/>
      <c r="AG437" s="1"/>
      <c r="AH437" s="1"/>
      <c r="AI437" s="1"/>
      <c r="AJ437" s="1"/>
      <c r="AK437" s="1"/>
      <c r="AL437" s="1"/>
      <c r="AM437" s="1"/>
    </row>
    <row r="438" spans="16:39" x14ac:dyDescent="0.2">
      <c r="P438" s="1"/>
      <c r="Q438" s="1"/>
      <c r="S438" s="1"/>
      <c r="U438" s="1"/>
      <c r="V438" s="1"/>
      <c r="W438" s="1"/>
      <c r="X438" s="1"/>
      <c r="Y438" s="1"/>
      <c r="Z438" s="1"/>
      <c r="AA438" s="1"/>
      <c r="AB438" s="1"/>
      <c r="AC438" s="1"/>
      <c r="AD438" s="1"/>
      <c r="AE438" s="1"/>
      <c r="AF438" s="1"/>
      <c r="AG438" s="1"/>
      <c r="AH438" s="1"/>
      <c r="AI438" s="1"/>
      <c r="AJ438" s="1"/>
      <c r="AK438" s="1"/>
      <c r="AL438" s="1"/>
      <c r="AM438" s="1"/>
    </row>
    <row r="439" spans="16:39" x14ac:dyDescent="0.2">
      <c r="P439" s="1"/>
      <c r="Q439" s="1"/>
      <c r="S439" s="1"/>
      <c r="U439" s="1"/>
      <c r="V439" s="1"/>
      <c r="W439" s="1"/>
      <c r="X439" s="1"/>
      <c r="Y439" s="1"/>
      <c r="Z439" s="1"/>
      <c r="AA439" s="1"/>
      <c r="AB439" s="1"/>
      <c r="AC439" s="1"/>
      <c r="AD439" s="1"/>
      <c r="AE439" s="1"/>
      <c r="AF439" s="1"/>
      <c r="AG439" s="1"/>
      <c r="AH439" s="1"/>
      <c r="AI439" s="1"/>
      <c r="AJ439" s="1"/>
      <c r="AK439" s="1"/>
      <c r="AL439" s="1"/>
      <c r="AM439" s="1"/>
    </row>
    <row r="440" spans="16:39" x14ac:dyDescent="0.2">
      <c r="P440" s="1"/>
      <c r="Q440" s="1"/>
      <c r="S440" s="1"/>
      <c r="U440" s="1"/>
      <c r="V440" s="1"/>
      <c r="W440" s="1"/>
      <c r="X440" s="1"/>
      <c r="Y440" s="1"/>
      <c r="Z440" s="1"/>
      <c r="AA440" s="1"/>
      <c r="AB440" s="1"/>
      <c r="AC440" s="1"/>
      <c r="AD440" s="1"/>
      <c r="AE440" s="1"/>
      <c r="AF440" s="1"/>
      <c r="AG440" s="1"/>
      <c r="AH440" s="1"/>
      <c r="AI440" s="1"/>
      <c r="AJ440" s="1"/>
      <c r="AK440" s="1"/>
      <c r="AL440" s="1"/>
      <c r="AM440" s="1"/>
    </row>
    <row r="441" spans="16:39" x14ac:dyDescent="0.2">
      <c r="P441" s="1"/>
      <c r="Q441" s="1"/>
      <c r="S441" s="1"/>
      <c r="U441" s="1"/>
      <c r="V441" s="1"/>
      <c r="W441" s="1"/>
      <c r="X441" s="1"/>
      <c r="Y441" s="1"/>
      <c r="Z441" s="1"/>
      <c r="AA441" s="1"/>
      <c r="AB441" s="1"/>
      <c r="AC441" s="1"/>
      <c r="AD441" s="1"/>
      <c r="AE441" s="1"/>
      <c r="AF441" s="1"/>
      <c r="AG441" s="1"/>
      <c r="AH441" s="1"/>
      <c r="AI441" s="1"/>
      <c r="AJ441" s="1"/>
      <c r="AK441" s="1"/>
      <c r="AL441" s="1"/>
      <c r="AM441" s="1"/>
    </row>
    <row r="442" spans="16:39" x14ac:dyDescent="0.2">
      <c r="P442" s="1"/>
      <c r="Q442" s="1"/>
      <c r="S442" s="1"/>
      <c r="U442" s="1"/>
      <c r="V442" s="1"/>
      <c r="W442" s="1"/>
      <c r="X442" s="1"/>
      <c r="Y442" s="1"/>
      <c r="Z442" s="1"/>
      <c r="AA442" s="1"/>
      <c r="AB442" s="1"/>
      <c r="AC442" s="1"/>
      <c r="AD442" s="1"/>
      <c r="AE442" s="1"/>
      <c r="AF442" s="1"/>
      <c r="AG442" s="1"/>
      <c r="AH442" s="1"/>
      <c r="AI442" s="1"/>
      <c r="AJ442" s="1"/>
      <c r="AK442" s="1"/>
      <c r="AL442" s="1"/>
      <c r="AM442" s="1"/>
    </row>
    <row r="443" spans="16:39" x14ac:dyDescent="0.2">
      <c r="P443" s="1"/>
      <c r="Q443" s="1"/>
      <c r="S443" s="1"/>
      <c r="U443" s="1"/>
      <c r="V443" s="1"/>
      <c r="W443" s="1"/>
      <c r="X443" s="1"/>
      <c r="Y443" s="1"/>
      <c r="Z443" s="1"/>
      <c r="AA443" s="1"/>
      <c r="AB443" s="1"/>
      <c r="AC443" s="1"/>
      <c r="AD443" s="1"/>
      <c r="AE443" s="1"/>
      <c r="AF443" s="1"/>
      <c r="AG443" s="1"/>
      <c r="AH443" s="1"/>
      <c r="AI443" s="1"/>
      <c r="AJ443" s="1"/>
      <c r="AK443" s="1"/>
      <c r="AL443" s="1"/>
      <c r="AM443" s="1"/>
    </row>
    <row r="444" spans="16:39" x14ac:dyDescent="0.2">
      <c r="P444" s="1"/>
      <c r="Q444" s="1"/>
      <c r="S444" s="1"/>
      <c r="U444" s="1"/>
      <c r="V444" s="1"/>
      <c r="W444" s="1"/>
      <c r="X444" s="1"/>
      <c r="Y444" s="1"/>
      <c r="Z444" s="1"/>
      <c r="AA444" s="1"/>
      <c r="AB444" s="1"/>
      <c r="AC444" s="1"/>
      <c r="AD444" s="1"/>
      <c r="AE444" s="1"/>
      <c r="AF444" s="1"/>
      <c r="AG444" s="1"/>
      <c r="AH444" s="1"/>
      <c r="AI444" s="1"/>
      <c r="AJ444" s="1"/>
      <c r="AK444" s="1"/>
      <c r="AL444" s="1"/>
      <c r="AM444" s="1"/>
    </row>
    <row r="445" spans="16:39" x14ac:dyDescent="0.2">
      <c r="P445" s="1"/>
      <c r="Q445" s="1"/>
      <c r="S445" s="1"/>
      <c r="U445" s="1"/>
      <c r="V445" s="1"/>
      <c r="W445" s="1"/>
      <c r="X445" s="1"/>
      <c r="Y445" s="1"/>
      <c r="Z445" s="1"/>
      <c r="AA445" s="1"/>
      <c r="AB445" s="1"/>
      <c r="AC445" s="1"/>
      <c r="AD445" s="1"/>
      <c r="AE445" s="1"/>
      <c r="AF445" s="1"/>
      <c r="AG445" s="1"/>
      <c r="AH445" s="1"/>
      <c r="AI445" s="1"/>
      <c r="AJ445" s="1"/>
      <c r="AK445" s="1"/>
      <c r="AL445" s="1"/>
      <c r="AM445" s="1"/>
    </row>
    <row r="446" spans="16:39" x14ac:dyDescent="0.2">
      <c r="P446" s="1"/>
      <c r="Q446" s="1"/>
      <c r="S446" s="1"/>
      <c r="U446" s="1"/>
      <c r="V446" s="1"/>
      <c r="W446" s="1"/>
      <c r="X446" s="1"/>
      <c r="Y446" s="1"/>
      <c r="Z446" s="1"/>
      <c r="AA446" s="1"/>
      <c r="AB446" s="1"/>
      <c r="AC446" s="1"/>
      <c r="AD446" s="1"/>
      <c r="AE446" s="1"/>
      <c r="AF446" s="1"/>
      <c r="AG446" s="1"/>
      <c r="AH446" s="1"/>
      <c r="AI446" s="1"/>
      <c r="AJ446" s="1"/>
      <c r="AK446" s="1"/>
      <c r="AL446" s="1"/>
      <c r="AM446" s="1"/>
    </row>
    <row r="447" spans="16:39" x14ac:dyDescent="0.2">
      <c r="P447" s="1"/>
      <c r="Q447" s="1"/>
      <c r="S447" s="1"/>
      <c r="U447" s="1"/>
      <c r="V447" s="1"/>
      <c r="W447" s="1"/>
      <c r="X447" s="1"/>
      <c r="Y447" s="1"/>
      <c r="Z447" s="1"/>
      <c r="AA447" s="1"/>
      <c r="AB447" s="1"/>
      <c r="AC447" s="1"/>
      <c r="AD447" s="1"/>
      <c r="AE447" s="1"/>
      <c r="AF447" s="1"/>
      <c r="AG447" s="1"/>
      <c r="AH447" s="1"/>
      <c r="AI447" s="1"/>
      <c r="AJ447" s="1"/>
      <c r="AK447" s="1"/>
      <c r="AL447" s="1"/>
      <c r="AM447" s="1"/>
    </row>
    <row r="448" spans="16:39" x14ac:dyDescent="0.2">
      <c r="P448" s="1"/>
      <c r="Q448" s="1"/>
      <c r="S448" s="1"/>
      <c r="U448" s="1"/>
      <c r="V448" s="1"/>
      <c r="W448" s="1"/>
      <c r="X448" s="1"/>
      <c r="Y448" s="1"/>
      <c r="Z448" s="1"/>
      <c r="AA448" s="1"/>
      <c r="AB448" s="1"/>
      <c r="AC448" s="1"/>
      <c r="AD448" s="1"/>
      <c r="AE448" s="1"/>
      <c r="AF448" s="1"/>
      <c r="AG448" s="1"/>
      <c r="AH448" s="1"/>
      <c r="AI448" s="1"/>
      <c r="AJ448" s="1"/>
      <c r="AK448" s="1"/>
      <c r="AL448" s="1"/>
      <c r="AM448" s="1"/>
    </row>
    <row r="449" spans="16:39" x14ac:dyDescent="0.2">
      <c r="P449" s="1"/>
      <c r="Q449" s="1"/>
      <c r="S449" s="1"/>
      <c r="U449" s="1"/>
      <c r="V449" s="1"/>
      <c r="W449" s="1"/>
      <c r="X449" s="1"/>
      <c r="Y449" s="1"/>
      <c r="Z449" s="1"/>
      <c r="AA449" s="1"/>
      <c r="AB449" s="1"/>
      <c r="AC449" s="1"/>
      <c r="AD449" s="1"/>
      <c r="AE449" s="1"/>
      <c r="AF449" s="1"/>
      <c r="AG449" s="1"/>
      <c r="AH449" s="1"/>
      <c r="AI449" s="1"/>
      <c r="AJ449" s="1"/>
      <c r="AK449" s="1"/>
      <c r="AL449" s="1"/>
      <c r="AM449" s="1"/>
    </row>
    <row r="450" spans="16:39" x14ac:dyDescent="0.2">
      <c r="P450" s="1"/>
      <c r="Q450" s="1"/>
      <c r="S450" s="1"/>
      <c r="U450" s="1"/>
      <c r="V450" s="1"/>
      <c r="W450" s="1"/>
      <c r="X450" s="1"/>
      <c r="Y450" s="1"/>
      <c r="Z450" s="1"/>
      <c r="AA450" s="1"/>
      <c r="AB450" s="1"/>
      <c r="AC450" s="1"/>
      <c r="AD450" s="1"/>
      <c r="AE450" s="1"/>
      <c r="AF450" s="1"/>
      <c r="AG450" s="1"/>
      <c r="AH450" s="1"/>
      <c r="AI450" s="1"/>
      <c r="AJ450" s="1"/>
      <c r="AK450" s="1"/>
      <c r="AL450" s="1"/>
      <c r="AM450" s="1"/>
    </row>
    <row r="451" spans="16:39" x14ac:dyDescent="0.2">
      <c r="P451" s="1"/>
      <c r="Q451" s="1"/>
      <c r="S451" s="1"/>
      <c r="U451" s="1"/>
      <c r="V451" s="1"/>
      <c r="W451" s="1"/>
      <c r="X451" s="1"/>
      <c r="Y451" s="1"/>
      <c r="Z451" s="1"/>
      <c r="AA451" s="1"/>
      <c r="AB451" s="1"/>
      <c r="AC451" s="1"/>
      <c r="AD451" s="1"/>
      <c r="AE451" s="1"/>
      <c r="AF451" s="1"/>
      <c r="AG451" s="1"/>
      <c r="AH451" s="1"/>
      <c r="AI451" s="1"/>
      <c r="AJ451" s="1"/>
      <c r="AK451" s="1"/>
      <c r="AL451" s="1"/>
      <c r="AM451" s="1"/>
    </row>
    <row r="452" spans="16:39" x14ac:dyDescent="0.2">
      <c r="P452" s="1"/>
      <c r="Q452" s="1"/>
      <c r="S452" s="1"/>
      <c r="U452" s="1"/>
      <c r="V452" s="1"/>
      <c r="W452" s="1"/>
      <c r="X452" s="1"/>
      <c r="Y452" s="1"/>
      <c r="Z452" s="1"/>
      <c r="AA452" s="1"/>
      <c r="AB452" s="1"/>
      <c r="AC452" s="1"/>
      <c r="AD452" s="1"/>
      <c r="AE452" s="1"/>
      <c r="AF452" s="1"/>
      <c r="AG452" s="1"/>
      <c r="AH452" s="1"/>
      <c r="AI452" s="1"/>
      <c r="AJ452" s="1"/>
      <c r="AK452" s="1"/>
      <c r="AL452" s="1"/>
      <c r="AM452" s="1"/>
    </row>
    <row r="453" spans="16:39" x14ac:dyDescent="0.2">
      <c r="P453" s="1"/>
      <c r="Q453" s="1"/>
      <c r="S453" s="1"/>
      <c r="U453" s="1"/>
      <c r="V453" s="1"/>
      <c r="W453" s="1"/>
      <c r="X453" s="1"/>
      <c r="Y453" s="1"/>
      <c r="Z453" s="1"/>
      <c r="AA453" s="1"/>
      <c r="AB453" s="1"/>
      <c r="AC453" s="1"/>
      <c r="AD453" s="1"/>
      <c r="AE453" s="1"/>
      <c r="AF453" s="1"/>
      <c r="AG453" s="1"/>
      <c r="AH453" s="1"/>
      <c r="AI453" s="1"/>
      <c r="AJ453" s="1"/>
      <c r="AK453" s="1"/>
      <c r="AL453" s="1"/>
      <c r="AM453" s="1"/>
    </row>
    <row r="454" spans="16:39" x14ac:dyDescent="0.2">
      <c r="P454" s="1"/>
      <c r="Q454" s="1"/>
      <c r="S454" s="1"/>
      <c r="U454" s="1"/>
      <c r="V454" s="1"/>
      <c r="W454" s="1"/>
      <c r="X454" s="1"/>
      <c r="Y454" s="1"/>
      <c r="Z454" s="1"/>
      <c r="AA454" s="1"/>
      <c r="AB454" s="1"/>
      <c r="AC454" s="1"/>
      <c r="AD454" s="1"/>
      <c r="AE454" s="1"/>
      <c r="AF454" s="1"/>
      <c r="AG454" s="1"/>
      <c r="AH454" s="1"/>
      <c r="AI454" s="1"/>
      <c r="AJ454" s="1"/>
      <c r="AK454" s="1"/>
      <c r="AL454" s="1"/>
      <c r="AM454" s="1"/>
    </row>
    <row r="455" spans="16:39" x14ac:dyDescent="0.2">
      <c r="P455" s="1"/>
      <c r="Q455" s="1"/>
      <c r="S455" s="1"/>
      <c r="U455" s="1"/>
      <c r="V455" s="1"/>
      <c r="W455" s="1"/>
      <c r="X455" s="1"/>
      <c r="Y455" s="1"/>
      <c r="Z455" s="1"/>
      <c r="AA455" s="1"/>
      <c r="AB455" s="1"/>
      <c r="AC455" s="1"/>
      <c r="AD455" s="1"/>
      <c r="AE455" s="1"/>
      <c r="AF455" s="1"/>
      <c r="AG455" s="1"/>
      <c r="AH455" s="1"/>
      <c r="AI455" s="1"/>
      <c r="AJ455" s="1"/>
      <c r="AK455" s="1"/>
      <c r="AL455" s="1"/>
      <c r="AM455" s="1"/>
    </row>
    <row r="456" spans="16:39" x14ac:dyDescent="0.2">
      <c r="P456" s="1"/>
      <c r="Q456" s="1"/>
      <c r="S456" s="1"/>
      <c r="U456" s="1"/>
      <c r="V456" s="1"/>
      <c r="W456" s="1"/>
      <c r="X456" s="1"/>
      <c r="Y456" s="1"/>
      <c r="Z456" s="1"/>
      <c r="AA456" s="1"/>
      <c r="AB456" s="1"/>
      <c r="AC456" s="1"/>
      <c r="AD456" s="1"/>
      <c r="AE456" s="1"/>
      <c r="AF456" s="1"/>
      <c r="AG456" s="1"/>
      <c r="AH456" s="1"/>
      <c r="AI456" s="1"/>
      <c r="AJ456" s="1"/>
      <c r="AK456" s="1"/>
      <c r="AL456" s="1"/>
      <c r="AM456" s="1"/>
    </row>
    <row r="457" spans="16:39" x14ac:dyDescent="0.2">
      <c r="P457" s="1"/>
      <c r="Q457" s="1"/>
      <c r="S457" s="1"/>
      <c r="U457" s="1"/>
      <c r="V457" s="1"/>
      <c r="W457" s="1"/>
      <c r="X457" s="1"/>
      <c r="Y457" s="1"/>
      <c r="Z457" s="1"/>
      <c r="AA457" s="1"/>
      <c r="AB457" s="1"/>
      <c r="AC457" s="1"/>
      <c r="AD457" s="1"/>
      <c r="AE457" s="1"/>
      <c r="AF457" s="1"/>
      <c r="AG457" s="1"/>
      <c r="AH457" s="1"/>
      <c r="AI457" s="1"/>
      <c r="AJ457" s="1"/>
      <c r="AK457" s="1"/>
      <c r="AL457" s="1"/>
      <c r="AM457" s="1"/>
    </row>
    <row r="458" spans="16:39" x14ac:dyDescent="0.2">
      <c r="P458" s="1"/>
      <c r="Q458" s="1"/>
      <c r="S458" s="1"/>
      <c r="U458" s="1"/>
      <c r="V458" s="1"/>
      <c r="W458" s="1"/>
      <c r="X458" s="1"/>
      <c r="Y458" s="1"/>
      <c r="Z458" s="1"/>
      <c r="AA458" s="1"/>
      <c r="AB458" s="1"/>
      <c r="AC458" s="1"/>
      <c r="AD458" s="1"/>
      <c r="AE458" s="1"/>
      <c r="AF458" s="1"/>
      <c r="AG458" s="1"/>
      <c r="AH458" s="1"/>
      <c r="AI458" s="1"/>
      <c r="AJ458" s="1"/>
      <c r="AK458" s="1"/>
      <c r="AL458" s="1"/>
      <c r="AM458" s="1"/>
    </row>
    <row r="459" spans="16:39" x14ac:dyDescent="0.2">
      <c r="P459" s="1"/>
      <c r="Q459" s="1"/>
      <c r="S459" s="1"/>
      <c r="U459" s="1"/>
      <c r="V459" s="1"/>
      <c r="W459" s="1"/>
      <c r="X459" s="1"/>
      <c r="Y459" s="1"/>
      <c r="Z459" s="1"/>
      <c r="AA459" s="1"/>
      <c r="AB459" s="1"/>
      <c r="AC459" s="1"/>
      <c r="AD459" s="1"/>
      <c r="AE459" s="1"/>
      <c r="AF459" s="1"/>
      <c r="AG459" s="1"/>
      <c r="AH459" s="1"/>
      <c r="AI459" s="1"/>
      <c r="AJ459" s="1"/>
      <c r="AK459" s="1"/>
      <c r="AL459" s="1"/>
      <c r="AM459" s="1"/>
    </row>
    <row r="460" spans="16:39" x14ac:dyDescent="0.2">
      <c r="P460" s="1"/>
      <c r="Q460" s="1"/>
      <c r="S460" s="1"/>
      <c r="U460" s="1"/>
      <c r="V460" s="1"/>
      <c r="W460" s="1"/>
      <c r="X460" s="1"/>
      <c r="Y460" s="1"/>
      <c r="Z460" s="1"/>
      <c r="AA460" s="1"/>
      <c r="AB460" s="1"/>
      <c r="AC460" s="1"/>
      <c r="AD460" s="1"/>
      <c r="AE460" s="1"/>
      <c r="AF460" s="1"/>
      <c r="AG460" s="1"/>
      <c r="AH460" s="1"/>
      <c r="AI460" s="1"/>
      <c r="AJ460" s="1"/>
      <c r="AK460" s="1"/>
      <c r="AL460" s="1"/>
      <c r="AM460" s="1"/>
    </row>
    <row r="461" spans="16:39" x14ac:dyDescent="0.2">
      <c r="P461" s="1"/>
      <c r="Q461" s="1"/>
      <c r="S461" s="1"/>
      <c r="U461" s="1"/>
      <c r="V461" s="1"/>
      <c r="W461" s="1"/>
      <c r="X461" s="1"/>
      <c r="Y461" s="1"/>
      <c r="Z461" s="1"/>
      <c r="AA461" s="1"/>
      <c r="AB461" s="1"/>
      <c r="AC461" s="1"/>
      <c r="AD461" s="1"/>
      <c r="AE461" s="1"/>
      <c r="AF461" s="1"/>
      <c r="AG461" s="1"/>
      <c r="AH461" s="1"/>
      <c r="AI461" s="1"/>
      <c r="AJ461" s="1"/>
      <c r="AK461" s="1"/>
      <c r="AL461" s="1"/>
      <c r="AM461" s="1"/>
    </row>
    <row r="462" spans="16:39" x14ac:dyDescent="0.2">
      <c r="P462" s="1"/>
      <c r="Q462" s="1"/>
      <c r="S462" s="1"/>
      <c r="U462" s="1"/>
      <c r="V462" s="1"/>
      <c r="W462" s="1"/>
      <c r="X462" s="1"/>
      <c r="Y462" s="1"/>
      <c r="Z462" s="1"/>
      <c r="AA462" s="1"/>
      <c r="AB462" s="1"/>
      <c r="AC462" s="1"/>
      <c r="AD462" s="1"/>
      <c r="AE462" s="1"/>
      <c r="AF462" s="1"/>
      <c r="AG462" s="1"/>
      <c r="AH462" s="1"/>
      <c r="AI462" s="1"/>
      <c r="AJ462" s="1"/>
      <c r="AK462" s="1"/>
      <c r="AL462" s="1"/>
      <c r="AM462" s="1"/>
    </row>
    <row r="463" spans="16:39" x14ac:dyDescent="0.2">
      <c r="P463" s="1"/>
      <c r="Q463" s="1"/>
      <c r="S463" s="1"/>
      <c r="U463" s="1"/>
      <c r="V463" s="1"/>
      <c r="W463" s="1"/>
      <c r="X463" s="1"/>
      <c r="Y463" s="1"/>
      <c r="Z463" s="1"/>
      <c r="AA463" s="1"/>
      <c r="AB463" s="1"/>
      <c r="AC463" s="1"/>
      <c r="AD463" s="1"/>
      <c r="AE463" s="1"/>
      <c r="AF463" s="1"/>
      <c r="AG463" s="1"/>
      <c r="AH463" s="1"/>
      <c r="AI463" s="1"/>
      <c r="AJ463" s="1"/>
      <c r="AK463" s="1"/>
      <c r="AL463" s="1"/>
      <c r="AM463" s="1"/>
    </row>
    <row r="464" spans="16:39" x14ac:dyDescent="0.2">
      <c r="P464" s="1"/>
      <c r="Q464" s="1"/>
      <c r="S464" s="1"/>
      <c r="U464" s="1"/>
      <c r="V464" s="1"/>
      <c r="W464" s="1"/>
      <c r="X464" s="1"/>
      <c r="Y464" s="1"/>
      <c r="Z464" s="1"/>
      <c r="AA464" s="1"/>
      <c r="AB464" s="1"/>
      <c r="AC464" s="1"/>
      <c r="AD464" s="1"/>
      <c r="AE464" s="1"/>
      <c r="AF464" s="1"/>
      <c r="AG464" s="1"/>
      <c r="AH464" s="1"/>
      <c r="AI464" s="1"/>
      <c r="AJ464" s="1"/>
      <c r="AK464" s="1"/>
      <c r="AL464" s="1"/>
      <c r="AM464" s="1"/>
    </row>
    <row r="465" spans="16:39" x14ac:dyDescent="0.2">
      <c r="P465" s="1"/>
      <c r="Q465" s="1"/>
      <c r="S465" s="1"/>
      <c r="U465" s="1"/>
      <c r="V465" s="1"/>
      <c r="W465" s="1"/>
      <c r="X465" s="1"/>
      <c r="Y465" s="1"/>
      <c r="Z465" s="1"/>
      <c r="AA465" s="1"/>
      <c r="AB465" s="1"/>
      <c r="AC465" s="1"/>
      <c r="AD465" s="1"/>
      <c r="AE465" s="1"/>
      <c r="AF465" s="1"/>
      <c r="AG465" s="1"/>
      <c r="AH465" s="1"/>
      <c r="AI465" s="1"/>
      <c r="AJ465" s="1"/>
      <c r="AK465" s="1"/>
      <c r="AL465" s="1"/>
      <c r="AM465" s="1"/>
    </row>
    <row r="466" spans="16:39" x14ac:dyDescent="0.2">
      <c r="P466" s="1"/>
      <c r="Q466" s="1"/>
      <c r="S466" s="1"/>
      <c r="U466" s="1"/>
      <c r="V466" s="1"/>
      <c r="W466" s="1"/>
      <c r="X466" s="1"/>
      <c r="Y466" s="1"/>
      <c r="Z466" s="1"/>
      <c r="AA466" s="1"/>
      <c r="AB466" s="1"/>
      <c r="AC466" s="1"/>
      <c r="AD466" s="1"/>
      <c r="AE466" s="1"/>
      <c r="AF466" s="1"/>
      <c r="AG466" s="1"/>
      <c r="AH466" s="1"/>
      <c r="AI466" s="1"/>
      <c r="AJ466" s="1"/>
      <c r="AK466" s="1"/>
      <c r="AL466" s="1"/>
      <c r="AM466" s="1"/>
    </row>
    <row r="467" spans="16:39" x14ac:dyDescent="0.2">
      <c r="P467" s="1"/>
      <c r="Q467" s="1"/>
      <c r="S467" s="1"/>
      <c r="U467" s="1"/>
      <c r="V467" s="1"/>
      <c r="W467" s="1"/>
      <c r="X467" s="1"/>
      <c r="Y467" s="1"/>
      <c r="Z467" s="1"/>
      <c r="AA467" s="1"/>
      <c r="AB467" s="1"/>
      <c r="AC467" s="1"/>
      <c r="AD467" s="1"/>
      <c r="AE467" s="1"/>
      <c r="AF467" s="1"/>
      <c r="AG467" s="1"/>
      <c r="AH467" s="1"/>
      <c r="AI467" s="1"/>
      <c r="AJ467" s="1"/>
      <c r="AK467" s="1"/>
      <c r="AL467" s="1"/>
      <c r="AM467" s="1"/>
    </row>
    <row r="468" spans="16:39" x14ac:dyDescent="0.2">
      <c r="P468" s="1"/>
      <c r="Q468" s="1"/>
      <c r="S468" s="1"/>
      <c r="U468" s="1"/>
      <c r="V468" s="1"/>
      <c r="W468" s="1"/>
      <c r="X468" s="1"/>
      <c r="Y468" s="1"/>
      <c r="Z468" s="1"/>
      <c r="AA468" s="1"/>
      <c r="AB468" s="1"/>
      <c r="AC468" s="1"/>
      <c r="AD468" s="1"/>
      <c r="AE468" s="1"/>
      <c r="AF468" s="1"/>
      <c r="AG468" s="1"/>
      <c r="AH468" s="1"/>
      <c r="AI468" s="1"/>
      <c r="AJ468" s="1"/>
      <c r="AK468" s="1"/>
      <c r="AL468" s="1"/>
      <c r="AM468" s="1"/>
    </row>
    <row r="469" spans="16:39" x14ac:dyDescent="0.2">
      <c r="P469" s="1"/>
      <c r="Q469" s="1"/>
      <c r="S469" s="1"/>
      <c r="U469" s="1"/>
      <c r="V469" s="1"/>
      <c r="W469" s="1"/>
      <c r="X469" s="1"/>
      <c r="Y469" s="1"/>
      <c r="Z469" s="1"/>
      <c r="AA469" s="1"/>
      <c r="AB469" s="1"/>
      <c r="AC469" s="1"/>
      <c r="AD469" s="1"/>
      <c r="AE469" s="1"/>
      <c r="AF469" s="1"/>
      <c r="AG469" s="1"/>
      <c r="AH469" s="1"/>
      <c r="AI469" s="1"/>
      <c r="AJ469" s="1"/>
      <c r="AK469" s="1"/>
      <c r="AL469" s="1"/>
      <c r="AM469" s="1"/>
    </row>
    <row r="470" spans="16:39" x14ac:dyDescent="0.2">
      <c r="P470" s="1"/>
      <c r="Q470" s="1"/>
      <c r="S470" s="1"/>
      <c r="U470" s="1"/>
      <c r="V470" s="1"/>
      <c r="W470" s="1"/>
      <c r="X470" s="1"/>
      <c r="Y470" s="1"/>
      <c r="Z470" s="1"/>
      <c r="AA470" s="1"/>
      <c r="AB470" s="1"/>
      <c r="AC470" s="1"/>
      <c r="AD470" s="1"/>
      <c r="AE470" s="1"/>
      <c r="AF470" s="1"/>
      <c r="AG470" s="1"/>
      <c r="AH470" s="1"/>
      <c r="AI470" s="1"/>
      <c r="AJ470" s="1"/>
      <c r="AK470" s="1"/>
      <c r="AL470" s="1"/>
      <c r="AM470" s="1"/>
    </row>
    <row r="471" spans="16:39" x14ac:dyDescent="0.2">
      <c r="P471" s="1"/>
      <c r="Q471" s="1"/>
      <c r="S471" s="1"/>
      <c r="U471" s="1"/>
      <c r="V471" s="1"/>
      <c r="W471" s="1"/>
      <c r="X471" s="1"/>
      <c r="Y471" s="1"/>
      <c r="Z471" s="1"/>
      <c r="AA471" s="1"/>
      <c r="AB471" s="1"/>
      <c r="AC471" s="1"/>
      <c r="AD471" s="1"/>
      <c r="AE471" s="1"/>
      <c r="AF471" s="1"/>
      <c r="AG471" s="1"/>
      <c r="AH471" s="1"/>
      <c r="AI471" s="1"/>
      <c r="AJ471" s="1"/>
      <c r="AK471" s="1"/>
      <c r="AL471" s="1"/>
      <c r="AM471" s="1"/>
    </row>
    <row r="472" spans="16:39" x14ac:dyDescent="0.2">
      <c r="P472" s="1"/>
      <c r="Q472" s="1"/>
      <c r="S472" s="1"/>
      <c r="U472" s="1"/>
      <c r="V472" s="1"/>
      <c r="W472" s="1"/>
      <c r="X472" s="1"/>
      <c r="Y472" s="1"/>
      <c r="Z472" s="1"/>
      <c r="AA472" s="1"/>
      <c r="AB472" s="1"/>
      <c r="AC472" s="1"/>
      <c r="AD472" s="1"/>
      <c r="AE472" s="1"/>
      <c r="AF472" s="1"/>
      <c r="AG472" s="1"/>
      <c r="AH472" s="1"/>
      <c r="AI472" s="1"/>
      <c r="AJ472" s="1"/>
      <c r="AK472" s="1"/>
      <c r="AL472" s="1"/>
      <c r="AM472" s="1"/>
    </row>
    <row r="473" spans="16:39" x14ac:dyDescent="0.2">
      <c r="P473" s="1"/>
      <c r="Q473" s="1"/>
      <c r="S473" s="1"/>
      <c r="U473" s="1"/>
      <c r="V473" s="1"/>
      <c r="W473" s="1"/>
      <c r="X473" s="1"/>
      <c r="Y473" s="1"/>
      <c r="Z473" s="1"/>
      <c r="AA473" s="1"/>
      <c r="AB473" s="1"/>
      <c r="AC473" s="1"/>
      <c r="AD473" s="1"/>
      <c r="AE473" s="1"/>
      <c r="AF473" s="1"/>
      <c r="AG473" s="1"/>
      <c r="AH473" s="1"/>
      <c r="AI473" s="1"/>
      <c r="AJ473" s="1"/>
      <c r="AK473" s="1"/>
      <c r="AL473" s="1"/>
      <c r="AM473" s="1"/>
    </row>
    <row r="474" spans="16:39" x14ac:dyDescent="0.2">
      <c r="P474" s="1"/>
      <c r="Q474" s="1"/>
      <c r="S474" s="1"/>
      <c r="U474" s="1"/>
      <c r="V474" s="1"/>
      <c r="W474" s="1"/>
      <c r="X474" s="1"/>
      <c r="Y474" s="1"/>
      <c r="Z474" s="1"/>
      <c r="AA474" s="1"/>
      <c r="AB474" s="1"/>
      <c r="AC474" s="1"/>
      <c r="AD474" s="1"/>
      <c r="AE474" s="1"/>
      <c r="AF474" s="1"/>
      <c r="AG474" s="1"/>
      <c r="AH474" s="1"/>
      <c r="AI474" s="1"/>
      <c r="AJ474" s="1"/>
      <c r="AK474" s="1"/>
      <c r="AL474" s="1"/>
      <c r="AM474" s="1"/>
    </row>
    <row r="475" spans="16:39" x14ac:dyDescent="0.2">
      <c r="P475" s="1"/>
      <c r="Q475" s="1"/>
      <c r="S475" s="1"/>
      <c r="U475" s="1"/>
      <c r="V475" s="1"/>
      <c r="W475" s="1"/>
      <c r="X475" s="1"/>
      <c r="Y475" s="1"/>
      <c r="Z475" s="1"/>
      <c r="AA475" s="1"/>
      <c r="AB475" s="1"/>
      <c r="AC475" s="1"/>
      <c r="AD475" s="1"/>
      <c r="AE475" s="1"/>
      <c r="AF475" s="1"/>
      <c r="AG475" s="1"/>
      <c r="AH475" s="1"/>
      <c r="AI475" s="1"/>
      <c r="AJ475" s="1"/>
      <c r="AK475" s="1"/>
      <c r="AL475" s="1"/>
      <c r="AM475" s="1"/>
    </row>
    <row r="476" spans="16:39" x14ac:dyDescent="0.2">
      <c r="P476" s="1"/>
      <c r="Q476" s="1"/>
      <c r="S476" s="1"/>
      <c r="U476" s="1"/>
      <c r="V476" s="1"/>
      <c r="W476" s="1"/>
      <c r="X476" s="1"/>
      <c r="Y476" s="1"/>
      <c r="Z476" s="1"/>
      <c r="AA476" s="1"/>
      <c r="AB476" s="1"/>
      <c r="AC476" s="1"/>
      <c r="AD476" s="1"/>
      <c r="AE476" s="1"/>
      <c r="AF476" s="1"/>
      <c r="AG476" s="1"/>
      <c r="AH476" s="1"/>
      <c r="AI476" s="1"/>
      <c r="AJ476" s="1"/>
      <c r="AK476" s="1"/>
      <c r="AL476" s="1"/>
      <c r="AM476" s="1"/>
    </row>
    <row r="477" spans="16:39" x14ac:dyDescent="0.2">
      <c r="P477" s="1"/>
      <c r="Q477" s="1"/>
      <c r="S477" s="1"/>
      <c r="U477" s="1"/>
      <c r="V477" s="1"/>
      <c r="W477" s="1"/>
      <c r="X477" s="1"/>
      <c r="Y477" s="1"/>
      <c r="Z477" s="1"/>
      <c r="AA477" s="1"/>
      <c r="AB477" s="1"/>
      <c r="AC477" s="1"/>
      <c r="AD477" s="1"/>
      <c r="AE477" s="1"/>
      <c r="AF477" s="1"/>
      <c r="AG477" s="1"/>
      <c r="AH477" s="1"/>
      <c r="AI477" s="1"/>
      <c r="AJ477" s="1"/>
      <c r="AK477" s="1"/>
      <c r="AL477" s="1"/>
      <c r="AM477" s="1"/>
    </row>
    <row r="478" spans="16:39" x14ac:dyDescent="0.2">
      <c r="P478" s="1"/>
      <c r="Q478" s="1"/>
      <c r="S478" s="1"/>
      <c r="U478" s="1"/>
      <c r="V478" s="1"/>
      <c r="W478" s="1"/>
      <c r="X478" s="1"/>
      <c r="Y478" s="1"/>
      <c r="Z478" s="1"/>
      <c r="AA478" s="1"/>
      <c r="AB478" s="1"/>
      <c r="AC478" s="1"/>
      <c r="AD478" s="1"/>
      <c r="AE478" s="1"/>
      <c r="AF478" s="1"/>
      <c r="AG478" s="1"/>
      <c r="AH478" s="1"/>
      <c r="AI478" s="1"/>
      <c r="AJ478" s="1"/>
      <c r="AK478" s="1"/>
      <c r="AL478" s="1"/>
      <c r="AM478" s="1"/>
    </row>
    <row r="479" spans="16:39" x14ac:dyDescent="0.2">
      <c r="P479" s="1"/>
      <c r="Q479" s="1"/>
      <c r="S479" s="1"/>
      <c r="U479" s="1"/>
      <c r="V479" s="1"/>
      <c r="W479" s="1"/>
      <c r="X479" s="1"/>
      <c r="Y479" s="1"/>
      <c r="Z479" s="1"/>
      <c r="AA479" s="1"/>
      <c r="AB479" s="1"/>
      <c r="AC479" s="1"/>
      <c r="AD479" s="1"/>
      <c r="AE479" s="1"/>
      <c r="AF479" s="1"/>
      <c r="AG479" s="1"/>
      <c r="AH479" s="1"/>
      <c r="AI479" s="1"/>
      <c r="AJ479" s="1"/>
      <c r="AK479" s="1"/>
      <c r="AL479" s="1"/>
      <c r="AM479" s="1"/>
    </row>
    <row r="480" spans="16:39" x14ac:dyDescent="0.2">
      <c r="P480" s="1"/>
      <c r="Q480" s="1"/>
      <c r="S480" s="1"/>
      <c r="U480" s="1"/>
      <c r="V480" s="1"/>
      <c r="W480" s="1"/>
      <c r="X480" s="1"/>
      <c r="Y480" s="1"/>
      <c r="Z480" s="1"/>
      <c r="AA480" s="1"/>
      <c r="AB480" s="1"/>
      <c r="AC480" s="1"/>
      <c r="AD480" s="1"/>
      <c r="AE480" s="1"/>
      <c r="AF480" s="1"/>
      <c r="AG480" s="1"/>
      <c r="AH480" s="1"/>
      <c r="AI480" s="1"/>
      <c r="AJ480" s="1"/>
      <c r="AK480" s="1"/>
      <c r="AL480" s="1"/>
      <c r="AM480" s="1"/>
    </row>
    <row r="481" spans="16:39" x14ac:dyDescent="0.2">
      <c r="P481" s="1"/>
      <c r="Q481" s="1"/>
      <c r="S481" s="1"/>
      <c r="U481" s="1"/>
      <c r="V481" s="1"/>
      <c r="W481" s="1"/>
      <c r="X481" s="1"/>
      <c r="Y481" s="1"/>
      <c r="Z481" s="1"/>
      <c r="AA481" s="1"/>
      <c r="AB481" s="1"/>
      <c r="AC481" s="1"/>
      <c r="AD481" s="1"/>
      <c r="AE481" s="1"/>
      <c r="AF481" s="1"/>
      <c r="AG481" s="1"/>
      <c r="AH481" s="1"/>
      <c r="AI481" s="1"/>
      <c r="AJ481" s="1"/>
      <c r="AK481" s="1"/>
      <c r="AL481" s="1"/>
      <c r="AM481" s="1"/>
    </row>
    <row r="482" spans="16:39" x14ac:dyDescent="0.2">
      <c r="P482" s="1"/>
      <c r="Q482" s="1"/>
      <c r="S482" s="1"/>
      <c r="U482" s="1"/>
      <c r="V482" s="1"/>
      <c r="W482" s="1"/>
      <c r="X482" s="1"/>
      <c r="Y482" s="1"/>
      <c r="Z482" s="1"/>
      <c r="AA482" s="1"/>
      <c r="AB482" s="1"/>
      <c r="AC482" s="1"/>
      <c r="AD482" s="1"/>
      <c r="AE482" s="1"/>
      <c r="AF482" s="1"/>
      <c r="AG482" s="1"/>
      <c r="AH482" s="1"/>
      <c r="AI482" s="1"/>
      <c r="AJ482" s="1"/>
      <c r="AK482" s="1"/>
      <c r="AL482" s="1"/>
      <c r="AM482" s="1"/>
    </row>
    <row r="483" spans="16:39" x14ac:dyDescent="0.2">
      <c r="P483" s="1"/>
      <c r="Q483" s="1"/>
      <c r="S483" s="1"/>
      <c r="U483" s="1"/>
      <c r="V483" s="1"/>
      <c r="W483" s="1"/>
      <c r="X483" s="1"/>
      <c r="Y483" s="1"/>
      <c r="Z483" s="1"/>
      <c r="AA483" s="1"/>
      <c r="AB483" s="1"/>
      <c r="AC483" s="1"/>
      <c r="AD483" s="1"/>
      <c r="AE483" s="1"/>
      <c r="AF483" s="1"/>
      <c r="AG483" s="1"/>
      <c r="AH483" s="1"/>
      <c r="AI483" s="1"/>
      <c r="AJ483" s="1"/>
      <c r="AK483" s="1"/>
      <c r="AL483" s="1"/>
      <c r="AM483" s="1"/>
    </row>
    <row r="484" spans="16:39" x14ac:dyDescent="0.2">
      <c r="P484" s="1"/>
      <c r="Q484" s="1"/>
      <c r="S484" s="1"/>
      <c r="U484" s="1"/>
      <c r="V484" s="1"/>
      <c r="W484" s="1"/>
      <c r="X484" s="1"/>
      <c r="Y484" s="1"/>
      <c r="Z484" s="1"/>
      <c r="AA484" s="1"/>
      <c r="AB484" s="1"/>
      <c r="AC484" s="1"/>
      <c r="AD484" s="1"/>
      <c r="AE484" s="1"/>
      <c r="AF484" s="1"/>
      <c r="AG484" s="1"/>
      <c r="AH484" s="1"/>
      <c r="AI484" s="1"/>
      <c r="AJ484" s="1"/>
      <c r="AK484" s="1"/>
      <c r="AL484" s="1"/>
      <c r="AM484" s="1"/>
    </row>
    <row r="485" spans="16:39" x14ac:dyDescent="0.2">
      <c r="P485" s="1"/>
      <c r="Q485" s="1"/>
      <c r="S485" s="1"/>
      <c r="U485" s="1"/>
      <c r="V485" s="1"/>
      <c r="W485" s="1"/>
      <c r="X485" s="1"/>
      <c r="Y485" s="1"/>
      <c r="Z485" s="1"/>
      <c r="AA485" s="1"/>
      <c r="AB485" s="1"/>
      <c r="AC485" s="1"/>
      <c r="AD485" s="1"/>
      <c r="AE485" s="1"/>
      <c r="AF485" s="1"/>
      <c r="AG485" s="1"/>
      <c r="AH485" s="1"/>
      <c r="AI485" s="1"/>
      <c r="AJ485" s="1"/>
      <c r="AK485" s="1"/>
      <c r="AL485" s="1"/>
      <c r="AM485" s="1"/>
    </row>
    <row r="486" spans="16:39" x14ac:dyDescent="0.2">
      <c r="P486" s="1"/>
      <c r="Q486" s="1"/>
      <c r="S486" s="1"/>
      <c r="U486" s="1"/>
      <c r="V486" s="1"/>
      <c r="W486" s="1"/>
      <c r="X486" s="1"/>
      <c r="Y486" s="1"/>
      <c r="Z486" s="1"/>
      <c r="AA486" s="1"/>
      <c r="AB486" s="1"/>
      <c r="AC486" s="1"/>
      <c r="AD486" s="1"/>
      <c r="AE486" s="1"/>
      <c r="AF486" s="1"/>
      <c r="AG486" s="1"/>
      <c r="AH486" s="1"/>
      <c r="AI486" s="1"/>
      <c r="AJ486" s="1"/>
      <c r="AK486" s="1"/>
      <c r="AL486" s="1"/>
      <c r="AM486" s="1"/>
    </row>
    <row r="487" spans="16:39" x14ac:dyDescent="0.2">
      <c r="P487" s="1"/>
      <c r="Q487" s="1"/>
      <c r="S487" s="1"/>
      <c r="U487" s="1"/>
      <c r="V487" s="1"/>
      <c r="W487" s="1"/>
      <c r="X487" s="1"/>
      <c r="Y487" s="1"/>
      <c r="Z487" s="1"/>
      <c r="AA487" s="1"/>
      <c r="AB487" s="1"/>
      <c r="AC487" s="1"/>
      <c r="AD487" s="1"/>
      <c r="AE487" s="1"/>
      <c r="AF487" s="1"/>
      <c r="AG487" s="1"/>
      <c r="AH487" s="1"/>
      <c r="AI487" s="1"/>
      <c r="AJ487" s="1"/>
      <c r="AK487" s="1"/>
      <c r="AL487" s="1"/>
      <c r="AM487" s="1"/>
    </row>
    <row r="488" spans="16:39" x14ac:dyDescent="0.2">
      <c r="P488" s="1"/>
      <c r="Q488" s="1"/>
      <c r="S488" s="1"/>
      <c r="U488" s="1"/>
      <c r="V488" s="1"/>
      <c r="W488" s="1"/>
      <c r="X488" s="1"/>
      <c r="Y488" s="1"/>
      <c r="Z488" s="1"/>
      <c r="AA488" s="1"/>
      <c r="AB488" s="1"/>
      <c r="AC488" s="1"/>
      <c r="AD488" s="1"/>
      <c r="AE488" s="1"/>
      <c r="AF488" s="1"/>
      <c r="AG488" s="1"/>
      <c r="AH488" s="1"/>
      <c r="AI488" s="1"/>
      <c r="AJ488" s="1"/>
      <c r="AK488" s="1"/>
      <c r="AL488" s="1"/>
      <c r="AM488" s="1"/>
    </row>
    <row r="489" spans="16:39" x14ac:dyDescent="0.2">
      <c r="P489" s="1"/>
      <c r="Q489" s="1"/>
      <c r="S489" s="1"/>
      <c r="U489" s="1"/>
      <c r="V489" s="1"/>
      <c r="W489" s="1"/>
      <c r="X489" s="1"/>
      <c r="Y489" s="1"/>
      <c r="Z489" s="1"/>
      <c r="AA489" s="1"/>
      <c r="AB489" s="1"/>
      <c r="AC489" s="1"/>
      <c r="AD489" s="1"/>
      <c r="AE489" s="1"/>
      <c r="AF489" s="1"/>
      <c r="AG489" s="1"/>
      <c r="AH489" s="1"/>
      <c r="AI489" s="1"/>
      <c r="AJ489" s="1"/>
      <c r="AK489" s="1"/>
      <c r="AL489" s="1"/>
      <c r="AM489" s="1"/>
    </row>
    <row r="490" spans="16:39" x14ac:dyDescent="0.2">
      <c r="P490" s="1"/>
      <c r="Q490" s="1"/>
      <c r="S490" s="1"/>
      <c r="U490" s="1"/>
      <c r="V490" s="1"/>
      <c r="W490" s="1"/>
      <c r="X490" s="1"/>
      <c r="Y490" s="1"/>
      <c r="Z490" s="1"/>
      <c r="AA490" s="1"/>
      <c r="AB490" s="1"/>
      <c r="AC490" s="1"/>
      <c r="AD490" s="1"/>
      <c r="AE490" s="1"/>
      <c r="AF490" s="1"/>
      <c r="AG490" s="1"/>
      <c r="AH490" s="1"/>
      <c r="AI490" s="1"/>
      <c r="AJ490" s="1"/>
      <c r="AK490" s="1"/>
      <c r="AL490" s="1"/>
      <c r="AM490" s="1"/>
    </row>
    <row r="491" spans="16:39" x14ac:dyDescent="0.2">
      <c r="P491" s="1"/>
      <c r="Q491" s="1"/>
      <c r="S491" s="1"/>
      <c r="U491" s="1"/>
      <c r="V491" s="1"/>
      <c r="W491" s="1"/>
      <c r="X491" s="1"/>
      <c r="Y491" s="1"/>
      <c r="Z491" s="1"/>
      <c r="AA491" s="1"/>
      <c r="AB491" s="1"/>
      <c r="AC491" s="1"/>
      <c r="AD491" s="1"/>
      <c r="AE491" s="1"/>
      <c r="AF491" s="1"/>
      <c r="AG491" s="1"/>
      <c r="AH491" s="1"/>
      <c r="AI491" s="1"/>
      <c r="AJ491" s="1"/>
      <c r="AK491" s="1"/>
      <c r="AL491" s="1"/>
      <c r="AM491" s="1"/>
    </row>
    <row r="492" spans="16:39" x14ac:dyDescent="0.2">
      <c r="P492" s="1"/>
      <c r="Q492" s="1"/>
      <c r="S492" s="1"/>
      <c r="U492" s="1"/>
      <c r="V492" s="1"/>
      <c r="W492" s="1"/>
      <c r="X492" s="1"/>
      <c r="Y492" s="1"/>
      <c r="Z492" s="1"/>
      <c r="AA492" s="1"/>
      <c r="AB492" s="1"/>
      <c r="AC492" s="1"/>
      <c r="AD492" s="1"/>
      <c r="AE492" s="1"/>
      <c r="AF492" s="1"/>
      <c r="AG492" s="1"/>
      <c r="AH492" s="1"/>
      <c r="AI492" s="1"/>
      <c r="AJ492" s="1"/>
      <c r="AK492" s="1"/>
      <c r="AL492" s="1"/>
      <c r="AM492" s="1"/>
    </row>
    <row r="493" spans="16:39" x14ac:dyDescent="0.2">
      <c r="P493" s="1"/>
      <c r="Q493" s="1"/>
      <c r="S493" s="1"/>
      <c r="U493" s="1"/>
      <c r="V493" s="1"/>
      <c r="W493" s="1"/>
      <c r="X493" s="1"/>
      <c r="Y493" s="1"/>
      <c r="Z493" s="1"/>
      <c r="AA493" s="1"/>
      <c r="AB493" s="1"/>
      <c r="AC493" s="1"/>
      <c r="AD493" s="1"/>
      <c r="AE493" s="1"/>
      <c r="AF493" s="1"/>
      <c r="AG493" s="1"/>
      <c r="AH493" s="1"/>
      <c r="AI493" s="1"/>
      <c r="AJ493" s="1"/>
      <c r="AK493" s="1"/>
      <c r="AL493" s="1"/>
      <c r="AM493" s="1"/>
    </row>
    <row r="494" spans="16:39" x14ac:dyDescent="0.2">
      <c r="P494" s="1"/>
      <c r="Q494" s="1"/>
      <c r="S494" s="1"/>
      <c r="U494" s="1"/>
      <c r="V494" s="1"/>
      <c r="W494" s="1"/>
      <c r="X494" s="1"/>
      <c r="Y494" s="1"/>
      <c r="Z494" s="1"/>
      <c r="AA494" s="1"/>
      <c r="AB494" s="1"/>
      <c r="AC494" s="1"/>
      <c r="AD494" s="1"/>
      <c r="AE494" s="1"/>
      <c r="AF494" s="1"/>
      <c r="AG494" s="1"/>
      <c r="AH494" s="1"/>
      <c r="AI494" s="1"/>
      <c r="AJ494" s="1"/>
      <c r="AK494" s="1"/>
      <c r="AL494" s="1"/>
      <c r="AM494" s="1"/>
    </row>
    <row r="495" spans="16:39" x14ac:dyDescent="0.2">
      <c r="P495" s="1"/>
      <c r="Q495" s="1"/>
      <c r="S495" s="1"/>
      <c r="U495" s="1"/>
      <c r="V495" s="1"/>
      <c r="W495" s="1"/>
      <c r="X495" s="1"/>
      <c r="Y495" s="1"/>
      <c r="Z495" s="1"/>
      <c r="AA495" s="1"/>
      <c r="AB495" s="1"/>
      <c r="AC495" s="1"/>
      <c r="AD495" s="1"/>
      <c r="AE495" s="1"/>
      <c r="AF495" s="1"/>
      <c r="AG495" s="1"/>
      <c r="AH495" s="1"/>
      <c r="AI495" s="1"/>
      <c r="AJ495" s="1"/>
      <c r="AK495" s="1"/>
      <c r="AL495" s="1"/>
      <c r="AM495" s="1"/>
    </row>
    <row r="496" spans="16:39" x14ac:dyDescent="0.2">
      <c r="P496" s="1"/>
      <c r="Q496" s="1"/>
      <c r="S496" s="1"/>
      <c r="U496" s="1"/>
      <c r="V496" s="1"/>
      <c r="W496" s="1"/>
      <c r="X496" s="1"/>
      <c r="Y496" s="1"/>
      <c r="Z496" s="1"/>
      <c r="AA496" s="1"/>
      <c r="AB496" s="1"/>
      <c r="AC496" s="1"/>
      <c r="AD496" s="1"/>
      <c r="AE496" s="1"/>
      <c r="AF496" s="1"/>
      <c r="AG496" s="1"/>
      <c r="AH496" s="1"/>
      <c r="AI496" s="1"/>
      <c r="AJ496" s="1"/>
      <c r="AK496" s="1"/>
      <c r="AL496" s="1"/>
      <c r="AM496" s="1"/>
    </row>
    <row r="497" spans="16:39" x14ac:dyDescent="0.2">
      <c r="P497" s="1"/>
      <c r="Q497" s="1"/>
      <c r="S497" s="1"/>
      <c r="U497" s="1"/>
      <c r="V497" s="1"/>
      <c r="W497" s="1"/>
      <c r="X497" s="1"/>
      <c r="Y497" s="1"/>
      <c r="Z497" s="1"/>
      <c r="AA497" s="1"/>
      <c r="AB497" s="1"/>
      <c r="AC497" s="1"/>
      <c r="AD497" s="1"/>
      <c r="AE497" s="1"/>
      <c r="AF497" s="1"/>
      <c r="AG497" s="1"/>
      <c r="AH497" s="1"/>
      <c r="AI497" s="1"/>
      <c r="AJ497" s="1"/>
      <c r="AK497" s="1"/>
      <c r="AL497" s="1"/>
      <c r="AM497" s="1"/>
    </row>
    <row r="498" spans="16:39" x14ac:dyDescent="0.2">
      <c r="P498" s="1"/>
      <c r="Q498" s="1"/>
      <c r="S498" s="1"/>
      <c r="U498" s="1"/>
      <c r="V498" s="1"/>
      <c r="W498" s="1"/>
      <c r="X498" s="1"/>
      <c r="Y498" s="1"/>
      <c r="Z498" s="1"/>
      <c r="AA498" s="1"/>
      <c r="AB498" s="1"/>
      <c r="AC498" s="1"/>
      <c r="AD498" s="1"/>
      <c r="AE498" s="1"/>
      <c r="AF498" s="1"/>
      <c r="AG498" s="1"/>
      <c r="AH498" s="1"/>
      <c r="AI498" s="1"/>
      <c r="AJ498" s="1"/>
      <c r="AK498" s="1"/>
      <c r="AL498" s="1"/>
      <c r="AM498" s="1"/>
    </row>
    <row r="499" spans="16:39" x14ac:dyDescent="0.2">
      <c r="P499" s="1"/>
      <c r="Q499" s="1"/>
      <c r="S499" s="1"/>
      <c r="U499" s="1"/>
      <c r="V499" s="1"/>
      <c r="W499" s="1"/>
      <c r="X499" s="1"/>
      <c r="Y499" s="1"/>
      <c r="Z499" s="1"/>
      <c r="AA499" s="1"/>
      <c r="AB499" s="1"/>
      <c r="AC499" s="1"/>
      <c r="AD499" s="1"/>
      <c r="AE499" s="1"/>
      <c r="AF499" s="1"/>
      <c r="AG499" s="1"/>
      <c r="AH499" s="1"/>
      <c r="AI499" s="1"/>
      <c r="AJ499" s="1"/>
      <c r="AK499" s="1"/>
      <c r="AL499" s="1"/>
      <c r="AM499" s="1"/>
    </row>
    <row r="500" spans="16:39" x14ac:dyDescent="0.2">
      <c r="P500" s="1"/>
      <c r="Q500" s="1"/>
      <c r="S500" s="1"/>
      <c r="U500" s="1"/>
      <c r="V500" s="1"/>
      <c r="W500" s="1"/>
      <c r="X500" s="1"/>
      <c r="Y500" s="1"/>
      <c r="Z500" s="1"/>
      <c r="AA500" s="1"/>
      <c r="AB500" s="1"/>
      <c r="AC500" s="1"/>
      <c r="AD500" s="1"/>
      <c r="AE500" s="1"/>
      <c r="AF500" s="1"/>
      <c r="AG500" s="1"/>
      <c r="AH500" s="1"/>
      <c r="AI500" s="1"/>
      <c r="AJ500" s="1"/>
      <c r="AK500" s="1"/>
      <c r="AL500" s="1"/>
      <c r="AM500" s="1"/>
    </row>
    <row r="501" spans="16:39" x14ac:dyDescent="0.2">
      <c r="P501" s="1"/>
      <c r="Q501" s="1"/>
      <c r="S501" s="1"/>
      <c r="U501" s="1"/>
      <c r="V501" s="1"/>
      <c r="W501" s="1"/>
      <c r="X501" s="1"/>
      <c r="Y501" s="1"/>
      <c r="Z501" s="1"/>
      <c r="AA501" s="1"/>
      <c r="AB501" s="1"/>
      <c r="AC501" s="1"/>
      <c r="AD501" s="1"/>
      <c r="AE501" s="1"/>
      <c r="AF501" s="1"/>
      <c r="AG501" s="1"/>
      <c r="AH501" s="1"/>
      <c r="AI501" s="1"/>
      <c r="AJ501" s="1"/>
      <c r="AK501" s="1"/>
      <c r="AL501" s="1"/>
      <c r="AM501" s="1"/>
    </row>
    <row r="502" spans="16:39" x14ac:dyDescent="0.2">
      <c r="P502" s="1"/>
      <c r="Q502" s="1"/>
      <c r="S502" s="1"/>
      <c r="U502" s="1"/>
      <c r="V502" s="1"/>
      <c r="W502" s="1"/>
      <c r="X502" s="1"/>
      <c r="Y502" s="1"/>
      <c r="Z502" s="1"/>
      <c r="AA502" s="1"/>
      <c r="AB502" s="1"/>
      <c r="AC502" s="1"/>
      <c r="AD502" s="1"/>
      <c r="AE502" s="1"/>
      <c r="AF502" s="1"/>
      <c r="AG502" s="1"/>
      <c r="AH502" s="1"/>
      <c r="AI502" s="1"/>
      <c r="AJ502" s="1"/>
      <c r="AK502" s="1"/>
      <c r="AL502" s="1"/>
      <c r="AM502" s="1"/>
    </row>
    <row r="503" spans="16:39" x14ac:dyDescent="0.2">
      <c r="P503" s="1"/>
      <c r="Q503" s="1"/>
      <c r="S503" s="1"/>
      <c r="U503" s="1"/>
      <c r="V503" s="1"/>
      <c r="W503" s="1"/>
      <c r="X503" s="1"/>
      <c r="Y503" s="1"/>
      <c r="Z503" s="1"/>
      <c r="AA503" s="1"/>
      <c r="AB503" s="1"/>
      <c r="AC503" s="1"/>
      <c r="AD503" s="1"/>
      <c r="AE503" s="1"/>
      <c r="AF503" s="1"/>
      <c r="AG503" s="1"/>
      <c r="AH503" s="1"/>
      <c r="AI503" s="1"/>
      <c r="AJ503" s="1"/>
      <c r="AK503" s="1"/>
      <c r="AL503" s="1"/>
      <c r="AM503" s="1"/>
    </row>
    <row r="504" spans="16:39" x14ac:dyDescent="0.2">
      <c r="P504" s="1"/>
      <c r="Q504" s="1"/>
      <c r="S504" s="1"/>
      <c r="U504" s="1"/>
      <c r="V504" s="1"/>
      <c r="W504" s="1"/>
      <c r="X504" s="1"/>
      <c r="Y504" s="1"/>
      <c r="Z504" s="1"/>
      <c r="AA504" s="1"/>
      <c r="AB504" s="1"/>
      <c r="AC504" s="1"/>
      <c r="AD504" s="1"/>
      <c r="AE504" s="1"/>
      <c r="AF504" s="1"/>
      <c r="AG504" s="1"/>
      <c r="AH504" s="1"/>
      <c r="AI504" s="1"/>
      <c r="AJ504" s="1"/>
      <c r="AK504" s="1"/>
      <c r="AL504" s="1"/>
      <c r="AM504" s="1"/>
    </row>
    <row r="505" spans="16:39" x14ac:dyDescent="0.2">
      <c r="P505" s="1"/>
      <c r="Q505" s="1"/>
      <c r="S505" s="1"/>
      <c r="U505" s="1"/>
      <c r="V505" s="1"/>
      <c r="W505" s="1"/>
      <c r="X505" s="1"/>
      <c r="Y505" s="1"/>
      <c r="Z505" s="1"/>
      <c r="AA505" s="1"/>
      <c r="AB505" s="1"/>
      <c r="AC505" s="1"/>
      <c r="AD505" s="1"/>
      <c r="AE505" s="1"/>
      <c r="AF505" s="1"/>
      <c r="AG505" s="1"/>
      <c r="AH505" s="1"/>
      <c r="AI505" s="1"/>
      <c r="AJ505" s="1"/>
      <c r="AK505" s="1"/>
      <c r="AL505" s="1"/>
      <c r="AM505" s="1"/>
    </row>
    <row r="506" spans="16:39" x14ac:dyDescent="0.2">
      <c r="P506" s="1"/>
      <c r="Q506" s="1"/>
      <c r="S506" s="1"/>
      <c r="U506" s="1"/>
      <c r="V506" s="1"/>
      <c r="W506" s="1"/>
      <c r="X506" s="1"/>
      <c r="Y506" s="1"/>
      <c r="Z506" s="1"/>
      <c r="AA506" s="1"/>
      <c r="AB506" s="1"/>
      <c r="AC506" s="1"/>
      <c r="AD506" s="1"/>
      <c r="AE506" s="1"/>
      <c r="AF506" s="1"/>
      <c r="AG506" s="1"/>
      <c r="AH506" s="1"/>
      <c r="AI506" s="1"/>
      <c r="AJ506" s="1"/>
      <c r="AK506" s="1"/>
      <c r="AL506" s="1"/>
      <c r="AM506" s="1"/>
    </row>
    <row r="507" spans="16:39" x14ac:dyDescent="0.2">
      <c r="P507" s="1"/>
      <c r="Q507" s="1"/>
      <c r="S507" s="1"/>
      <c r="U507" s="1"/>
      <c r="V507" s="1"/>
      <c r="W507" s="1"/>
      <c r="X507" s="1"/>
      <c r="Y507" s="1"/>
      <c r="Z507" s="1"/>
      <c r="AA507" s="1"/>
      <c r="AB507" s="1"/>
      <c r="AC507" s="1"/>
      <c r="AD507" s="1"/>
      <c r="AE507" s="1"/>
      <c r="AF507" s="1"/>
      <c r="AG507" s="1"/>
      <c r="AH507" s="1"/>
      <c r="AI507" s="1"/>
      <c r="AJ507" s="1"/>
      <c r="AK507" s="1"/>
      <c r="AL507" s="1"/>
      <c r="AM507" s="1"/>
    </row>
    <row r="508" spans="16:39" x14ac:dyDescent="0.2">
      <c r="P508" s="1"/>
      <c r="Q508" s="1"/>
      <c r="S508" s="1"/>
      <c r="U508" s="1"/>
      <c r="V508" s="1"/>
      <c r="W508" s="1"/>
      <c r="X508" s="1"/>
      <c r="Y508" s="1"/>
      <c r="Z508" s="1"/>
      <c r="AA508" s="1"/>
      <c r="AB508" s="1"/>
      <c r="AC508" s="1"/>
      <c r="AD508" s="1"/>
      <c r="AE508" s="1"/>
      <c r="AF508" s="1"/>
      <c r="AG508" s="1"/>
      <c r="AH508" s="1"/>
      <c r="AI508" s="1"/>
      <c r="AJ508" s="1"/>
      <c r="AK508" s="1"/>
      <c r="AL508" s="1"/>
      <c r="AM508" s="1"/>
    </row>
    <row r="509" spans="16:39" x14ac:dyDescent="0.2">
      <c r="P509" s="1"/>
      <c r="Q509" s="1"/>
      <c r="S509" s="1"/>
      <c r="U509" s="1"/>
      <c r="V509" s="1"/>
      <c r="W509" s="1"/>
      <c r="X509" s="1"/>
      <c r="Y509" s="1"/>
      <c r="Z509" s="1"/>
      <c r="AA509" s="1"/>
      <c r="AB509" s="1"/>
      <c r="AC509" s="1"/>
      <c r="AD509" s="1"/>
      <c r="AE509" s="1"/>
      <c r="AF509" s="1"/>
      <c r="AG509" s="1"/>
      <c r="AH509" s="1"/>
      <c r="AI509" s="1"/>
      <c r="AJ509" s="1"/>
      <c r="AK509" s="1"/>
      <c r="AL509" s="1"/>
      <c r="AM509" s="1"/>
    </row>
    <row r="510" spans="16:39" x14ac:dyDescent="0.2">
      <c r="P510" s="1"/>
      <c r="Q510" s="1"/>
      <c r="S510" s="1"/>
      <c r="U510" s="1"/>
      <c r="V510" s="1"/>
      <c r="W510" s="1"/>
      <c r="X510" s="1"/>
      <c r="Y510" s="1"/>
      <c r="Z510" s="1"/>
      <c r="AA510" s="1"/>
      <c r="AB510" s="1"/>
      <c r="AC510" s="1"/>
      <c r="AD510" s="1"/>
      <c r="AE510" s="1"/>
      <c r="AF510" s="1"/>
      <c r="AG510" s="1"/>
      <c r="AH510" s="1"/>
      <c r="AI510" s="1"/>
      <c r="AJ510" s="1"/>
      <c r="AK510" s="1"/>
      <c r="AL510" s="1"/>
      <c r="AM510" s="1"/>
    </row>
    <row r="511" spans="16:39" x14ac:dyDescent="0.2">
      <c r="P511" s="1"/>
      <c r="Q511" s="1"/>
      <c r="S511" s="1"/>
      <c r="U511" s="1"/>
      <c r="V511" s="1"/>
      <c r="W511" s="1"/>
      <c r="X511" s="1"/>
      <c r="Y511" s="1"/>
      <c r="Z511" s="1"/>
      <c r="AA511" s="1"/>
      <c r="AB511" s="1"/>
      <c r="AC511" s="1"/>
      <c r="AD511" s="1"/>
      <c r="AE511" s="1"/>
      <c r="AF511" s="1"/>
      <c r="AG511" s="1"/>
      <c r="AH511" s="1"/>
      <c r="AI511" s="1"/>
      <c r="AJ511" s="1"/>
      <c r="AK511" s="1"/>
      <c r="AL511" s="1"/>
      <c r="AM511" s="1"/>
    </row>
    <row r="512" spans="16:39" x14ac:dyDescent="0.2">
      <c r="P512" s="1"/>
      <c r="Q512" s="1"/>
      <c r="S512" s="1"/>
      <c r="U512" s="1"/>
      <c r="V512" s="1"/>
      <c r="W512" s="1"/>
      <c r="X512" s="1"/>
      <c r="Y512" s="1"/>
      <c r="Z512" s="1"/>
      <c r="AA512" s="1"/>
      <c r="AB512" s="1"/>
      <c r="AC512" s="1"/>
      <c r="AD512" s="1"/>
      <c r="AE512" s="1"/>
      <c r="AF512" s="1"/>
      <c r="AG512" s="1"/>
      <c r="AH512" s="1"/>
      <c r="AI512" s="1"/>
      <c r="AJ512" s="1"/>
      <c r="AK512" s="1"/>
      <c r="AL512" s="1"/>
      <c r="AM512" s="1"/>
    </row>
    <row r="513" spans="16:39" x14ac:dyDescent="0.2">
      <c r="P513" s="1"/>
      <c r="Q513" s="1"/>
      <c r="S513" s="1"/>
      <c r="U513" s="1"/>
      <c r="V513" s="1"/>
      <c r="W513" s="1"/>
      <c r="X513" s="1"/>
      <c r="Y513" s="1"/>
      <c r="Z513" s="1"/>
      <c r="AA513" s="1"/>
      <c r="AB513" s="1"/>
      <c r="AC513" s="1"/>
      <c r="AD513" s="1"/>
      <c r="AE513" s="1"/>
      <c r="AF513" s="1"/>
      <c r="AG513" s="1"/>
      <c r="AH513" s="1"/>
      <c r="AI513" s="1"/>
      <c r="AJ513" s="1"/>
      <c r="AK513" s="1"/>
      <c r="AL513" s="1"/>
      <c r="AM513" s="1"/>
    </row>
    <row r="514" spans="16:39" x14ac:dyDescent="0.2">
      <c r="P514" s="1"/>
      <c r="Q514" s="1"/>
      <c r="S514" s="1"/>
      <c r="U514" s="1"/>
      <c r="V514" s="1"/>
      <c r="W514" s="1"/>
      <c r="X514" s="1"/>
      <c r="Y514" s="1"/>
      <c r="Z514" s="1"/>
      <c r="AA514" s="1"/>
      <c r="AB514" s="1"/>
      <c r="AC514" s="1"/>
      <c r="AD514" s="1"/>
      <c r="AE514" s="1"/>
      <c r="AF514" s="1"/>
      <c r="AG514" s="1"/>
      <c r="AH514" s="1"/>
      <c r="AI514" s="1"/>
      <c r="AJ514" s="1"/>
      <c r="AK514" s="1"/>
      <c r="AL514" s="1"/>
      <c r="AM514" s="1"/>
    </row>
    <row r="515" spans="16:39" x14ac:dyDescent="0.2">
      <c r="P515" s="1"/>
      <c r="Q515" s="1"/>
      <c r="S515" s="1"/>
      <c r="U515" s="1"/>
      <c r="V515" s="1"/>
      <c r="W515" s="1"/>
      <c r="X515" s="1"/>
      <c r="Y515" s="1"/>
      <c r="Z515" s="1"/>
      <c r="AA515" s="1"/>
      <c r="AB515" s="1"/>
      <c r="AC515" s="1"/>
      <c r="AD515" s="1"/>
      <c r="AE515" s="1"/>
      <c r="AF515" s="1"/>
      <c r="AG515" s="1"/>
      <c r="AH515" s="1"/>
      <c r="AI515" s="1"/>
      <c r="AJ515" s="1"/>
      <c r="AK515" s="1"/>
      <c r="AL515" s="1"/>
      <c r="AM515" s="1"/>
    </row>
    <row r="516" spans="16:39" x14ac:dyDescent="0.2">
      <c r="P516" s="1"/>
      <c r="Q516" s="1"/>
      <c r="S516" s="1"/>
      <c r="U516" s="1"/>
      <c r="V516" s="1"/>
      <c r="W516" s="1"/>
      <c r="X516" s="1"/>
      <c r="Y516" s="1"/>
      <c r="Z516" s="1"/>
      <c r="AA516" s="1"/>
      <c r="AB516" s="1"/>
      <c r="AC516" s="1"/>
      <c r="AD516" s="1"/>
      <c r="AE516" s="1"/>
      <c r="AF516" s="1"/>
      <c r="AG516" s="1"/>
      <c r="AH516" s="1"/>
      <c r="AI516" s="1"/>
      <c r="AJ516" s="1"/>
      <c r="AK516" s="1"/>
      <c r="AL516" s="1"/>
      <c r="AM516" s="1"/>
    </row>
    <row r="517" spans="16:39" x14ac:dyDescent="0.2">
      <c r="P517" s="1"/>
      <c r="Q517" s="1"/>
      <c r="S517" s="1"/>
      <c r="U517" s="1"/>
      <c r="V517" s="1"/>
      <c r="W517" s="1"/>
      <c r="X517" s="1"/>
      <c r="Y517" s="1"/>
      <c r="Z517" s="1"/>
      <c r="AA517" s="1"/>
      <c r="AB517" s="1"/>
      <c r="AC517" s="1"/>
      <c r="AD517" s="1"/>
      <c r="AE517" s="1"/>
      <c r="AF517" s="1"/>
      <c r="AG517" s="1"/>
      <c r="AH517" s="1"/>
      <c r="AI517" s="1"/>
      <c r="AJ517" s="1"/>
      <c r="AK517" s="1"/>
      <c r="AL517" s="1"/>
      <c r="AM517" s="1"/>
    </row>
    <row r="518" spans="16:39" x14ac:dyDescent="0.2">
      <c r="P518" s="1"/>
      <c r="Q518" s="1"/>
      <c r="S518" s="1"/>
      <c r="U518" s="1"/>
      <c r="V518" s="1"/>
      <c r="W518" s="1"/>
      <c r="X518" s="1"/>
      <c r="Y518" s="1"/>
      <c r="Z518" s="1"/>
      <c r="AA518" s="1"/>
      <c r="AB518" s="1"/>
      <c r="AC518" s="1"/>
      <c r="AD518" s="1"/>
      <c r="AE518" s="1"/>
      <c r="AF518" s="1"/>
      <c r="AG518" s="1"/>
      <c r="AH518" s="1"/>
      <c r="AI518" s="1"/>
      <c r="AJ518" s="1"/>
      <c r="AK518" s="1"/>
      <c r="AL518" s="1"/>
      <c r="AM518" s="1"/>
    </row>
    <row r="519" spans="16:39" x14ac:dyDescent="0.2">
      <c r="P519" s="1"/>
      <c r="Q519" s="1"/>
      <c r="S519" s="1"/>
      <c r="U519" s="1"/>
      <c r="V519" s="1"/>
      <c r="W519" s="1"/>
      <c r="X519" s="1"/>
      <c r="Y519" s="1"/>
      <c r="Z519" s="1"/>
      <c r="AA519" s="1"/>
      <c r="AB519" s="1"/>
      <c r="AC519" s="1"/>
      <c r="AD519" s="1"/>
      <c r="AE519" s="1"/>
      <c r="AF519" s="1"/>
      <c r="AG519" s="1"/>
      <c r="AH519" s="1"/>
      <c r="AI519" s="1"/>
      <c r="AJ519" s="1"/>
      <c r="AK519" s="1"/>
      <c r="AL519" s="1"/>
      <c r="AM519" s="1"/>
    </row>
    <row r="520" spans="16:39" x14ac:dyDescent="0.2">
      <c r="P520" s="1"/>
      <c r="Q520" s="1"/>
      <c r="S520" s="1"/>
      <c r="U520" s="1"/>
      <c r="V520" s="1"/>
      <c r="W520" s="1"/>
      <c r="X520" s="1"/>
      <c r="Y520" s="1"/>
      <c r="Z520" s="1"/>
      <c r="AA520" s="1"/>
      <c r="AB520" s="1"/>
      <c r="AC520" s="1"/>
      <c r="AD520" s="1"/>
      <c r="AE520" s="1"/>
      <c r="AF520" s="1"/>
      <c r="AG520" s="1"/>
      <c r="AH520" s="1"/>
      <c r="AI520" s="1"/>
      <c r="AJ520" s="1"/>
      <c r="AK520" s="1"/>
      <c r="AL520" s="1"/>
      <c r="AM520" s="1"/>
    </row>
    <row r="521" spans="16:39" x14ac:dyDescent="0.2">
      <c r="P521" s="1"/>
      <c r="Q521" s="1"/>
      <c r="S521" s="1"/>
      <c r="U521" s="1"/>
      <c r="V521" s="1"/>
      <c r="W521" s="1"/>
      <c r="X521" s="1"/>
      <c r="Y521" s="1"/>
      <c r="Z521" s="1"/>
      <c r="AA521" s="1"/>
      <c r="AB521" s="1"/>
      <c r="AC521" s="1"/>
      <c r="AD521" s="1"/>
      <c r="AE521" s="1"/>
      <c r="AF521" s="1"/>
      <c r="AG521" s="1"/>
      <c r="AH521" s="1"/>
      <c r="AI521" s="1"/>
      <c r="AJ521" s="1"/>
      <c r="AK521" s="1"/>
      <c r="AL521" s="1"/>
      <c r="AM521" s="1"/>
    </row>
    <row r="522" spans="16:39" x14ac:dyDescent="0.2">
      <c r="P522" s="1"/>
      <c r="Q522" s="1"/>
      <c r="S522" s="1"/>
      <c r="U522" s="1"/>
      <c r="V522" s="1"/>
      <c r="W522" s="1"/>
      <c r="X522" s="1"/>
      <c r="Y522" s="1"/>
      <c r="Z522" s="1"/>
      <c r="AA522" s="1"/>
      <c r="AB522" s="1"/>
      <c r="AC522" s="1"/>
      <c r="AD522" s="1"/>
      <c r="AE522" s="1"/>
      <c r="AF522" s="1"/>
      <c r="AG522" s="1"/>
      <c r="AH522" s="1"/>
      <c r="AI522" s="1"/>
      <c r="AJ522" s="1"/>
      <c r="AK522" s="1"/>
      <c r="AL522" s="1"/>
      <c r="AM522" s="1"/>
    </row>
    <row r="523" spans="16:39" x14ac:dyDescent="0.2">
      <c r="P523" s="1"/>
      <c r="Q523" s="1"/>
      <c r="S523" s="1"/>
      <c r="U523" s="1"/>
      <c r="V523" s="1"/>
      <c r="W523" s="1"/>
      <c r="X523" s="1"/>
      <c r="Y523" s="1"/>
      <c r="Z523" s="1"/>
      <c r="AA523" s="1"/>
      <c r="AB523" s="1"/>
      <c r="AC523" s="1"/>
      <c r="AD523" s="1"/>
      <c r="AE523" s="1"/>
      <c r="AF523" s="1"/>
      <c r="AG523" s="1"/>
      <c r="AH523" s="1"/>
      <c r="AI523" s="1"/>
      <c r="AJ523" s="1"/>
      <c r="AK523" s="1"/>
      <c r="AL523" s="1"/>
      <c r="AM523" s="1"/>
    </row>
    <row r="524" spans="16:39" x14ac:dyDescent="0.2">
      <c r="P524" s="1"/>
      <c r="Q524" s="1"/>
      <c r="S524" s="1"/>
      <c r="U524" s="1"/>
      <c r="V524" s="1"/>
      <c r="W524" s="1"/>
      <c r="X524" s="1"/>
      <c r="Y524" s="1"/>
      <c r="Z524" s="1"/>
      <c r="AA524" s="1"/>
      <c r="AB524" s="1"/>
      <c r="AC524" s="1"/>
      <c r="AD524" s="1"/>
      <c r="AE524" s="1"/>
      <c r="AF524" s="1"/>
      <c r="AG524" s="1"/>
      <c r="AH524" s="1"/>
      <c r="AI524" s="1"/>
      <c r="AJ524" s="1"/>
      <c r="AK524" s="1"/>
      <c r="AL524" s="1"/>
      <c r="AM524" s="1"/>
    </row>
    <row r="525" spans="16:39" x14ac:dyDescent="0.2">
      <c r="P525" s="1"/>
      <c r="Q525" s="1"/>
      <c r="S525" s="1"/>
      <c r="U525" s="1"/>
      <c r="V525" s="1"/>
      <c r="W525" s="1"/>
      <c r="X525" s="1"/>
      <c r="Y525" s="1"/>
      <c r="Z525" s="1"/>
      <c r="AA525" s="1"/>
      <c r="AB525" s="1"/>
      <c r="AC525" s="1"/>
      <c r="AD525" s="1"/>
      <c r="AE525" s="1"/>
      <c r="AF525" s="1"/>
      <c r="AG525" s="1"/>
      <c r="AH525" s="1"/>
      <c r="AI525" s="1"/>
      <c r="AJ525" s="1"/>
      <c r="AK525" s="1"/>
      <c r="AL525" s="1"/>
      <c r="AM525" s="1"/>
    </row>
    <row r="526" spans="16:39" x14ac:dyDescent="0.2">
      <c r="P526" s="1"/>
      <c r="Q526" s="1"/>
      <c r="S526" s="1"/>
      <c r="U526" s="1"/>
      <c r="V526" s="1"/>
      <c r="W526" s="1"/>
      <c r="X526" s="1"/>
      <c r="Y526" s="1"/>
      <c r="Z526" s="1"/>
      <c r="AA526" s="1"/>
      <c r="AB526" s="1"/>
      <c r="AC526" s="1"/>
      <c r="AD526" s="1"/>
      <c r="AE526" s="1"/>
      <c r="AF526" s="1"/>
      <c r="AG526" s="1"/>
      <c r="AH526" s="1"/>
      <c r="AI526" s="1"/>
      <c r="AJ526" s="1"/>
      <c r="AK526" s="1"/>
      <c r="AL526" s="1"/>
      <c r="AM526" s="1"/>
    </row>
    <row r="527" spans="16:39" x14ac:dyDescent="0.2">
      <c r="P527" s="1"/>
      <c r="Q527" s="1"/>
      <c r="S527" s="1"/>
      <c r="U527" s="1"/>
      <c r="V527" s="1"/>
      <c r="W527" s="1"/>
      <c r="X527" s="1"/>
      <c r="Y527" s="1"/>
      <c r="Z527" s="1"/>
      <c r="AA527" s="1"/>
      <c r="AB527" s="1"/>
      <c r="AC527" s="1"/>
      <c r="AD527" s="1"/>
      <c r="AE527" s="1"/>
      <c r="AF527" s="1"/>
      <c r="AG527" s="1"/>
      <c r="AH527" s="1"/>
      <c r="AI527" s="1"/>
      <c r="AJ527" s="1"/>
      <c r="AK527" s="1"/>
      <c r="AL527" s="1"/>
      <c r="AM527" s="1"/>
    </row>
    <row r="528" spans="16:39" x14ac:dyDescent="0.2">
      <c r="P528" s="1"/>
      <c r="Q528" s="1"/>
      <c r="S528" s="1"/>
      <c r="U528" s="1"/>
      <c r="V528" s="1"/>
      <c r="W528" s="1"/>
      <c r="X528" s="1"/>
      <c r="Y528" s="1"/>
      <c r="Z528" s="1"/>
      <c r="AA528" s="1"/>
      <c r="AB528" s="1"/>
      <c r="AC528" s="1"/>
      <c r="AD528" s="1"/>
      <c r="AE528" s="1"/>
      <c r="AF528" s="1"/>
      <c r="AG528" s="1"/>
      <c r="AH528" s="1"/>
      <c r="AI528" s="1"/>
      <c r="AJ528" s="1"/>
      <c r="AK528" s="1"/>
      <c r="AL528" s="1"/>
      <c r="AM528" s="1"/>
    </row>
    <row r="529" spans="16:39" x14ac:dyDescent="0.2">
      <c r="P529" s="1"/>
      <c r="Q529" s="1"/>
      <c r="S529" s="1"/>
      <c r="U529" s="1"/>
      <c r="V529" s="1"/>
      <c r="W529" s="1"/>
      <c r="X529" s="1"/>
      <c r="Y529" s="1"/>
      <c r="Z529" s="1"/>
      <c r="AA529" s="1"/>
      <c r="AB529" s="1"/>
      <c r="AC529" s="1"/>
      <c r="AD529" s="1"/>
      <c r="AE529" s="1"/>
      <c r="AF529" s="1"/>
      <c r="AG529" s="1"/>
      <c r="AH529" s="1"/>
      <c r="AI529" s="1"/>
      <c r="AJ529" s="1"/>
      <c r="AK529" s="1"/>
      <c r="AL529" s="1"/>
      <c r="AM529" s="1"/>
    </row>
    <row r="530" spans="16:39" x14ac:dyDescent="0.2">
      <c r="P530" s="1"/>
      <c r="Q530" s="1"/>
      <c r="S530" s="1"/>
      <c r="U530" s="1"/>
      <c r="V530" s="1"/>
      <c r="W530" s="1"/>
      <c r="X530" s="1"/>
      <c r="Y530" s="1"/>
      <c r="Z530" s="1"/>
      <c r="AA530" s="1"/>
      <c r="AB530" s="1"/>
      <c r="AC530" s="1"/>
      <c r="AD530" s="1"/>
      <c r="AE530" s="1"/>
      <c r="AF530" s="1"/>
      <c r="AG530" s="1"/>
      <c r="AH530" s="1"/>
      <c r="AI530" s="1"/>
      <c r="AJ530" s="1"/>
      <c r="AK530" s="1"/>
      <c r="AL530" s="1"/>
      <c r="AM530" s="1"/>
    </row>
    <row r="531" spans="16:39" x14ac:dyDescent="0.2">
      <c r="P531" s="1"/>
      <c r="Q531" s="1"/>
      <c r="S531" s="1"/>
      <c r="U531" s="1"/>
      <c r="V531" s="1"/>
      <c r="W531" s="1"/>
      <c r="X531" s="1"/>
      <c r="Y531" s="1"/>
      <c r="Z531" s="1"/>
      <c r="AA531" s="1"/>
      <c r="AB531" s="1"/>
      <c r="AC531" s="1"/>
      <c r="AD531" s="1"/>
      <c r="AE531" s="1"/>
      <c r="AF531" s="1"/>
      <c r="AG531" s="1"/>
      <c r="AH531" s="1"/>
      <c r="AI531" s="1"/>
      <c r="AJ531" s="1"/>
      <c r="AK531" s="1"/>
      <c r="AL531" s="1"/>
      <c r="AM531" s="1"/>
    </row>
    <row r="532" spans="16:39" x14ac:dyDescent="0.2">
      <c r="P532" s="1"/>
      <c r="Q532" s="1"/>
      <c r="S532" s="1"/>
      <c r="U532" s="1"/>
      <c r="V532" s="1"/>
      <c r="W532" s="1"/>
      <c r="X532" s="1"/>
      <c r="Y532" s="1"/>
      <c r="Z532" s="1"/>
      <c r="AA532" s="1"/>
      <c r="AB532" s="1"/>
      <c r="AC532" s="1"/>
      <c r="AD532" s="1"/>
      <c r="AE532" s="1"/>
      <c r="AF532" s="1"/>
      <c r="AG532" s="1"/>
      <c r="AH532" s="1"/>
      <c r="AI532" s="1"/>
      <c r="AJ532" s="1"/>
      <c r="AK532" s="1"/>
      <c r="AL532" s="1"/>
      <c r="AM532" s="1"/>
    </row>
    <row r="533" spans="16:39" x14ac:dyDescent="0.2">
      <c r="P533" s="1"/>
      <c r="Q533" s="1"/>
      <c r="S533" s="1"/>
      <c r="U533" s="1"/>
      <c r="V533" s="1"/>
      <c r="W533" s="1"/>
      <c r="X533" s="1"/>
      <c r="Y533" s="1"/>
      <c r="Z533" s="1"/>
      <c r="AA533" s="1"/>
      <c r="AB533" s="1"/>
      <c r="AC533" s="1"/>
      <c r="AD533" s="1"/>
      <c r="AE533" s="1"/>
      <c r="AF533" s="1"/>
      <c r="AG533" s="1"/>
      <c r="AH533" s="1"/>
      <c r="AI533" s="1"/>
      <c r="AJ533" s="1"/>
      <c r="AK533" s="1"/>
      <c r="AL533" s="1"/>
      <c r="AM533" s="1"/>
    </row>
    <row r="534" spans="16:39" x14ac:dyDescent="0.2">
      <c r="P534" s="1"/>
      <c r="Q534" s="1"/>
      <c r="S534" s="1"/>
      <c r="U534" s="1"/>
      <c r="V534" s="1"/>
      <c r="W534" s="1"/>
      <c r="X534" s="1"/>
      <c r="Y534" s="1"/>
      <c r="Z534" s="1"/>
      <c r="AA534" s="1"/>
      <c r="AB534" s="1"/>
      <c r="AC534" s="1"/>
      <c r="AD534" s="1"/>
      <c r="AE534" s="1"/>
      <c r="AF534" s="1"/>
      <c r="AG534" s="1"/>
      <c r="AH534" s="1"/>
      <c r="AI534" s="1"/>
      <c r="AJ534" s="1"/>
      <c r="AK534" s="1"/>
      <c r="AL534" s="1"/>
      <c r="AM534" s="1"/>
    </row>
    <row r="535" spans="16:39" x14ac:dyDescent="0.2">
      <c r="P535" s="1"/>
      <c r="Q535" s="1"/>
      <c r="S535" s="1"/>
      <c r="U535" s="1"/>
      <c r="V535" s="1"/>
      <c r="W535" s="1"/>
      <c r="X535" s="1"/>
      <c r="Y535" s="1"/>
      <c r="Z535" s="1"/>
      <c r="AA535" s="1"/>
      <c r="AB535" s="1"/>
      <c r="AC535" s="1"/>
      <c r="AD535" s="1"/>
      <c r="AE535" s="1"/>
      <c r="AF535" s="1"/>
      <c r="AG535" s="1"/>
      <c r="AH535" s="1"/>
      <c r="AI535" s="1"/>
      <c r="AJ535" s="1"/>
      <c r="AK535" s="1"/>
      <c r="AL535" s="1"/>
      <c r="AM535" s="1"/>
    </row>
    <row r="536" spans="16:39" x14ac:dyDescent="0.2">
      <c r="P536" s="1"/>
      <c r="Q536" s="1"/>
      <c r="S536" s="1"/>
      <c r="U536" s="1"/>
      <c r="V536" s="1"/>
      <c r="W536" s="1"/>
      <c r="X536" s="1"/>
      <c r="Y536" s="1"/>
      <c r="Z536" s="1"/>
      <c r="AA536" s="1"/>
      <c r="AB536" s="1"/>
      <c r="AC536" s="1"/>
      <c r="AD536" s="1"/>
      <c r="AE536" s="1"/>
      <c r="AF536" s="1"/>
      <c r="AG536" s="1"/>
      <c r="AH536" s="1"/>
      <c r="AI536" s="1"/>
      <c r="AJ536" s="1"/>
      <c r="AK536" s="1"/>
      <c r="AL536" s="1"/>
      <c r="AM536" s="1"/>
    </row>
    <row r="537" spans="16:39" x14ac:dyDescent="0.2">
      <c r="P537" s="1"/>
      <c r="Q537" s="1"/>
      <c r="S537" s="1"/>
      <c r="U537" s="1"/>
      <c r="V537" s="1"/>
      <c r="W537" s="1"/>
      <c r="X537" s="1"/>
      <c r="Y537" s="1"/>
      <c r="Z537" s="1"/>
      <c r="AA537" s="1"/>
      <c r="AB537" s="1"/>
      <c r="AC537" s="1"/>
      <c r="AD537" s="1"/>
      <c r="AE537" s="1"/>
      <c r="AF537" s="1"/>
      <c r="AG537" s="1"/>
      <c r="AH537" s="1"/>
      <c r="AI537" s="1"/>
      <c r="AJ537" s="1"/>
      <c r="AK537" s="1"/>
      <c r="AL537" s="1"/>
      <c r="AM537" s="1"/>
    </row>
    <row r="538" spans="16:39" x14ac:dyDescent="0.2">
      <c r="P538" s="1"/>
      <c r="Q538" s="1"/>
      <c r="S538" s="1"/>
      <c r="U538" s="1"/>
      <c r="V538" s="1"/>
      <c r="W538" s="1"/>
      <c r="X538" s="1"/>
      <c r="Y538" s="1"/>
      <c r="Z538" s="1"/>
      <c r="AA538" s="1"/>
      <c r="AB538" s="1"/>
      <c r="AC538" s="1"/>
      <c r="AD538" s="1"/>
      <c r="AE538" s="1"/>
      <c r="AF538" s="1"/>
      <c r="AG538" s="1"/>
      <c r="AH538" s="1"/>
      <c r="AI538" s="1"/>
      <c r="AJ538" s="1"/>
      <c r="AK538" s="1"/>
      <c r="AL538" s="1"/>
      <c r="AM538" s="1"/>
    </row>
    <row r="539" spans="16:39" x14ac:dyDescent="0.2">
      <c r="P539" s="1"/>
      <c r="Q539" s="1"/>
      <c r="S539" s="1"/>
      <c r="U539" s="1"/>
      <c r="V539" s="1"/>
      <c r="W539" s="1"/>
      <c r="X539" s="1"/>
      <c r="Y539" s="1"/>
      <c r="Z539" s="1"/>
      <c r="AA539" s="1"/>
      <c r="AB539" s="1"/>
      <c r="AC539" s="1"/>
      <c r="AD539" s="1"/>
      <c r="AE539" s="1"/>
      <c r="AF539" s="1"/>
      <c r="AG539" s="1"/>
      <c r="AH539" s="1"/>
      <c r="AI539" s="1"/>
      <c r="AJ539" s="1"/>
      <c r="AK539" s="1"/>
      <c r="AL539" s="1"/>
      <c r="AM539" s="1"/>
    </row>
    <row r="540" spans="16:39" x14ac:dyDescent="0.2">
      <c r="P540" s="1"/>
      <c r="Q540" s="1"/>
      <c r="S540" s="1"/>
      <c r="U540" s="1"/>
      <c r="V540" s="1"/>
      <c r="W540" s="1"/>
      <c r="X540" s="1"/>
      <c r="Y540" s="1"/>
      <c r="Z540" s="1"/>
      <c r="AA540" s="1"/>
      <c r="AB540" s="1"/>
      <c r="AC540" s="1"/>
      <c r="AD540" s="1"/>
      <c r="AE540" s="1"/>
      <c r="AF540" s="1"/>
      <c r="AG540" s="1"/>
      <c r="AH540" s="1"/>
      <c r="AI540" s="1"/>
      <c r="AJ540" s="1"/>
      <c r="AK540" s="1"/>
      <c r="AL540" s="1"/>
      <c r="AM540" s="1"/>
    </row>
    <row r="541" spans="16:39" x14ac:dyDescent="0.2">
      <c r="P541" s="1"/>
      <c r="Q541" s="1"/>
      <c r="S541" s="1"/>
      <c r="U541" s="1"/>
      <c r="V541" s="1"/>
      <c r="W541" s="1"/>
      <c r="X541" s="1"/>
      <c r="Y541" s="1"/>
      <c r="Z541" s="1"/>
      <c r="AA541" s="1"/>
      <c r="AB541" s="1"/>
      <c r="AC541" s="1"/>
      <c r="AD541" s="1"/>
      <c r="AE541" s="1"/>
      <c r="AF541" s="1"/>
      <c r="AG541" s="1"/>
      <c r="AH541" s="1"/>
      <c r="AI541" s="1"/>
      <c r="AJ541" s="1"/>
      <c r="AK541" s="1"/>
      <c r="AL541" s="1"/>
      <c r="AM541" s="1"/>
    </row>
    <row r="542" spans="16:39" x14ac:dyDescent="0.2">
      <c r="P542" s="1"/>
      <c r="Q542" s="1"/>
      <c r="S542" s="1"/>
      <c r="U542" s="1"/>
      <c r="V542" s="1"/>
      <c r="W542" s="1"/>
      <c r="X542" s="1"/>
      <c r="Y542" s="1"/>
      <c r="Z542" s="1"/>
      <c r="AA542" s="1"/>
      <c r="AB542" s="1"/>
      <c r="AC542" s="1"/>
      <c r="AD542" s="1"/>
      <c r="AE542" s="1"/>
      <c r="AF542" s="1"/>
      <c r="AG542" s="1"/>
      <c r="AH542" s="1"/>
      <c r="AI542" s="1"/>
      <c r="AJ542" s="1"/>
      <c r="AK542" s="1"/>
      <c r="AL542" s="1"/>
      <c r="AM542" s="1"/>
    </row>
    <row r="543" spans="16:39" x14ac:dyDescent="0.2">
      <c r="P543" s="1"/>
      <c r="Q543" s="1"/>
      <c r="S543" s="1"/>
      <c r="U543" s="1"/>
      <c r="V543" s="1"/>
      <c r="W543" s="1"/>
      <c r="X543" s="1"/>
      <c r="Y543" s="1"/>
      <c r="Z543" s="1"/>
      <c r="AA543" s="1"/>
      <c r="AB543" s="1"/>
      <c r="AC543" s="1"/>
      <c r="AD543" s="1"/>
      <c r="AE543" s="1"/>
      <c r="AF543" s="1"/>
      <c r="AG543" s="1"/>
      <c r="AH543" s="1"/>
      <c r="AI543" s="1"/>
      <c r="AJ543" s="1"/>
      <c r="AK543" s="1"/>
      <c r="AL543" s="1"/>
      <c r="AM543" s="1"/>
    </row>
    <row r="544" spans="16:39" x14ac:dyDescent="0.2">
      <c r="P544" s="1"/>
      <c r="Q544" s="1"/>
      <c r="S544" s="1"/>
      <c r="U544" s="1"/>
      <c r="V544" s="1"/>
      <c r="W544" s="1"/>
      <c r="X544" s="1"/>
      <c r="Y544" s="1"/>
      <c r="Z544" s="1"/>
      <c r="AA544" s="1"/>
      <c r="AB544" s="1"/>
      <c r="AC544" s="1"/>
      <c r="AD544" s="1"/>
      <c r="AE544" s="1"/>
      <c r="AF544" s="1"/>
      <c r="AG544" s="1"/>
      <c r="AH544" s="1"/>
      <c r="AI544" s="1"/>
      <c r="AJ544" s="1"/>
      <c r="AK544" s="1"/>
      <c r="AL544" s="1"/>
      <c r="AM544" s="1"/>
    </row>
    <row r="545" spans="16:39" x14ac:dyDescent="0.2">
      <c r="P545" s="1"/>
      <c r="Q545" s="1"/>
      <c r="S545" s="1"/>
      <c r="U545" s="1"/>
      <c r="V545" s="1"/>
      <c r="W545" s="1"/>
      <c r="X545" s="1"/>
      <c r="Y545" s="1"/>
      <c r="Z545" s="1"/>
      <c r="AA545" s="1"/>
      <c r="AB545" s="1"/>
      <c r="AC545" s="1"/>
      <c r="AD545" s="1"/>
      <c r="AE545" s="1"/>
      <c r="AF545" s="1"/>
      <c r="AG545" s="1"/>
      <c r="AH545" s="1"/>
      <c r="AI545" s="1"/>
      <c r="AJ545" s="1"/>
      <c r="AK545" s="1"/>
      <c r="AL545" s="1"/>
      <c r="AM545" s="1"/>
    </row>
    <row r="546" spans="16:39" x14ac:dyDescent="0.2">
      <c r="P546" s="1"/>
      <c r="Q546" s="1"/>
      <c r="S546" s="1"/>
      <c r="U546" s="1"/>
      <c r="V546" s="1"/>
      <c r="W546" s="1"/>
      <c r="X546" s="1"/>
      <c r="Y546" s="1"/>
      <c r="Z546" s="1"/>
      <c r="AA546" s="1"/>
      <c r="AB546" s="1"/>
      <c r="AC546" s="1"/>
      <c r="AD546" s="1"/>
      <c r="AE546" s="1"/>
      <c r="AF546" s="1"/>
      <c r="AG546" s="1"/>
      <c r="AH546" s="1"/>
      <c r="AI546" s="1"/>
      <c r="AJ546" s="1"/>
      <c r="AK546" s="1"/>
      <c r="AL546" s="1"/>
      <c r="AM546" s="1"/>
    </row>
    <row r="547" spans="16:39" x14ac:dyDescent="0.2">
      <c r="P547" s="1"/>
      <c r="Q547" s="1"/>
      <c r="S547" s="1"/>
      <c r="U547" s="1"/>
      <c r="V547" s="1"/>
      <c r="W547" s="1"/>
      <c r="X547" s="1"/>
      <c r="Y547" s="1"/>
      <c r="Z547" s="1"/>
      <c r="AA547" s="1"/>
      <c r="AB547" s="1"/>
      <c r="AC547" s="1"/>
      <c r="AD547" s="1"/>
      <c r="AE547" s="1"/>
      <c r="AF547" s="1"/>
      <c r="AG547" s="1"/>
      <c r="AH547" s="1"/>
      <c r="AI547" s="1"/>
      <c r="AJ547" s="1"/>
      <c r="AK547" s="1"/>
      <c r="AL547" s="1"/>
      <c r="AM547" s="1"/>
    </row>
    <row r="548" spans="16:39" x14ac:dyDescent="0.2">
      <c r="P548" s="1"/>
      <c r="Q548" s="1"/>
      <c r="S548" s="1"/>
      <c r="U548" s="1"/>
      <c r="V548" s="1"/>
      <c r="W548" s="1"/>
      <c r="X548" s="1"/>
      <c r="Y548" s="1"/>
      <c r="Z548" s="1"/>
      <c r="AA548" s="1"/>
      <c r="AB548" s="1"/>
      <c r="AC548" s="1"/>
      <c r="AD548" s="1"/>
      <c r="AE548" s="1"/>
      <c r="AF548" s="1"/>
      <c r="AG548" s="1"/>
      <c r="AH548" s="1"/>
      <c r="AI548" s="1"/>
      <c r="AJ548" s="1"/>
      <c r="AK548" s="1"/>
      <c r="AL548" s="1"/>
      <c r="AM548" s="1"/>
    </row>
    <row r="549" spans="16:39" x14ac:dyDescent="0.2">
      <c r="P549" s="1"/>
      <c r="Q549" s="1"/>
      <c r="S549" s="1"/>
      <c r="U549" s="1"/>
      <c r="V549" s="1"/>
      <c r="W549" s="1"/>
      <c r="X549" s="1"/>
      <c r="Y549" s="1"/>
      <c r="Z549" s="1"/>
      <c r="AA549" s="1"/>
      <c r="AB549" s="1"/>
      <c r="AC549" s="1"/>
      <c r="AD549" s="1"/>
      <c r="AE549" s="1"/>
      <c r="AF549" s="1"/>
      <c r="AG549" s="1"/>
      <c r="AH549" s="1"/>
      <c r="AI549" s="1"/>
      <c r="AJ549" s="1"/>
      <c r="AK549" s="1"/>
      <c r="AL549" s="1"/>
      <c r="AM549" s="1"/>
    </row>
    <row r="550" spans="16:39" x14ac:dyDescent="0.2">
      <c r="P550" s="1"/>
      <c r="Q550" s="1"/>
      <c r="S550" s="1"/>
      <c r="U550" s="1"/>
      <c r="V550" s="1"/>
      <c r="W550" s="1"/>
      <c r="X550" s="1"/>
      <c r="Y550" s="1"/>
      <c r="Z550" s="1"/>
      <c r="AA550" s="1"/>
      <c r="AB550" s="1"/>
      <c r="AC550" s="1"/>
      <c r="AD550" s="1"/>
      <c r="AE550" s="1"/>
      <c r="AF550" s="1"/>
      <c r="AG550" s="1"/>
      <c r="AH550" s="1"/>
      <c r="AI550" s="1"/>
      <c r="AJ550" s="1"/>
      <c r="AK550" s="1"/>
      <c r="AL550" s="1"/>
      <c r="AM550" s="1"/>
    </row>
    <row r="551" spans="16:39" x14ac:dyDescent="0.2">
      <c r="P551" s="1"/>
      <c r="Q551" s="1"/>
      <c r="S551" s="1"/>
      <c r="U551" s="1"/>
      <c r="V551" s="1"/>
      <c r="W551" s="1"/>
      <c r="X551" s="1"/>
      <c r="Y551" s="1"/>
      <c r="Z551" s="1"/>
      <c r="AA551" s="1"/>
      <c r="AB551" s="1"/>
      <c r="AC551" s="1"/>
      <c r="AD551" s="1"/>
      <c r="AE551" s="1"/>
      <c r="AF551" s="1"/>
      <c r="AG551" s="1"/>
      <c r="AH551" s="1"/>
      <c r="AI551" s="1"/>
      <c r="AJ551" s="1"/>
      <c r="AK551" s="1"/>
      <c r="AL551" s="1"/>
      <c r="AM551" s="1"/>
    </row>
    <row r="552" spans="16:39" x14ac:dyDescent="0.2">
      <c r="P552" s="1"/>
      <c r="Q552" s="1"/>
      <c r="S552" s="1"/>
      <c r="U552" s="1"/>
      <c r="V552" s="1"/>
      <c r="W552" s="1"/>
      <c r="X552" s="1"/>
      <c r="Y552" s="1"/>
      <c r="Z552" s="1"/>
      <c r="AA552" s="1"/>
      <c r="AB552" s="1"/>
      <c r="AC552" s="1"/>
      <c r="AD552" s="1"/>
      <c r="AE552" s="1"/>
      <c r="AF552" s="1"/>
      <c r="AG552" s="1"/>
      <c r="AH552" s="1"/>
      <c r="AI552" s="1"/>
      <c r="AJ552" s="1"/>
      <c r="AK552" s="1"/>
      <c r="AL552" s="1"/>
      <c r="AM552" s="1"/>
    </row>
    <row r="553" spans="16:39" x14ac:dyDescent="0.2">
      <c r="P553" s="1"/>
      <c r="Q553" s="1"/>
      <c r="S553" s="1"/>
      <c r="U553" s="1"/>
      <c r="V553" s="1"/>
      <c r="W553" s="1"/>
      <c r="X553" s="1"/>
      <c r="Y553" s="1"/>
      <c r="Z553" s="1"/>
      <c r="AA553" s="1"/>
      <c r="AB553" s="1"/>
      <c r="AC553" s="1"/>
      <c r="AD553" s="1"/>
      <c r="AE553" s="1"/>
      <c r="AF553" s="1"/>
      <c r="AG553" s="1"/>
      <c r="AH553" s="1"/>
      <c r="AI553" s="1"/>
      <c r="AJ553" s="1"/>
      <c r="AK553" s="1"/>
      <c r="AL553" s="1"/>
      <c r="AM553" s="1"/>
    </row>
    <row r="554" spans="16:39" x14ac:dyDescent="0.2">
      <c r="P554" s="1"/>
      <c r="Q554" s="1"/>
      <c r="S554" s="1"/>
      <c r="U554" s="1"/>
      <c r="V554" s="1"/>
      <c r="W554" s="1"/>
      <c r="X554" s="1"/>
      <c r="Y554" s="1"/>
      <c r="Z554" s="1"/>
      <c r="AA554" s="1"/>
      <c r="AB554" s="1"/>
      <c r="AC554" s="1"/>
      <c r="AD554" s="1"/>
      <c r="AE554" s="1"/>
      <c r="AF554" s="1"/>
      <c r="AG554" s="1"/>
      <c r="AH554" s="1"/>
      <c r="AI554" s="1"/>
      <c r="AJ554" s="1"/>
      <c r="AK554" s="1"/>
      <c r="AL554" s="1"/>
      <c r="AM554" s="1"/>
    </row>
    <row r="555" spans="16:39" x14ac:dyDescent="0.2">
      <c r="P555" s="1"/>
      <c r="Q555" s="1"/>
      <c r="S555" s="1"/>
      <c r="U555" s="1"/>
      <c r="V555" s="1"/>
      <c r="W555" s="1"/>
      <c r="X555" s="1"/>
      <c r="Y555" s="1"/>
      <c r="Z555" s="1"/>
      <c r="AA555" s="1"/>
      <c r="AB555" s="1"/>
      <c r="AC555" s="1"/>
      <c r="AD555" s="1"/>
      <c r="AE555" s="1"/>
      <c r="AF555" s="1"/>
      <c r="AG555" s="1"/>
      <c r="AH555" s="1"/>
      <c r="AI555" s="1"/>
      <c r="AJ555" s="1"/>
      <c r="AK555" s="1"/>
      <c r="AL555" s="1"/>
      <c r="AM555" s="1"/>
    </row>
    <row r="556" spans="16:39" x14ac:dyDescent="0.2">
      <c r="P556" s="1"/>
      <c r="Q556" s="1"/>
      <c r="S556" s="1"/>
      <c r="U556" s="1"/>
      <c r="V556" s="1"/>
      <c r="W556" s="1"/>
      <c r="X556" s="1"/>
      <c r="Y556" s="1"/>
      <c r="Z556" s="1"/>
      <c r="AA556" s="1"/>
      <c r="AB556" s="1"/>
      <c r="AC556" s="1"/>
      <c r="AD556" s="1"/>
      <c r="AE556" s="1"/>
      <c r="AF556" s="1"/>
      <c r="AG556" s="1"/>
      <c r="AH556" s="1"/>
      <c r="AI556" s="1"/>
      <c r="AJ556" s="1"/>
      <c r="AK556" s="1"/>
      <c r="AL556" s="1"/>
      <c r="AM556" s="1"/>
    </row>
    <row r="557" spans="16:39" x14ac:dyDescent="0.2">
      <c r="P557" s="1"/>
      <c r="Q557" s="1"/>
      <c r="S557" s="1"/>
      <c r="U557" s="1"/>
      <c r="V557" s="1"/>
      <c r="W557" s="1"/>
      <c r="X557" s="1"/>
      <c r="Y557" s="1"/>
      <c r="Z557" s="1"/>
      <c r="AA557" s="1"/>
      <c r="AB557" s="1"/>
      <c r="AC557" s="1"/>
      <c r="AD557" s="1"/>
      <c r="AE557" s="1"/>
      <c r="AF557" s="1"/>
      <c r="AG557" s="1"/>
      <c r="AH557" s="1"/>
      <c r="AI557" s="1"/>
      <c r="AJ557" s="1"/>
      <c r="AK557" s="1"/>
      <c r="AL557" s="1"/>
      <c r="AM557" s="1"/>
    </row>
    <row r="558" spans="16:39" x14ac:dyDescent="0.2">
      <c r="P558" s="1"/>
      <c r="Q558" s="1"/>
      <c r="S558" s="1"/>
      <c r="U558" s="1"/>
      <c r="V558" s="1"/>
      <c r="W558" s="1"/>
      <c r="X558" s="1"/>
      <c r="Y558" s="1"/>
      <c r="Z558" s="1"/>
      <c r="AA558" s="1"/>
      <c r="AB558" s="1"/>
      <c r="AC558" s="1"/>
      <c r="AD558" s="1"/>
      <c r="AE558" s="1"/>
      <c r="AF558" s="1"/>
      <c r="AG558" s="1"/>
      <c r="AH558" s="1"/>
      <c r="AI558" s="1"/>
      <c r="AJ558" s="1"/>
      <c r="AK558" s="1"/>
      <c r="AL558" s="1"/>
      <c r="AM558" s="1"/>
    </row>
    <row r="559" spans="16:39" x14ac:dyDescent="0.2">
      <c r="P559" s="1"/>
      <c r="Q559" s="1"/>
      <c r="S559" s="1"/>
      <c r="U559" s="1"/>
      <c r="V559" s="1"/>
      <c r="W559" s="1"/>
      <c r="X559" s="1"/>
      <c r="Y559" s="1"/>
      <c r="Z559" s="1"/>
      <c r="AA559" s="1"/>
      <c r="AB559" s="1"/>
      <c r="AC559" s="1"/>
      <c r="AD559" s="1"/>
      <c r="AE559" s="1"/>
      <c r="AF559" s="1"/>
      <c r="AG559" s="1"/>
      <c r="AH559" s="1"/>
      <c r="AI559" s="1"/>
      <c r="AJ559" s="1"/>
      <c r="AK559" s="1"/>
      <c r="AL559" s="1"/>
      <c r="AM559" s="1"/>
    </row>
    <row r="560" spans="16:39" x14ac:dyDescent="0.2">
      <c r="P560" s="1"/>
      <c r="Q560" s="1"/>
      <c r="S560" s="1"/>
      <c r="U560" s="1"/>
      <c r="V560" s="1"/>
      <c r="W560" s="1"/>
      <c r="X560" s="1"/>
      <c r="Y560" s="1"/>
      <c r="Z560" s="1"/>
      <c r="AA560" s="1"/>
      <c r="AB560" s="1"/>
      <c r="AC560" s="1"/>
      <c r="AD560" s="1"/>
      <c r="AE560" s="1"/>
      <c r="AF560" s="1"/>
      <c r="AG560" s="1"/>
      <c r="AH560" s="1"/>
      <c r="AI560" s="1"/>
      <c r="AJ560" s="1"/>
      <c r="AK560" s="1"/>
      <c r="AL560" s="1"/>
      <c r="AM560" s="1"/>
    </row>
    <row r="561" spans="16:39" x14ac:dyDescent="0.2">
      <c r="P561" s="1"/>
      <c r="Q561" s="1"/>
      <c r="S561" s="1"/>
      <c r="U561" s="1"/>
      <c r="V561" s="1"/>
      <c r="W561" s="1"/>
      <c r="X561" s="1"/>
      <c r="Y561" s="1"/>
      <c r="Z561" s="1"/>
      <c r="AA561" s="1"/>
      <c r="AB561" s="1"/>
      <c r="AC561" s="1"/>
      <c r="AD561" s="1"/>
      <c r="AE561" s="1"/>
      <c r="AF561" s="1"/>
      <c r="AG561" s="1"/>
      <c r="AH561" s="1"/>
      <c r="AI561" s="1"/>
      <c r="AJ561" s="1"/>
      <c r="AK561" s="1"/>
      <c r="AL561" s="1"/>
      <c r="AM561" s="1"/>
    </row>
    <row r="562" spans="16:39" x14ac:dyDescent="0.2">
      <c r="P562" s="1"/>
      <c r="Q562" s="1"/>
      <c r="S562" s="1"/>
      <c r="U562" s="1"/>
      <c r="V562" s="1"/>
      <c r="W562" s="1"/>
      <c r="X562" s="1"/>
      <c r="Y562" s="1"/>
      <c r="Z562" s="1"/>
      <c r="AA562" s="1"/>
      <c r="AB562" s="1"/>
      <c r="AC562" s="1"/>
      <c r="AD562" s="1"/>
      <c r="AE562" s="1"/>
      <c r="AF562" s="1"/>
      <c r="AG562" s="1"/>
      <c r="AH562" s="1"/>
      <c r="AI562" s="1"/>
      <c r="AJ562" s="1"/>
      <c r="AK562" s="1"/>
      <c r="AL562" s="1"/>
      <c r="AM562" s="1"/>
    </row>
    <row r="563" spans="16:39" x14ac:dyDescent="0.2">
      <c r="P563" s="1"/>
      <c r="Q563" s="1"/>
      <c r="S563" s="1"/>
      <c r="U563" s="1"/>
      <c r="V563" s="1"/>
      <c r="W563" s="1"/>
      <c r="X563" s="1"/>
      <c r="Y563" s="1"/>
      <c r="Z563" s="1"/>
      <c r="AA563" s="1"/>
      <c r="AB563" s="1"/>
      <c r="AC563" s="1"/>
      <c r="AD563" s="1"/>
      <c r="AE563" s="1"/>
      <c r="AF563" s="1"/>
      <c r="AG563" s="1"/>
      <c r="AH563" s="1"/>
      <c r="AI563" s="1"/>
      <c r="AJ563" s="1"/>
      <c r="AK563" s="1"/>
      <c r="AL563" s="1"/>
      <c r="AM563" s="1"/>
    </row>
    <row r="564" spans="16:39" x14ac:dyDescent="0.2">
      <c r="P564" s="1"/>
      <c r="Q564" s="1"/>
      <c r="S564" s="1"/>
      <c r="U564" s="1"/>
      <c r="V564" s="1"/>
      <c r="W564" s="1"/>
      <c r="X564" s="1"/>
      <c r="Y564" s="1"/>
      <c r="Z564" s="1"/>
      <c r="AA564" s="1"/>
      <c r="AB564" s="1"/>
      <c r="AC564" s="1"/>
      <c r="AD564" s="1"/>
      <c r="AE564" s="1"/>
      <c r="AF564" s="1"/>
      <c r="AG564" s="1"/>
      <c r="AH564" s="1"/>
      <c r="AI564" s="1"/>
      <c r="AJ564" s="1"/>
      <c r="AK564" s="1"/>
      <c r="AL564" s="1"/>
      <c r="AM564" s="1"/>
    </row>
    <row r="565" spans="16:39" x14ac:dyDescent="0.2">
      <c r="P565" s="1"/>
      <c r="Q565" s="1"/>
      <c r="S565" s="1"/>
      <c r="U565" s="1"/>
      <c r="V565" s="1"/>
      <c r="W565" s="1"/>
      <c r="X565" s="1"/>
      <c r="Y565" s="1"/>
      <c r="Z565" s="1"/>
      <c r="AA565" s="1"/>
      <c r="AB565" s="1"/>
      <c r="AC565" s="1"/>
      <c r="AD565" s="1"/>
      <c r="AE565" s="1"/>
      <c r="AF565" s="1"/>
      <c r="AG565" s="1"/>
      <c r="AH565" s="1"/>
      <c r="AI565" s="1"/>
      <c r="AJ565" s="1"/>
      <c r="AK565" s="1"/>
      <c r="AL565" s="1"/>
      <c r="AM565" s="1"/>
    </row>
    <row r="566" spans="16:39" x14ac:dyDescent="0.2">
      <c r="P566" s="1"/>
      <c r="Q566" s="1"/>
      <c r="S566" s="1"/>
      <c r="U566" s="1"/>
      <c r="V566" s="1"/>
      <c r="W566" s="1"/>
      <c r="X566" s="1"/>
      <c r="Y566" s="1"/>
      <c r="Z566" s="1"/>
      <c r="AA566" s="1"/>
      <c r="AB566" s="1"/>
      <c r="AC566" s="1"/>
      <c r="AD566" s="1"/>
      <c r="AE566" s="1"/>
      <c r="AF566" s="1"/>
      <c r="AG566" s="1"/>
      <c r="AH566" s="1"/>
      <c r="AI566" s="1"/>
      <c r="AJ566" s="1"/>
      <c r="AK566" s="1"/>
      <c r="AL566" s="1"/>
      <c r="AM566" s="1"/>
    </row>
    <row r="567" spans="16:39" x14ac:dyDescent="0.2">
      <c r="P567" s="1"/>
      <c r="Q567" s="1"/>
      <c r="S567" s="1"/>
      <c r="U567" s="1"/>
      <c r="V567" s="1"/>
      <c r="W567" s="1"/>
      <c r="X567" s="1"/>
      <c r="Y567" s="1"/>
      <c r="Z567" s="1"/>
      <c r="AA567" s="1"/>
      <c r="AB567" s="1"/>
      <c r="AC567" s="1"/>
      <c r="AD567" s="1"/>
      <c r="AE567" s="1"/>
      <c r="AF567" s="1"/>
      <c r="AG567" s="1"/>
      <c r="AH567" s="1"/>
      <c r="AI567" s="1"/>
      <c r="AJ567" s="1"/>
      <c r="AK567" s="1"/>
      <c r="AL567" s="1"/>
      <c r="AM567" s="1"/>
    </row>
    <row r="568" spans="16:39" x14ac:dyDescent="0.2">
      <c r="P568" s="1"/>
      <c r="Q568" s="1"/>
      <c r="S568" s="1"/>
      <c r="U568" s="1"/>
      <c r="V568" s="1"/>
      <c r="W568" s="1"/>
      <c r="X568" s="1"/>
      <c r="Y568" s="1"/>
      <c r="Z568" s="1"/>
      <c r="AA568" s="1"/>
      <c r="AB568" s="1"/>
      <c r="AC568" s="1"/>
      <c r="AD568" s="1"/>
      <c r="AE568" s="1"/>
      <c r="AF568" s="1"/>
      <c r="AG568" s="1"/>
      <c r="AH568" s="1"/>
      <c r="AI568" s="1"/>
      <c r="AJ568" s="1"/>
      <c r="AK568" s="1"/>
      <c r="AL568" s="1"/>
      <c r="AM568" s="1"/>
    </row>
    <row r="569" spans="16:39" x14ac:dyDescent="0.2">
      <c r="P569" s="1"/>
      <c r="Q569" s="1"/>
      <c r="S569" s="1"/>
      <c r="U569" s="1"/>
      <c r="V569" s="1"/>
      <c r="W569" s="1"/>
      <c r="X569" s="1"/>
      <c r="Y569" s="1"/>
      <c r="Z569" s="1"/>
      <c r="AA569" s="1"/>
      <c r="AB569" s="1"/>
      <c r="AC569" s="1"/>
      <c r="AD569" s="1"/>
      <c r="AE569" s="1"/>
      <c r="AF569" s="1"/>
      <c r="AG569" s="1"/>
      <c r="AH569" s="1"/>
      <c r="AI569" s="1"/>
      <c r="AJ569" s="1"/>
      <c r="AK569" s="1"/>
      <c r="AL569" s="1"/>
      <c r="AM569" s="1"/>
    </row>
    <row r="570" spans="16:39" x14ac:dyDescent="0.2">
      <c r="P570" s="1"/>
      <c r="Q570" s="1"/>
      <c r="S570" s="1"/>
      <c r="U570" s="1"/>
      <c r="V570" s="1"/>
      <c r="W570" s="1"/>
      <c r="X570" s="1"/>
      <c r="Y570" s="1"/>
      <c r="Z570" s="1"/>
      <c r="AA570" s="1"/>
      <c r="AB570" s="1"/>
      <c r="AC570" s="1"/>
      <c r="AD570" s="1"/>
      <c r="AE570" s="1"/>
      <c r="AF570" s="1"/>
      <c r="AG570" s="1"/>
      <c r="AH570" s="1"/>
      <c r="AI570" s="1"/>
      <c r="AJ570" s="1"/>
      <c r="AK570" s="1"/>
      <c r="AL570" s="1"/>
      <c r="AM570" s="1"/>
    </row>
    <row r="571" spans="16:39" x14ac:dyDescent="0.2">
      <c r="P571" s="1"/>
      <c r="Q571" s="1"/>
      <c r="S571" s="1"/>
      <c r="U571" s="1"/>
      <c r="V571" s="1"/>
      <c r="W571" s="1"/>
      <c r="X571" s="1"/>
      <c r="Y571" s="1"/>
      <c r="Z571" s="1"/>
      <c r="AA571" s="1"/>
      <c r="AB571" s="1"/>
      <c r="AC571" s="1"/>
      <c r="AD571" s="1"/>
      <c r="AE571" s="1"/>
      <c r="AF571" s="1"/>
      <c r="AG571" s="1"/>
      <c r="AH571" s="1"/>
      <c r="AI571" s="1"/>
      <c r="AJ571" s="1"/>
      <c r="AK571" s="1"/>
      <c r="AL571" s="1"/>
      <c r="AM571" s="1"/>
    </row>
    <row r="572" spans="16:39" x14ac:dyDescent="0.2">
      <c r="P572" s="1"/>
      <c r="Q572" s="1"/>
      <c r="S572" s="1"/>
      <c r="U572" s="1"/>
      <c r="V572" s="1"/>
      <c r="W572" s="1"/>
      <c r="X572" s="1"/>
      <c r="Y572" s="1"/>
      <c r="Z572" s="1"/>
      <c r="AA572" s="1"/>
      <c r="AB572" s="1"/>
      <c r="AC572" s="1"/>
      <c r="AD572" s="1"/>
      <c r="AE572" s="1"/>
      <c r="AF572" s="1"/>
      <c r="AG572" s="1"/>
      <c r="AH572" s="1"/>
      <c r="AI572" s="1"/>
      <c r="AJ572" s="1"/>
      <c r="AK572" s="1"/>
      <c r="AL572" s="1"/>
      <c r="AM572" s="1"/>
    </row>
    <row r="573" spans="16:39" x14ac:dyDescent="0.2">
      <c r="P573" s="1"/>
      <c r="Q573" s="1"/>
      <c r="S573" s="1"/>
      <c r="U573" s="1"/>
      <c r="V573" s="1"/>
      <c r="W573" s="1"/>
      <c r="X573" s="1"/>
      <c r="Y573" s="1"/>
      <c r="Z573" s="1"/>
      <c r="AA573" s="1"/>
      <c r="AB573" s="1"/>
      <c r="AC573" s="1"/>
      <c r="AD573" s="1"/>
      <c r="AE573" s="1"/>
      <c r="AF573" s="1"/>
      <c r="AG573" s="1"/>
      <c r="AH573" s="1"/>
      <c r="AI573" s="1"/>
      <c r="AJ573" s="1"/>
      <c r="AK573" s="1"/>
      <c r="AL573" s="1"/>
      <c r="AM573" s="1"/>
    </row>
    <row r="574" spans="16:39" x14ac:dyDescent="0.2">
      <c r="P574" s="1"/>
      <c r="Q574" s="1"/>
      <c r="S574" s="1"/>
      <c r="U574" s="1"/>
      <c r="V574" s="1"/>
      <c r="W574" s="1"/>
      <c r="X574" s="1"/>
      <c r="Y574" s="1"/>
      <c r="Z574" s="1"/>
      <c r="AA574" s="1"/>
      <c r="AB574" s="1"/>
      <c r="AC574" s="1"/>
      <c r="AD574" s="1"/>
      <c r="AE574" s="1"/>
      <c r="AF574" s="1"/>
      <c r="AG574" s="1"/>
      <c r="AH574" s="1"/>
      <c r="AI574" s="1"/>
      <c r="AJ574" s="1"/>
      <c r="AK574" s="1"/>
      <c r="AL574" s="1"/>
      <c r="AM574" s="1"/>
    </row>
    <row r="575" spans="16:39" x14ac:dyDescent="0.2">
      <c r="P575" s="1"/>
      <c r="Q575" s="1"/>
      <c r="S575" s="1"/>
      <c r="U575" s="1"/>
      <c r="V575" s="1"/>
      <c r="W575" s="1"/>
      <c r="X575" s="1"/>
      <c r="Y575" s="1"/>
      <c r="Z575" s="1"/>
      <c r="AA575" s="1"/>
      <c r="AB575" s="1"/>
      <c r="AC575" s="1"/>
      <c r="AD575" s="1"/>
      <c r="AE575" s="1"/>
      <c r="AF575" s="1"/>
      <c r="AG575" s="1"/>
      <c r="AH575" s="1"/>
      <c r="AI575" s="1"/>
      <c r="AJ575" s="1"/>
      <c r="AK575" s="1"/>
      <c r="AL575" s="1"/>
      <c r="AM575" s="1"/>
    </row>
    <row r="576" spans="16:39" x14ac:dyDescent="0.2">
      <c r="P576" s="1"/>
      <c r="Q576" s="1"/>
      <c r="S576" s="1"/>
      <c r="U576" s="1"/>
      <c r="V576" s="1"/>
      <c r="W576" s="1"/>
      <c r="X576" s="1"/>
      <c r="Y576" s="1"/>
      <c r="Z576" s="1"/>
      <c r="AA576" s="1"/>
      <c r="AB576" s="1"/>
      <c r="AC576" s="1"/>
      <c r="AD576" s="1"/>
      <c r="AE576" s="1"/>
      <c r="AF576" s="1"/>
      <c r="AG576" s="1"/>
      <c r="AH576" s="1"/>
      <c r="AI576" s="1"/>
      <c r="AJ576" s="1"/>
      <c r="AK576" s="1"/>
      <c r="AL576" s="1"/>
      <c r="AM576" s="1"/>
    </row>
    <row r="577" spans="16:39" x14ac:dyDescent="0.2">
      <c r="P577" s="1"/>
      <c r="Q577" s="1"/>
      <c r="S577" s="1"/>
      <c r="U577" s="1"/>
      <c r="V577" s="1"/>
      <c r="W577" s="1"/>
      <c r="X577" s="1"/>
      <c r="Y577" s="1"/>
      <c r="Z577" s="1"/>
      <c r="AA577" s="1"/>
      <c r="AB577" s="1"/>
      <c r="AC577" s="1"/>
      <c r="AD577" s="1"/>
      <c r="AE577" s="1"/>
      <c r="AF577" s="1"/>
      <c r="AG577" s="1"/>
      <c r="AH577" s="1"/>
      <c r="AI577" s="1"/>
      <c r="AJ577" s="1"/>
      <c r="AK577" s="1"/>
      <c r="AL577" s="1"/>
      <c r="AM577" s="1"/>
    </row>
    <row r="578" spans="16:39" x14ac:dyDescent="0.2">
      <c r="P578" s="1"/>
      <c r="Q578" s="1"/>
      <c r="S578" s="1"/>
      <c r="U578" s="1"/>
      <c r="V578" s="1"/>
      <c r="W578" s="1"/>
      <c r="X578" s="1"/>
      <c r="Y578" s="1"/>
      <c r="Z578" s="1"/>
      <c r="AA578" s="1"/>
      <c r="AB578" s="1"/>
      <c r="AC578" s="1"/>
      <c r="AD578" s="1"/>
      <c r="AE578" s="1"/>
      <c r="AF578" s="1"/>
      <c r="AG578" s="1"/>
      <c r="AH578" s="1"/>
      <c r="AI578" s="1"/>
      <c r="AJ578" s="1"/>
      <c r="AK578" s="1"/>
      <c r="AL578" s="1"/>
      <c r="AM578" s="1"/>
    </row>
    <row r="579" spans="16:39" x14ac:dyDescent="0.2">
      <c r="P579" s="1"/>
      <c r="Q579" s="1"/>
      <c r="S579" s="1"/>
      <c r="U579" s="1"/>
      <c r="V579" s="1"/>
      <c r="W579" s="1"/>
      <c r="X579" s="1"/>
      <c r="Y579" s="1"/>
      <c r="Z579" s="1"/>
      <c r="AA579" s="1"/>
      <c r="AB579" s="1"/>
      <c r="AC579" s="1"/>
      <c r="AD579" s="1"/>
      <c r="AE579" s="1"/>
      <c r="AF579" s="1"/>
      <c r="AG579" s="1"/>
      <c r="AH579" s="1"/>
      <c r="AI579" s="1"/>
      <c r="AJ579" s="1"/>
      <c r="AK579" s="1"/>
      <c r="AL579" s="1"/>
      <c r="AM579" s="1"/>
    </row>
    <row r="580" spans="16:39" x14ac:dyDescent="0.2">
      <c r="P580" s="1"/>
      <c r="Q580" s="1"/>
      <c r="S580" s="1"/>
      <c r="U580" s="1"/>
      <c r="V580" s="1"/>
      <c r="W580" s="1"/>
      <c r="X580" s="1"/>
      <c r="Y580" s="1"/>
      <c r="Z580" s="1"/>
      <c r="AA580" s="1"/>
      <c r="AB580" s="1"/>
      <c r="AC580" s="1"/>
      <c r="AD580" s="1"/>
      <c r="AE580" s="1"/>
      <c r="AF580" s="1"/>
      <c r="AG580" s="1"/>
      <c r="AH580" s="1"/>
      <c r="AI580" s="1"/>
      <c r="AJ580" s="1"/>
      <c r="AK580" s="1"/>
      <c r="AL580" s="1"/>
      <c r="AM580" s="1"/>
    </row>
    <row r="581" spans="16:39" x14ac:dyDescent="0.2">
      <c r="P581" s="1"/>
      <c r="Q581" s="1"/>
      <c r="S581" s="1"/>
      <c r="U581" s="1"/>
      <c r="V581" s="1"/>
      <c r="W581" s="1"/>
      <c r="X581" s="1"/>
      <c r="Y581" s="1"/>
      <c r="Z581" s="1"/>
      <c r="AA581" s="1"/>
      <c r="AB581" s="1"/>
      <c r="AC581" s="1"/>
      <c r="AD581" s="1"/>
      <c r="AE581" s="1"/>
      <c r="AF581" s="1"/>
      <c r="AG581" s="1"/>
      <c r="AH581" s="1"/>
      <c r="AI581" s="1"/>
      <c r="AJ581" s="1"/>
      <c r="AK581" s="1"/>
      <c r="AL581" s="1"/>
      <c r="AM581" s="1"/>
    </row>
    <row r="582" spans="16:39" x14ac:dyDescent="0.2">
      <c r="P582" s="1"/>
      <c r="Q582" s="1"/>
      <c r="S582" s="1"/>
      <c r="U582" s="1"/>
      <c r="V582" s="1"/>
      <c r="W582" s="1"/>
      <c r="X582" s="1"/>
      <c r="Y582" s="1"/>
      <c r="Z582" s="1"/>
      <c r="AA582" s="1"/>
      <c r="AB582" s="1"/>
      <c r="AC582" s="1"/>
      <c r="AD582" s="1"/>
      <c r="AE582" s="1"/>
      <c r="AF582" s="1"/>
      <c r="AG582" s="1"/>
      <c r="AH582" s="1"/>
      <c r="AI582" s="1"/>
      <c r="AJ582" s="1"/>
      <c r="AK582" s="1"/>
      <c r="AL582" s="1"/>
      <c r="AM582" s="1"/>
    </row>
    <row r="583" spans="16:39" x14ac:dyDescent="0.2">
      <c r="P583" s="1"/>
      <c r="Q583" s="1"/>
      <c r="S583" s="1"/>
      <c r="U583" s="1"/>
      <c r="V583" s="1"/>
      <c r="W583" s="1"/>
      <c r="X583" s="1"/>
      <c r="Y583" s="1"/>
      <c r="Z583" s="1"/>
      <c r="AA583" s="1"/>
      <c r="AB583" s="1"/>
      <c r="AC583" s="1"/>
      <c r="AD583" s="1"/>
      <c r="AE583" s="1"/>
      <c r="AF583" s="1"/>
      <c r="AG583" s="1"/>
      <c r="AH583" s="1"/>
      <c r="AI583" s="1"/>
      <c r="AJ583" s="1"/>
      <c r="AK583" s="1"/>
      <c r="AL583" s="1"/>
      <c r="AM583" s="1"/>
    </row>
    <row r="584" spans="16:39" x14ac:dyDescent="0.2">
      <c r="P584" s="1"/>
      <c r="Q584" s="1"/>
      <c r="S584" s="1"/>
      <c r="U584" s="1"/>
      <c r="V584" s="1"/>
      <c r="W584" s="1"/>
      <c r="X584" s="1"/>
      <c r="Y584" s="1"/>
      <c r="Z584" s="1"/>
      <c r="AA584" s="1"/>
      <c r="AB584" s="1"/>
      <c r="AC584" s="1"/>
      <c r="AD584" s="1"/>
      <c r="AE584" s="1"/>
      <c r="AF584" s="1"/>
      <c r="AG584" s="1"/>
      <c r="AH584" s="1"/>
      <c r="AI584" s="1"/>
      <c r="AJ584" s="1"/>
      <c r="AK584" s="1"/>
      <c r="AL584" s="1"/>
      <c r="AM584" s="1"/>
    </row>
    <row r="585" spans="16:39" x14ac:dyDescent="0.2">
      <c r="P585" s="1"/>
      <c r="Q585" s="1"/>
      <c r="S585" s="1"/>
      <c r="U585" s="1"/>
      <c r="V585" s="1"/>
      <c r="W585" s="1"/>
      <c r="X585" s="1"/>
      <c r="Y585" s="1"/>
      <c r="Z585" s="1"/>
      <c r="AA585" s="1"/>
      <c r="AB585" s="1"/>
      <c r="AC585" s="1"/>
      <c r="AD585" s="1"/>
      <c r="AE585" s="1"/>
      <c r="AF585" s="1"/>
      <c r="AG585" s="1"/>
      <c r="AH585" s="1"/>
      <c r="AI585" s="1"/>
      <c r="AJ585" s="1"/>
      <c r="AK585" s="1"/>
      <c r="AL585" s="1"/>
      <c r="AM585" s="1"/>
    </row>
    <row r="586" spans="16:39" x14ac:dyDescent="0.2">
      <c r="P586" s="1"/>
      <c r="Q586" s="1"/>
      <c r="S586" s="1"/>
      <c r="U586" s="1"/>
      <c r="V586" s="1"/>
      <c r="W586" s="1"/>
      <c r="X586" s="1"/>
      <c r="Y586" s="1"/>
      <c r="Z586" s="1"/>
      <c r="AA586" s="1"/>
      <c r="AB586" s="1"/>
      <c r="AC586" s="1"/>
      <c r="AD586" s="1"/>
      <c r="AE586" s="1"/>
      <c r="AF586" s="1"/>
      <c r="AG586" s="1"/>
      <c r="AH586" s="1"/>
      <c r="AI586" s="1"/>
      <c r="AJ586" s="1"/>
      <c r="AK586" s="1"/>
      <c r="AL586" s="1"/>
      <c r="AM586" s="1"/>
    </row>
    <row r="587" spans="16:39" x14ac:dyDescent="0.2">
      <c r="P587" s="1"/>
      <c r="Q587" s="1"/>
      <c r="S587" s="1"/>
      <c r="U587" s="1"/>
      <c r="V587" s="1"/>
      <c r="W587" s="1"/>
      <c r="X587" s="1"/>
      <c r="Y587" s="1"/>
      <c r="Z587" s="1"/>
      <c r="AA587" s="1"/>
      <c r="AB587" s="1"/>
      <c r="AC587" s="1"/>
      <c r="AD587" s="1"/>
      <c r="AE587" s="1"/>
      <c r="AF587" s="1"/>
      <c r="AG587" s="1"/>
      <c r="AH587" s="1"/>
      <c r="AI587" s="1"/>
      <c r="AJ587" s="1"/>
      <c r="AK587" s="1"/>
      <c r="AL587" s="1"/>
      <c r="AM587" s="1"/>
    </row>
    <row r="588" spans="16:39" x14ac:dyDescent="0.2">
      <c r="P588" s="1"/>
      <c r="Q588" s="1"/>
      <c r="S588" s="1"/>
      <c r="U588" s="1"/>
      <c r="V588" s="1"/>
      <c r="W588" s="1"/>
      <c r="X588" s="1"/>
      <c r="Y588" s="1"/>
      <c r="Z588" s="1"/>
      <c r="AA588" s="1"/>
      <c r="AB588" s="1"/>
      <c r="AC588" s="1"/>
      <c r="AD588" s="1"/>
      <c r="AE588" s="1"/>
      <c r="AF588" s="1"/>
      <c r="AG588" s="1"/>
      <c r="AH588" s="1"/>
      <c r="AI588" s="1"/>
      <c r="AJ588" s="1"/>
      <c r="AK588" s="1"/>
      <c r="AL588" s="1"/>
      <c r="AM588" s="1"/>
    </row>
    <row r="589" spans="16:39" x14ac:dyDescent="0.2">
      <c r="P589" s="1"/>
      <c r="Q589" s="1"/>
      <c r="S589" s="1"/>
      <c r="U589" s="1"/>
      <c r="V589" s="1"/>
      <c r="W589" s="1"/>
      <c r="X589" s="1"/>
      <c r="Y589" s="1"/>
      <c r="Z589" s="1"/>
      <c r="AA589" s="1"/>
      <c r="AB589" s="1"/>
      <c r="AC589" s="1"/>
      <c r="AD589" s="1"/>
      <c r="AE589" s="1"/>
      <c r="AF589" s="1"/>
      <c r="AG589" s="1"/>
      <c r="AH589" s="1"/>
      <c r="AI589" s="1"/>
      <c r="AJ589" s="1"/>
      <c r="AK589" s="1"/>
      <c r="AL589" s="1"/>
      <c r="AM589" s="1"/>
    </row>
    <row r="590" spans="16:39" x14ac:dyDescent="0.2">
      <c r="P590" s="1"/>
      <c r="Q590" s="1"/>
      <c r="S590" s="1"/>
      <c r="U590" s="1"/>
      <c r="V590" s="1"/>
      <c r="W590" s="1"/>
      <c r="X590" s="1"/>
      <c r="Y590" s="1"/>
      <c r="Z590" s="1"/>
      <c r="AA590" s="1"/>
      <c r="AB590" s="1"/>
      <c r="AC590" s="1"/>
      <c r="AD590" s="1"/>
      <c r="AE590" s="1"/>
      <c r="AF590" s="1"/>
      <c r="AG590" s="1"/>
      <c r="AH590" s="1"/>
      <c r="AI590" s="1"/>
      <c r="AJ590" s="1"/>
      <c r="AK590" s="1"/>
      <c r="AL590" s="1"/>
      <c r="AM590" s="1"/>
    </row>
    <row r="591" spans="16:39" x14ac:dyDescent="0.2">
      <c r="P591" s="1"/>
      <c r="Q591" s="1"/>
      <c r="S591" s="1"/>
      <c r="U591" s="1"/>
      <c r="V591" s="1"/>
      <c r="W591" s="1"/>
      <c r="X591" s="1"/>
      <c r="Y591" s="1"/>
      <c r="Z591" s="1"/>
      <c r="AA591" s="1"/>
      <c r="AB591" s="1"/>
      <c r="AC591" s="1"/>
      <c r="AD591" s="1"/>
      <c r="AE591" s="1"/>
      <c r="AF591" s="1"/>
      <c r="AG591" s="1"/>
      <c r="AH591" s="1"/>
      <c r="AI591" s="1"/>
      <c r="AJ591" s="1"/>
      <c r="AK591" s="1"/>
      <c r="AL591" s="1"/>
      <c r="AM591" s="1"/>
    </row>
    <row r="592" spans="16:39" x14ac:dyDescent="0.2">
      <c r="P592" s="1"/>
      <c r="Q592" s="1"/>
      <c r="S592" s="1"/>
      <c r="U592" s="1"/>
      <c r="V592" s="1"/>
      <c r="W592" s="1"/>
      <c r="X592" s="1"/>
      <c r="Y592" s="1"/>
      <c r="Z592" s="1"/>
      <c r="AA592" s="1"/>
      <c r="AB592" s="1"/>
      <c r="AC592" s="1"/>
      <c r="AD592" s="1"/>
      <c r="AE592" s="1"/>
      <c r="AF592" s="1"/>
      <c r="AG592" s="1"/>
      <c r="AH592" s="1"/>
      <c r="AI592" s="1"/>
      <c r="AJ592" s="1"/>
      <c r="AK592" s="1"/>
      <c r="AL592" s="1"/>
      <c r="AM592" s="1"/>
    </row>
    <row r="593" spans="16:39" x14ac:dyDescent="0.2">
      <c r="P593" s="1"/>
      <c r="Q593" s="1"/>
      <c r="S593" s="1"/>
      <c r="U593" s="1"/>
      <c r="V593" s="1"/>
      <c r="W593" s="1"/>
      <c r="X593" s="1"/>
      <c r="Y593" s="1"/>
      <c r="Z593" s="1"/>
      <c r="AA593" s="1"/>
      <c r="AB593" s="1"/>
      <c r="AC593" s="1"/>
      <c r="AD593" s="1"/>
      <c r="AE593" s="1"/>
      <c r="AF593" s="1"/>
      <c r="AG593" s="1"/>
      <c r="AH593" s="1"/>
      <c r="AI593" s="1"/>
      <c r="AJ593" s="1"/>
      <c r="AK593" s="1"/>
      <c r="AL593" s="1"/>
      <c r="AM593" s="1"/>
    </row>
    <row r="594" spans="16:39" x14ac:dyDescent="0.2">
      <c r="P594" s="1"/>
      <c r="Q594" s="1"/>
      <c r="S594" s="1"/>
      <c r="U594" s="1"/>
      <c r="V594" s="1"/>
      <c r="W594" s="1"/>
      <c r="X594" s="1"/>
      <c r="Y594" s="1"/>
      <c r="Z594" s="1"/>
      <c r="AA594" s="1"/>
      <c r="AB594" s="1"/>
      <c r="AC594" s="1"/>
      <c r="AD594" s="1"/>
      <c r="AE594" s="1"/>
      <c r="AF594" s="1"/>
      <c r="AG594" s="1"/>
      <c r="AH594" s="1"/>
      <c r="AI594" s="1"/>
      <c r="AJ594" s="1"/>
      <c r="AK594" s="1"/>
      <c r="AL594" s="1"/>
      <c r="AM594" s="1"/>
    </row>
    <row r="595" spans="16:39" x14ac:dyDescent="0.2">
      <c r="P595" s="1"/>
      <c r="Q595" s="1"/>
      <c r="S595" s="1"/>
      <c r="U595" s="1"/>
      <c r="V595" s="1"/>
      <c r="W595" s="1"/>
      <c r="X595" s="1"/>
      <c r="Y595" s="1"/>
      <c r="Z595" s="1"/>
      <c r="AA595" s="1"/>
      <c r="AB595" s="1"/>
      <c r="AC595" s="1"/>
      <c r="AD595" s="1"/>
      <c r="AE595" s="1"/>
      <c r="AF595" s="1"/>
      <c r="AG595" s="1"/>
      <c r="AH595" s="1"/>
      <c r="AI595" s="1"/>
      <c r="AJ595" s="1"/>
      <c r="AK595" s="1"/>
      <c r="AL595" s="1"/>
      <c r="AM595" s="1"/>
    </row>
    <row r="596" spans="16:39" x14ac:dyDescent="0.2">
      <c r="P596" s="1"/>
      <c r="Q596" s="1"/>
      <c r="S596" s="1"/>
      <c r="U596" s="1"/>
      <c r="V596" s="1"/>
      <c r="W596" s="1"/>
      <c r="X596" s="1"/>
      <c r="Y596" s="1"/>
      <c r="Z596" s="1"/>
      <c r="AA596" s="1"/>
      <c r="AB596" s="1"/>
      <c r="AC596" s="1"/>
      <c r="AD596" s="1"/>
      <c r="AE596" s="1"/>
      <c r="AF596" s="1"/>
      <c r="AG596" s="1"/>
      <c r="AH596" s="1"/>
      <c r="AI596" s="1"/>
      <c r="AJ596" s="1"/>
      <c r="AK596" s="1"/>
      <c r="AL596" s="1"/>
      <c r="AM596" s="1"/>
    </row>
    <row r="597" spans="16:39" x14ac:dyDescent="0.2">
      <c r="P597" s="1"/>
      <c r="Q597" s="1"/>
      <c r="S597" s="1"/>
      <c r="U597" s="1"/>
      <c r="V597" s="1"/>
      <c r="W597" s="1"/>
      <c r="X597" s="1"/>
      <c r="Y597" s="1"/>
      <c r="Z597" s="1"/>
      <c r="AA597" s="1"/>
      <c r="AB597" s="1"/>
      <c r="AC597" s="1"/>
      <c r="AD597" s="1"/>
      <c r="AE597" s="1"/>
      <c r="AF597" s="1"/>
      <c r="AG597" s="1"/>
      <c r="AH597" s="1"/>
      <c r="AI597" s="1"/>
      <c r="AJ597" s="1"/>
      <c r="AK597" s="1"/>
      <c r="AL597" s="1"/>
      <c r="AM597" s="1"/>
    </row>
    <row r="598" spans="16:39" x14ac:dyDescent="0.2">
      <c r="P598" s="1"/>
      <c r="Q598" s="1"/>
      <c r="S598" s="1"/>
      <c r="U598" s="1"/>
      <c r="V598" s="1"/>
      <c r="W598" s="1"/>
      <c r="X598" s="1"/>
      <c r="Y598" s="1"/>
      <c r="Z598" s="1"/>
      <c r="AA598" s="1"/>
      <c r="AB598" s="1"/>
      <c r="AC598" s="1"/>
      <c r="AD598" s="1"/>
      <c r="AE598" s="1"/>
      <c r="AF598" s="1"/>
      <c r="AG598" s="1"/>
      <c r="AH598" s="1"/>
      <c r="AI598" s="1"/>
      <c r="AJ598" s="1"/>
      <c r="AK598" s="1"/>
      <c r="AL598" s="1"/>
      <c r="AM598" s="1"/>
    </row>
    <row r="599" spans="16:39" x14ac:dyDescent="0.2">
      <c r="P599" s="1"/>
      <c r="Q599" s="1"/>
      <c r="S599" s="1"/>
      <c r="U599" s="1"/>
      <c r="V599" s="1"/>
      <c r="W599" s="1"/>
      <c r="X599" s="1"/>
      <c r="Y599" s="1"/>
      <c r="Z599" s="1"/>
      <c r="AA599" s="1"/>
      <c r="AB599" s="1"/>
      <c r="AC599" s="1"/>
      <c r="AD599" s="1"/>
      <c r="AE599" s="1"/>
      <c r="AF599" s="1"/>
      <c r="AG599" s="1"/>
      <c r="AH599" s="1"/>
      <c r="AI599" s="1"/>
      <c r="AJ599" s="1"/>
      <c r="AK599" s="1"/>
      <c r="AL599" s="1"/>
      <c r="AM599" s="1"/>
    </row>
    <row r="600" spans="16:39" x14ac:dyDescent="0.2">
      <c r="P600" s="1"/>
      <c r="Q600" s="1"/>
      <c r="S600" s="1"/>
      <c r="U600" s="1"/>
      <c r="V600" s="1"/>
      <c r="W600" s="1"/>
      <c r="X600" s="1"/>
      <c r="Y600" s="1"/>
      <c r="Z600" s="1"/>
      <c r="AA600" s="1"/>
      <c r="AB600" s="1"/>
      <c r="AC600" s="1"/>
      <c r="AD600" s="1"/>
      <c r="AE600" s="1"/>
      <c r="AF600" s="1"/>
      <c r="AG600" s="1"/>
      <c r="AH600" s="1"/>
      <c r="AI600" s="1"/>
      <c r="AJ600" s="1"/>
      <c r="AK600" s="1"/>
      <c r="AL600" s="1"/>
      <c r="AM600" s="1"/>
    </row>
    <row r="601" spans="16:39" x14ac:dyDescent="0.2">
      <c r="P601" s="1"/>
      <c r="Q601" s="1"/>
      <c r="S601" s="1"/>
      <c r="U601" s="1"/>
      <c r="V601" s="1"/>
      <c r="W601" s="1"/>
      <c r="X601" s="1"/>
      <c r="Y601" s="1"/>
      <c r="Z601" s="1"/>
      <c r="AA601" s="1"/>
      <c r="AB601" s="1"/>
      <c r="AC601" s="1"/>
      <c r="AD601" s="1"/>
      <c r="AE601" s="1"/>
      <c r="AF601" s="1"/>
      <c r="AG601" s="1"/>
      <c r="AH601" s="1"/>
      <c r="AI601" s="1"/>
      <c r="AJ601" s="1"/>
      <c r="AK601" s="1"/>
      <c r="AL601" s="1"/>
      <c r="AM601" s="1"/>
    </row>
    <row r="602" spans="16:39" x14ac:dyDescent="0.2">
      <c r="P602" s="1"/>
      <c r="Q602" s="1"/>
      <c r="S602" s="1"/>
      <c r="U602" s="1"/>
      <c r="V602" s="1"/>
      <c r="W602" s="1"/>
      <c r="X602" s="1"/>
      <c r="Y602" s="1"/>
      <c r="Z602" s="1"/>
      <c r="AA602" s="1"/>
      <c r="AB602" s="1"/>
      <c r="AC602" s="1"/>
      <c r="AD602" s="1"/>
      <c r="AE602" s="1"/>
      <c r="AF602" s="1"/>
      <c r="AG602" s="1"/>
      <c r="AH602" s="1"/>
      <c r="AI602" s="1"/>
      <c r="AJ602" s="1"/>
      <c r="AK602" s="1"/>
      <c r="AL602" s="1"/>
      <c r="AM602" s="1"/>
    </row>
    <row r="603" spans="16:39" x14ac:dyDescent="0.2">
      <c r="P603" s="1"/>
      <c r="Q603" s="1"/>
      <c r="S603" s="1"/>
      <c r="U603" s="1"/>
      <c r="V603" s="1"/>
      <c r="W603" s="1"/>
      <c r="X603" s="1"/>
      <c r="Y603" s="1"/>
      <c r="Z603" s="1"/>
      <c r="AA603" s="1"/>
      <c r="AB603" s="1"/>
      <c r="AC603" s="1"/>
      <c r="AD603" s="1"/>
      <c r="AE603" s="1"/>
      <c r="AF603" s="1"/>
      <c r="AG603" s="1"/>
      <c r="AH603" s="1"/>
      <c r="AI603" s="1"/>
      <c r="AJ603" s="1"/>
      <c r="AK603" s="1"/>
      <c r="AL603" s="1"/>
      <c r="AM603" s="1"/>
    </row>
    <row r="604" spans="16:39" x14ac:dyDescent="0.2">
      <c r="P604" s="1"/>
      <c r="Q604" s="1"/>
      <c r="S604" s="1"/>
      <c r="U604" s="1"/>
      <c r="V604" s="1"/>
      <c r="W604" s="1"/>
      <c r="X604" s="1"/>
      <c r="Y604" s="1"/>
      <c r="Z604" s="1"/>
      <c r="AA604" s="1"/>
      <c r="AB604" s="1"/>
      <c r="AC604" s="1"/>
      <c r="AD604" s="1"/>
      <c r="AE604" s="1"/>
      <c r="AF604" s="1"/>
      <c r="AG604" s="1"/>
      <c r="AH604" s="1"/>
      <c r="AI604" s="1"/>
      <c r="AJ604" s="1"/>
      <c r="AK604" s="1"/>
      <c r="AL604" s="1"/>
      <c r="AM604" s="1"/>
    </row>
  </sheetData>
  <sortState xmlns:xlrd2="http://schemas.microsoft.com/office/spreadsheetml/2017/richdata2" ref="A23:AP132">
    <sortCondition ref="G23:G132"/>
  </sortState>
  <mergeCells count="13">
    <mergeCell ref="D300:E300"/>
    <mergeCell ref="C19:T19"/>
    <mergeCell ref="O18:P18"/>
    <mergeCell ref="C294:T294"/>
    <mergeCell ref="C296:T296"/>
    <mergeCell ref="O13:T13"/>
    <mergeCell ref="O10:T10"/>
    <mergeCell ref="N15:T16"/>
    <mergeCell ref="O11:P11"/>
    <mergeCell ref="AE14:AG14"/>
    <mergeCell ref="W10:X10"/>
    <mergeCell ref="Z10:AG10"/>
    <mergeCell ref="W13:X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4" manualBreakCount="4">
    <brk id="12" max="16383" man="1"/>
    <brk id="89" max="16383" man="1"/>
    <brk id="153" max="16383" man="1"/>
    <brk id="23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76</v>
      </c>
    </row>
    <row r="3" spans="1:2" x14ac:dyDescent="0.2">
      <c r="A3" s="115" t="s">
        <v>77</v>
      </c>
      <c r="B3" s="116" t="s">
        <v>85</v>
      </c>
    </row>
    <row r="5" spans="1:2" x14ac:dyDescent="0.2">
      <c r="A5" s="117" t="s">
        <v>78</v>
      </c>
      <c r="B5" s="116" t="s">
        <v>93</v>
      </c>
    </row>
    <row r="8" spans="1:2" x14ac:dyDescent="0.2">
      <c r="A8" s="118" t="s">
        <v>32</v>
      </c>
      <c r="B8" s="118" t="s">
        <v>79</v>
      </c>
    </row>
    <row r="9" spans="1:2" x14ac:dyDescent="0.2">
      <c r="A9" s="119"/>
      <c r="B9" s="116"/>
    </row>
    <row r="10" spans="1:2" x14ac:dyDescent="0.2">
      <c r="A10" s="119"/>
      <c r="B10" s="116"/>
    </row>
    <row r="11" spans="1:2" x14ac:dyDescent="0.2">
      <c r="A11" s="119"/>
      <c r="B11" s="116"/>
    </row>
    <row r="12" spans="1:2" x14ac:dyDescent="0.2">
      <c r="A12" s="119"/>
      <c r="B12" s="119"/>
    </row>
    <row r="13" spans="1:2" x14ac:dyDescent="0.2">
      <c r="A13" s="119"/>
      <c r="B13" s="119"/>
    </row>
    <row r="14" spans="1:2" x14ac:dyDescent="0.2">
      <c r="A14" s="119"/>
      <c r="B14" s="119"/>
    </row>
    <row r="15" spans="1:2" x14ac:dyDescent="0.2">
      <c r="A15" s="119"/>
      <c r="B15" s="119"/>
    </row>
    <row r="16" spans="1:2" x14ac:dyDescent="0.2">
      <c r="A16" s="119"/>
      <c r="B16" s="119"/>
    </row>
    <row r="17" spans="1:2" x14ac:dyDescent="0.2">
      <c r="A17" s="119"/>
      <c r="B17" s="119"/>
    </row>
    <row r="18" spans="1:2" x14ac:dyDescent="0.2">
      <c r="A18" s="119"/>
      <c r="B18" s="119"/>
    </row>
    <row r="19" spans="1:2" x14ac:dyDescent="0.2">
      <c r="A19" s="119"/>
      <c r="B19" s="119"/>
    </row>
    <row r="20" spans="1:2" x14ac:dyDescent="0.2">
      <c r="A20" s="119"/>
      <c r="B20" s="119"/>
    </row>
    <row r="21" spans="1:2" x14ac:dyDescent="0.2">
      <c r="A21" s="119"/>
      <c r="B21" s="119"/>
    </row>
    <row r="22" spans="1:2" x14ac:dyDescent="0.2">
      <c r="A22" s="119"/>
      <c r="B22" s="119"/>
    </row>
    <row r="23" spans="1:2" x14ac:dyDescent="0.2">
      <c r="A23" s="119"/>
      <c r="B23" s="119"/>
    </row>
    <row r="24" spans="1:2" x14ac:dyDescent="0.2">
      <c r="A24" s="119"/>
      <c r="B24" s="119"/>
    </row>
    <row r="25" spans="1:2" x14ac:dyDescent="0.2">
      <c r="A25" s="119"/>
      <c r="B25" s="119"/>
    </row>
    <row r="26" spans="1:2" x14ac:dyDescent="0.2">
      <c r="A26" s="119"/>
      <c r="B26" s="119"/>
    </row>
    <row r="27" spans="1:2" x14ac:dyDescent="0.2">
      <c r="A27" s="119"/>
      <c r="B27" s="119"/>
    </row>
    <row r="28" spans="1:2" x14ac:dyDescent="0.2">
      <c r="A28" s="119"/>
      <c r="B28" s="119"/>
    </row>
    <row r="29" spans="1:2" x14ac:dyDescent="0.2">
      <c r="A29" s="119"/>
      <c r="B29" s="119"/>
    </row>
    <row r="30" spans="1:2" x14ac:dyDescent="0.2">
      <c r="A30" s="119"/>
      <c r="B30" s="119"/>
    </row>
    <row r="31" spans="1:2" x14ac:dyDescent="0.2">
      <c r="A31" s="119"/>
      <c r="B31" s="119"/>
    </row>
    <row r="32" spans="1:2" x14ac:dyDescent="0.2">
      <c r="A32" s="119"/>
      <c r="B32" s="119"/>
    </row>
    <row r="33" spans="1:2" x14ac:dyDescent="0.2">
      <c r="A33" s="119"/>
      <c r="B33" s="119"/>
    </row>
    <row r="34" spans="1:2" x14ac:dyDescent="0.2">
      <c r="A34" s="119"/>
      <c r="B34" s="119"/>
    </row>
    <row r="35" spans="1:2" x14ac:dyDescent="0.2">
      <c r="A35" s="119"/>
      <c r="B35" s="119"/>
    </row>
    <row r="36" spans="1:2" x14ac:dyDescent="0.2">
      <c r="A36" s="119"/>
      <c r="B36" s="119"/>
    </row>
    <row r="37" spans="1:2" x14ac:dyDescent="0.2">
      <c r="A37" s="119"/>
      <c r="B37" s="119"/>
    </row>
    <row r="38" spans="1:2" x14ac:dyDescent="0.2">
      <c r="A38" s="119"/>
      <c r="B38" s="119"/>
    </row>
    <row r="39" spans="1:2" x14ac:dyDescent="0.2">
      <c r="A39" s="119"/>
      <c r="B39" s="119"/>
    </row>
    <row r="40" spans="1:2" x14ac:dyDescent="0.2">
      <c r="A40" s="119"/>
      <c r="B40" s="119"/>
    </row>
    <row r="41" spans="1:2" x14ac:dyDescent="0.2">
      <c r="A41" s="119"/>
      <c r="B41" s="119"/>
    </row>
    <row r="42" spans="1:2" x14ac:dyDescent="0.2">
      <c r="A42" s="119"/>
      <c r="B42" s="119"/>
    </row>
    <row r="43" spans="1:2" x14ac:dyDescent="0.2">
      <c r="A43" s="119"/>
      <c r="B43" s="119"/>
    </row>
    <row r="44" spans="1:2" x14ac:dyDescent="0.2">
      <c r="A44" s="119"/>
      <c r="B44" s="119"/>
    </row>
    <row r="45" spans="1:2" x14ac:dyDescent="0.2">
      <c r="A45" s="119"/>
      <c r="B45" s="119"/>
    </row>
    <row r="46" spans="1:2" x14ac:dyDescent="0.2">
      <c r="A46" s="119"/>
      <c r="B46" s="119"/>
    </row>
    <row r="47" spans="1:2" x14ac:dyDescent="0.2">
      <c r="A47" s="119"/>
      <c r="B47" s="119"/>
    </row>
    <row r="48" spans="1:2" x14ac:dyDescent="0.2">
      <c r="A48" s="119"/>
      <c r="B48" s="119"/>
    </row>
    <row r="49" spans="1:2" x14ac:dyDescent="0.2">
      <c r="A49" s="119"/>
      <c r="B49" s="119"/>
    </row>
    <row r="50" spans="1:2" x14ac:dyDescent="0.2">
      <c r="A50" s="119"/>
      <c r="B50" s="119"/>
    </row>
    <row r="51" spans="1:2" x14ac:dyDescent="0.2">
      <c r="A51" s="119"/>
      <c r="B51" s="119"/>
    </row>
    <row r="52" spans="1:2" x14ac:dyDescent="0.2">
      <c r="A52" s="119"/>
      <c r="B52" s="119"/>
    </row>
    <row r="53" spans="1:2" x14ac:dyDescent="0.2">
      <c r="A53" s="119"/>
      <c r="B53" s="119"/>
    </row>
    <row r="54" spans="1:2" x14ac:dyDescent="0.2">
      <c r="A54" s="119"/>
      <c r="B54" s="119"/>
    </row>
    <row r="55" spans="1:2" x14ac:dyDescent="0.2">
      <c r="A55" s="119"/>
      <c r="B55" s="119"/>
    </row>
    <row r="56" spans="1:2" x14ac:dyDescent="0.2">
      <c r="A56" s="119"/>
      <c r="B56" s="119"/>
    </row>
    <row r="57" spans="1:2" x14ac:dyDescent="0.2">
      <c r="A57" s="119"/>
      <c r="B57" s="119"/>
    </row>
    <row r="58" spans="1:2" x14ac:dyDescent="0.2">
      <c r="A58" s="119"/>
      <c r="B58" s="119"/>
    </row>
    <row r="59" spans="1:2" x14ac:dyDescent="0.2">
      <c r="A59" s="119"/>
      <c r="B59" s="119"/>
    </row>
    <row r="60" spans="1:2" x14ac:dyDescent="0.2">
      <c r="A60" s="119"/>
      <c r="B60" s="119"/>
    </row>
    <row r="61" spans="1:2" x14ac:dyDescent="0.2">
      <c r="A61" s="119"/>
      <c r="B61" s="119"/>
    </row>
    <row r="62" spans="1:2" x14ac:dyDescent="0.2">
      <c r="A62" s="119"/>
      <c r="B62" s="119"/>
    </row>
    <row r="63" spans="1:2" x14ac:dyDescent="0.2">
      <c r="A63" s="119"/>
      <c r="B63" s="119"/>
    </row>
    <row r="64" spans="1:2" x14ac:dyDescent="0.2">
      <c r="A64" s="119"/>
      <c r="B64" s="119"/>
    </row>
    <row r="65" spans="1:2" x14ac:dyDescent="0.2">
      <c r="A65" s="119"/>
      <c r="B65" s="119"/>
    </row>
    <row r="66" spans="1:2" x14ac:dyDescent="0.2">
      <c r="A66" s="119"/>
      <c r="B66" s="119"/>
    </row>
    <row r="67" spans="1:2" x14ac:dyDescent="0.2">
      <c r="A67" s="119"/>
      <c r="B67" s="119"/>
    </row>
    <row r="68" spans="1:2" x14ac:dyDescent="0.2">
      <c r="A68" s="119"/>
      <c r="B68" s="119"/>
    </row>
    <row r="69" spans="1:2" x14ac:dyDescent="0.2">
      <c r="A69" s="119"/>
      <c r="B69" s="119"/>
    </row>
    <row r="70" spans="1:2" x14ac:dyDescent="0.2">
      <c r="A70" s="119"/>
      <c r="B70" s="119"/>
    </row>
    <row r="71" spans="1:2" x14ac:dyDescent="0.2">
      <c r="A71" s="119"/>
      <c r="B71" s="119"/>
    </row>
    <row r="72" spans="1:2" x14ac:dyDescent="0.2">
      <c r="A72" s="119"/>
      <c r="B72" s="119"/>
    </row>
    <row r="73" spans="1:2" x14ac:dyDescent="0.2">
      <c r="A73" s="119"/>
      <c r="B73" s="119"/>
    </row>
    <row r="74" spans="1:2" x14ac:dyDescent="0.2">
      <c r="A74" s="119"/>
      <c r="B74" s="119"/>
    </row>
    <row r="75" spans="1:2" x14ac:dyDescent="0.2">
      <c r="A75" s="119"/>
      <c r="B75" s="119"/>
    </row>
    <row r="76" spans="1:2" x14ac:dyDescent="0.2">
      <c r="A76" s="119"/>
      <c r="B76" s="119"/>
    </row>
  </sheetData>
  <phoneticPr fontId="0" type="noConversion"/>
  <hyperlinks>
    <hyperlink ref="B3" r:id="rId1" xr:uid="{00000000-0004-0000-0300-000000000000}"/>
    <hyperlink ref="B5" r:id="rId2" xr:uid="{DBCAAF13-6811-405C-834E-5A4C17BB05F2}"/>
  </hyperlinks>
  <pageMargins left="0.75" right="0.75" top="1" bottom="1" header="0.5" footer="0.5"/>
  <pageSetup orientation="portrait"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E139"/>
  <sheetViews>
    <sheetView zoomScaleNormal="100" workbookViewId="0">
      <pane ySplit="1" topLeftCell="A2" activePane="bottomLeft" state="frozen"/>
      <selection pane="bottomLeft" activeCell="D1" sqref="D1"/>
    </sheetView>
  </sheetViews>
  <sheetFormatPr defaultRowHeight="12.75" x14ac:dyDescent="0.2"/>
  <cols>
    <col min="1" max="1" width="13.28515625" style="79" customWidth="1"/>
    <col min="2" max="2" width="78" customWidth="1"/>
    <col min="3" max="4" width="9.140625" customWidth="1"/>
    <col min="11" max="11" width="11.140625" bestFit="1" customWidth="1"/>
  </cols>
  <sheetData>
    <row r="1" spans="1:4" s="66" customFormat="1" ht="25.5" customHeight="1" x14ac:dyDescent="0.2">
      <c r="A1" s="172" t="s">
        <v>86</v>
      </c>
      <c r="B1" s="173" t="s">
        <v>47</v>
      </c>
      <c r="C1" s="173"/>
    </row>
    <row r="2" spans="1:4" ht="6.95" customHeight="1" x14ac:dyDescent="0.2"/>
    <row r="3" spans="1:4" x14ac:dyDescent="0.2">
      <c r="A3" s="140" t="s">
        <v>0</v>
      </c>
      <c r="D3" s="2"/>
    </row>
    <row r="4" spans="1:4" ht="3.95" customHeight="1" x14ac:dyDescent="0.2">
      <c r="D4" s="136"/>
    </row>
    <row r="5" spans="1:4" x14ac:dyDescent="0.2">
      <c r="A5" s="179">
        <v>45474</v>
      </c>
      <c r="B5" t="s">
        <v>484</v>
      </c>
    </row>
    <row r="6" spans="1:4" x14ac:dyDescent="0.2">
      <c r="A6" s="179">
        <v>45474</v>
      </c>
      <c r="B6" s="196" t="s">
        <v>491</v>
      </c>
    </row>
    <row r="7" spans="1:4" x14ac:dyDescent="0.2">
      <c r="A7" s="179">
        <v>45474</v>
      </c>
      <c r="B7" s="196" t="s">
        <v>492</v>
      </c>
    </row>
    <row r="8" spans="1:4" x14ac:dyDescent="0.2">
      <c r="A8" s="179">
        <v>45474</v>
      </c>
      <c r="B8" s="196" t="s">
        <v>493</v>
      </c>
    </row>
    <row r="9" spans="1:4" x14ac:dyDescent="0.2">
      <c r="A9" s="179">
        <v>45474</v>
      </c>
      <c r="B9" s="196" t="s">
        <v>494</v>
      </c>
    </row>
    <row r="10" spans="1:4" x14ac:dyDescent="0.2">
      <c r="A10" s="179">
        <v>45474</v>
      </c>
      <c r="B10" s="196" t="s">
        <v>495</v>
      </c>
    </row>
    <row r="11" spans="1:4" x14ac:dyDescent="0.2">
      <c r="A11" s="179">
        <v>45474</v>
      </c>
      <c r="B11" s="196" t="s">
        <v>496</v>
      </c>
    </row>
    <row r="12" spans="1:4" x14ac:dyDescent="0.2">
      <c r="A12" s="179">
        <v>45474</v>
      </c>
      <c r="B12" s="196" t="s">
        <v>497</v>
      </c>
    </row>
    <row r="13" spans="1:4" x14ac:dyDescent="0.2">
      <c r="A13" s="179">
        <v>45474</v>
      </c>
      <c r="B13" s="196" t="s">
        <v>498</v>
      </c>
    </row>
    <row r="14" spans="1:4" x14ac:dyDescent="0.2">
      <c r="A14" s="179">
        <v>45474</v>
      </c>
      <c r="B14" s="196" t="s">
        <v>499</v>
      </c>
    </row>
    <row r="15" spans="1:4" x14ac:dyDescent="0.2">
      <c r="A15" s="179">
        <v>45474</v>
      </c>
      <c r="B15" s="196" t="s">
        <v>500</v>
      </c>
    </row>
    <row r="16" spans="1:4" x14ac:dyDescent="0.2">
      <c r="A16" s="179">
        <v>45474</v>
      </c>
      <c r="B16" s="196" t="s">
        <v>501</v>
      </c>
    </row>
    <row r="17" spans="1:4" x14ac:dyDescent="0.2">
      <c r="A17" s="179">
        <v>45474</v>
      </c>
      <c r="B17" s="196" t="s">
        <v>502</v>
      </c>
    </row>
    <row r="18" spans="1:4" x14ac:dyDescent="0.2">
      <c r="A18" s="179">
        <v>45474</v>
      </c>
      <c r="B18" s="196" t="s">
        <v>503</v>
      </c>
    </row>
    <row r="19" spans="1:4" x14ac:dyDescent="0.2">
      <c r="A19" s="179">
        <v>45474</v>
      </c>
      <c r="B19" s="196" t="s">
        <v>504</v>
      </c>
    </row>
    <row r="20" spans="1:4" s="142" customFormat="1" x14ac:dyDescent="0.2">
      <c r="A20" s="79"/>
    </row>
    <row r="21" spans="1:4" s="146" customFormat="1" x14ac:dyDescent="0.2">
      <c r="A21" s="79"/>
    </row>
    <row r="22" spans="1:4" s="146" customFormat="1" x14ac:dyDescent="0.2">
      <c r="A22" s="79"/>
    </row>
    <row r="23" spans="1:4" x14ac:dyDescent="0.2">
      <c r="A23" s="140" t="s">
        <v>1</v>
      </c>
    </row>
    <row r="24" spans="1:4" ht="3.95" customHeight="1" x14ac:dyDescent="0.2">
      <c r="D24" s="2"/>
    </row>
    <row r="25" spans="1:4" x14ac:dyDescent="0.2">
      <c r="A25" s="179">
        <v>46051</v>
      </c>
      <c r="B25" t="s">
        <v>558</v>
      </c>
    </row>
    <row r="26" spans="1:4" x14ac:dyDescent="0.2">
      <c r="A26" s="179">
        <v>46051</v>
      </c>
      <c r="B26" t="s">
        <v>559</v>
      </c>
    </row>
    <row r="27" spans="1:4" x14ac:dyDescent="0.2">
      <c r="A27" s="179">
        <v>46051</v>
      </c>
      <c r="B27" t="s">
        <v>560</v>
      </c>
    </row>
    <row r="28" spans="1:4" x14ac:dyDescent="0.2">
      <c r="A28" s="179">
        <v>46051</v>
      </c>
      <c r="B28" t="s">
        <v>561</v>
      </c>
    </row>
    <row r="29" spans="1:4" x14ac:dyDescent="0.2">
      <c r="A29" s="179">
        <v>46051</v>
      </c>
      <c r="B29" t="s">
        <v>562</v>
      </c>
    </row>
    <row r="30" spans="1:4" x14ac:dyDescent="0.2">
      <c r="A30" s="179">
        <v>46051</v>
      </c>
      <c r="B30" t="s">
        <v>563</v>
      </c>
    </row>
    <row r="31" spans="1:4" x14ac:dyDescent="0.2">
      <c r="A31" s="179">
        <v>46051</v>
      </c>
      <c r="B31" t="s">
        <v>564</v>
      </c>
    </row>
    <row r="32" spans="1:4" x14ac:dyDescent="0.2">
      <c r="A32" s="179">
        <v>46051</v>
      </c>
      <c r="B32" t="s">
        <v>565</v>
      </c>
    </row>
    <row r="33" spans="1:2" x14ac:dyDescent="0.2">
      <c r="A33" s="179">
        <v>46051</v>
      </c>
      <c r="B33" t="s">
        <v>566</v>
      </c>
    </row>
    <row r="34" spans="1:2" x14ac:dyDescent="0.2">
      <c r="A34" s="179">
        <v>46051</v>
      </c>
      <c r="B34" t="s">
        <v>567</v>
      </c>
    </row>
    <row r="35" spans="1:2" x14ac:dyDescent="0.2">
      <c r="A35" s="179">
        <v>46051</v>
      </c>
      <c r="B35" t="s">
        <v>568</v>
      </c>
    </row>
    <row r="36" spans="1:2" x14ac:dyDescent="0.2">
      <c r="A36" s="179">
        <v>46051</v>
      </c>
      <c r="B36" t="s">
        <v>569</v>
      </c>
    </row>
    <row r="37" spans="1:2" x14ac:dyDescent="0.2">
      <c r="A37" s="179">
        <v>46051</v>
      </c>
      <c r="B37" t="s">
        <v>570</v>
      </c>
    </row>
    <row r="38" spans="1:2" x14ac:dyDescent="0.2">
      <c r="A38" s="179">
        <v>46051</v>
      </c>
      <c r="B38" t="s">
        <v>571</v>
      </c>
    </row>
    <row r="39" spans="1:2" x14ac:dyDescent="0.2">
      <c r="A39" s="179">
        <v>46051</v>
      </c>
      <c r="B39" t="s">
        <v>572</v>
      </c>
    </row>
    <row r="40" spans="1:2" x14ac:dyDescent="0.2">
      <c r="A40" s="179">
        <v>46051</v>
      </c>
      <c r="B40" t="s">
        <v>573</v>
      </c>
    </row>
    <row r="41" spans="1:2" x14ac:dyDescent="0.2">
      <c r="A41" s="179">
        <v>46051</v>
      </c>
      <c r="B41" t="s">
        <v>574</v>
      </c>
    </row>
    <row r="42" spans="1:2" x14ac:dyDescent="0.2">
      <c r="A42" s="179">
        <v>46051</v>
      </c>
      <c r="B42" t="s">
        <v>575</v>
      </c>
    </row>
    <row r="43" spans="1:2" x14ac:dyDescent="0.2">
      <c r="A43" s="179">
        <v>46051</v>
      </c>
      <c r="B43" t="s">
        <v>576</v>
      </c>
    </row>
    <row r="44" spans="1:2" x14ac:dyDescent="0.2">
      <c r="A44" s="179">
        <v>46051</v>
      </c>
      <c r="B44" t="s">
        <v>577</v>
      </c>
    </row>
    <row r="45" spans="1:2" x14ac:dyDescent="0.2">
      <c r="A45" s="179">
        <v>46051</v>
      </c>
      <c r="B45" t="s">
        <v>578</v>
      </c>
    </row>
    <row r="46" spans="1:2" x14ac:dyDescent="0.2">
      <c r="A46" s="179">
        <v>46051</v>
      </c>
      <c r="B46" t="s">
        <v>579</v>
      </c>
    </row>
    <row r="47" spans="1:2" x14ac:dyDescent="0.2">
      <c r="A47" s="179">
        <v>46051</v>
      </c>
      <c r="B47" t="s">
        <v>580</v>
      </c>
    </row>
    <row r="48" spans="1:2" x14ac:dyDescent="0.2">
      <c r="A48" s="179">
        <v>46051</v>
      </c>
      <c r="B48" t="s">
        <v>581</v>
      </c>
    </row>
    <row r="49" spans="1:2" x14ac:dyDescent="0.2">
      <c r="A49" s="179">
        <v>46051</v>
      </c>
      <c r="B49" t="s">
        <v>582</v>
      </c>
    </row>
    <row r="50" spans="1:2" x14ac:dyDescent="0.2">
      <c r="A50" s="179">
        <v>46051</v>
      </c>
      <c r="B50" t="s">
        <v>583</v>
      </c>
    </row>
    <row r="51" spans="1:2" x14ac:dyDescent="0.2">
      <c r="A51" s="179">
        <v>46051</v>
      </c>
      <c r="B51" t="s">
        <v>584</v>
      </c>
    </row>
    <row r="52" spans="1:2" x14ac:dyDescent="0.2">
      <c r="A52" s="179">
        <v>46051</v>
      </c>
      <c r="B52" t="s">
        <v>585</v>
      </c>
    </row>
    <row r="53" spans="1:2" x14ac:dyDescent="0.2">
      <c r="A53" s="179">
        <v>46051</v>
      </c>
      <c r="B53" t="s">
        <v>586</v>
      </c>
    </row>
    <row r="54" spans="1:2" x14ac:dyDescent="0.2">
      <c r="A54" s="179">
        <v>46051</v>
      </c>
      <c r="B54" t="s">
        <v>587</v>
      </c>
    </row>
    <row r="55" spans="1:2" x14ac:dyDescent="0.2">
      <c r="A55" s="179">
        <v>46051</v>
      </c>
      <c r="B55" t="s">
        <v>588</v>
      </c>
    </row>
    <row r="56" spans="1:2" x14ac:dyDescent="0.2">
      <c r="A56" s="179">
        <v>46051</v>
      </c>
      <c r="B56" t="s">
        <v>589</v>
      </c>
    </row>
    <row r="57" spans="1:2" x14ac:dyDescent="0.2">
      <c r="A57" s="179">
        <v>46051</v>
      </c>
      <c r="B57" t="s">
        <v>590</v>
      </c>
    </row>
    <row r="58" spans="1:2" x14ac:dyDescent="0.2">
      <c r="A58" s="179">
        <v>46051</v>
      </c>
      <c r="B58" t="s">
        <v>591</v>
      </c>
    </row>
    <row r="59" spans="1:2" x14ac:dyDescent="0.2">
      <c r="A59" s="179">
        <v>46051</v>
      </c>
      <c r="B59" t="s">
        <v>592</v>
      </c>
    </row>
    <row r="60" spans="1:2" x14ac:dyDescent="0.2">
      <c r="A60" s="179">
        <v>46051</v>
      </c>
      <c r="B60" t="s">
        <v>593</v>
      </c>
    </row>
    <row r="61" spans="1:2" x14ac:dyDescent="0.2">
      <c r="A61" s="179">
        <v>46051</v>
      </c>
      <c r="B61" t="s">
        <v>594</v>
      </c>
    </row>
    <row r="62" spans="1:2" x14ac:dyDescent="0.2">
      <c r="A62" s="179">
        <v>46051</v>
      </c>
      <c r="B62" t="s">
        <v>595</v>
      </c>
    </row>
    <row r="63" spans="1:2" x14ac:dyDescent="0.2">
      <c r="A63" s="179">
        <v>46051</v>
      </c>
      <c r="B63" t="s">
        <v>596</v>
      </c>
    </row>
    <row r="64" spans="1:2" x14ac:dyDescent="0.2">
      <c r="A64" s="179">
        <v>46051</v>
      </c>
      <c r="B64" t="s">
        <v>597</v>
      </c>
    </row>
    <row r="65" spans="1:2" x14ac:dyDescent="0.2">
      <c r="A65" s="179">
        <v>46051</v>
      </c>
      <c r="B65" t="s">
        <v>598</v>
      </c>
    </row>
    <row r="66" spans="1:2" x14ac:dyDescent="0.2">
      <c r="A66" s="179">
        <v>46051</v>
      </c>
      <c r="B66" t="s">
        <v>599</v>
      </c>
    </row>
    <row r="67" spans="1:2" x14ac:dyDescent="0.2">
      <c r="A67" s="179">
        <v>46051</v>
      </c>
      <c r="B67" t="s">
        <v>600</v>
      </c>
    </row>
    <row r="68" spans="1:2" x14ac:dyDescent="0.2">
      <c r="A68" s="179">
        <v>46051</v>
      </c>
      <c r="B68" t="s">
        <v>601</v>
      </c>
    </row>
    <row r="69" spans="1:2" x14ac:dyDescent="0.2">
      <c r="A69" s="179">
        <v>46051</v>
      </c>
      <c r="B69" t="s">
        <v>602</v>
      </c>
    </row>
    <row r="70" spans="1:2" x14ac:dyDescent="0.2">
      <c r="A70" s="179">
        <v>46051</v>
      </c>
      <c r="B70" t="s">
        <v>603</v>
      </c>
    </row>
    <row r="71" spans="1:2" x14ac:dyDescent="0.2">
      <c r="A71" s="179">
        <v>46051</v>
      </c>
      <c r="B71" t="s">
        <v>604</v>
      </c>
    </row>
    <row r="72" spans="1:2" x14ac:dyDescent="0.2">
      <c r="A72" s="179">
        <v>46051</v>
      </c>
      <c r="B72" t="s">
        <v>605</v>
      </c>
    </row>
    <row r="73" spans="1:2" x14ac:dyDescent="0.2">
      <c r="A73" s="179">
        <v>46051</v>
      </c>
      <c r="B73" t="s">
        <v>606</v>
      </c>
    </row>
    <row r="74" spans="1:2" x14ac:dyDescent="0.2">
      <c r="A74" s="179">
        <v>46051</v>
      </c>
      <c r="B74" t="s">
        <v>607</v>
      </c>
    </row>
    <row r="75" spans="1:2" x14ac:dyDescent="0.2">
      <c r="A75" s="179">
        <v>46051</v>
      </c>
      <c r="B75" t="s">
        <v>608</v>
      </c>
    </row>
    <row r="76" spans="1:2" s="142" customFormat="1" x14ac:dyDescent="0.2">
      <c r="A76" s="79">
        <v>46155</v>
      </c>
      <c r="B76" s="142" t="s">
        <v>549</v>
      </c>
    </row>
    <row r="77" spans="1:2" s="142" customFormat="1" x14ac:dyDescent="0.2">
      <c r="A77" s="79">
        <v>46155</v>
      </c>
      <c r="B77" s="142" t="s">
        <v>550</v>
      </c>
    </row>
    <row r="78" spans="1:2" s="142" customFormat="1" x14ac:dyDescent="0.2">
      <c r="A78" s="79">
        <v>46155</v>
      </c>
      <c r="B78" s="142" t="s">
        <v>545</v>
      </c>
    </row>
    <row r="79" spans="1:2" s="142" customFormat="1" x14ac:dyDescent="0.2">
      <c r="A79" s="79">
        <v>46155</v>
      </c>
      <c r="B79" s="142" t="s">
        <v>546</v>
      </c>
    </row>
    <row r="80" spans="1:2" s="142" customFormat="1" x14ac:dyDescent="0.2">
      <c r="A80" s="79">
        <v>46155</v>
      </c>
      <c r="B80" s="142" t="s">
        <v>551</v>
      </c>
    </row>
    <row r="81" spans="1:5" s="142" customFormat="1" x14ac:dyDescent="0.2">
      <c r="A81" s="79">
        <v>46155</v>
      </c>
      <c r="B81" s="142" t="s">
        <v>547</v>
      </c>
    </row>
    <row r="82" spans="1:5" s="142" customFormat="1" x14ac:dyDescent="0.2">
      <c r="A82" s="79">
        <v>46155</v>
      </c>
      <c r="B82" s="142" t="s">
        <v>552</v>
      </c>
    </row>
    <row r="83" spans="1:5" s="142" customFormat="1" x14ac:dyDescent="0.2">
      <c r="A83" s="79">
        <v>46155</v>
      </c>
      <c r="B83" s="142" t="s">
        <v>553</v>
      </c>
    </row>
    <row r="84" spans="1:5" s="142" customFormat="1" x14ac:dyDescent="0.2">
      <c r="A84" s="79">
        <v>46155</v>
      </c>
      <c r="B84" s="142" t="s">
        <v>554</v>
      </c>
    </row>
    <row r="85" spans="1:5" s="142" customFormat="1" x14ac:dyDescent="0.2">
      <c r="A85" s="79">
        <v>46155</v>
      </c>
      <c r="B85" s="142" t="s">
        <v>555</v>
      </c>
    </row>
    <row r="86" spans="1:5" x14ac:dyDescent="0.2">
      <c r="C86" s="178"/>
      <c r="D86" s="177"/>
      <c r="E86" s="176"/>
    </row>
    <row r="87" spans="1:5" x14ac:dyDescent="0.2">
      <c r="A87" s="79" t="s">
        <v>83</v>
      </c>
    </row>
    <row r="89" spans="1:5" x14ac:dyDescent="0.2">
      <c r="A89" s="140" t="s">
        <v>87</v>
      </c>
    </row>
    <row r="90" spans="1:5" ht="3.95" customHeight="1" x14ac:dyDescent="0.2">
      <c r="D90" s="2"/>
    </row>
    <row r="91" spans="1:5" s="143" customFormat="1" x14ac:dyDescent="0.2">
      <c r="A91" s="235">
        <v>45721</v>
      </c>
      <c r="B91" s="199" t="s">
        <v>512</v>
      </c>
    </row>
    <row r="92" spans="1:5" ht="3.95" customHeight="1" x14ac:dyDescent="0.2">
      <c r="A92" s="236"/>
    </row>
    <row r="93" spans="1:5" x14ac:dyDescent="0.2">
      <c r="A93" s="236"/>
      <c r="B93" s="200" t="s">
        <v>513</v>
      </c>
    </row>
    <row r="94" spans="1:5" x14ac:dyDescent="0.2">
      <c r="A94" s="236"/>
      <c r="B94" s="200" t="s">
        <v>514</v>
      </c>
    </row>
    <row r="95" spans="1:5" x14ac:dyDescent="0.2">
      <c r="A95" s="236"/>
      <c r="B95" s="200" t="s">
        <v>515</v>
      </c>
    </row>
    <row r="96" spans="1:5" x14ac:dyDescent="0.2">
      <c r="A96" s="236"/>
      <c r="B96" s="200" t="s">
        <v>516</v>
      </c>
    </row>
    <row r="97" spans="1:2" x14ac:dyDescent="0.2">
      <c r="A97" s="236"/>
      <c r="B97" s="200" t="s">
        <v>517</v>
      </c>
    </row>
    <row r="98" spans="1:2" x14ac:dyDescent="0.2">
      <c r="A98" s="236"/>
      <c r="B98" s="200" t="s">
        <v>518</v>
      </c>
    </row>
    <row r="99" spans="1:2" x14ac:dyDescent="0.2">
      <c r="A99" s="236"/>
      <c r="B99" s="200" t="s">
        <v>519</v>
      </c>
    </row>
    <row r="100" spans="1:2" x14ac:dyDescent="0.2">
      <c r="A100" s="236"/>
      <c r="B100" s="200" t="s">
        <v>520</v>
      </c>
    </row>
    <row r="101" spans="1:2" x14ac:dyDescent="0.2">
      <c r="A101" s="236"/>
      <c r="B101" s="200" t="s">
        <v>521</v>
      </c>
    </row>
    <row r="102" spans="1:2" x14ac:dyDescent="0.2">
      <c r="A102" s="236"/>
      <c r="B102" s="200" t="s">
        <v>522</v>
      </c>
    </row>
    <row r="103" spans="1:2" x14ac:dyDescent="0.2">
      <c r="A103" s="236"/>
      <c r="B103" s="200" t="s">
        <v>523</v>
      </c>
    </row>
    <row r="104" spans="1:2" x14ac:dyDescent="0.2">
      <c r="A104" s="236"/>
      <c r="B104" s="200" t="s">
        <v>524</v>
      </c>
    </row>
    <row r="105" spans="1:2" x14ac:dyDescent="0.2">
      <c r="A105" s="236"/>
      <c r="B105" s="200" t="s">
        <v>525</v>
      </c>
    </row>
    <row r="106" spans="1:2" x14ac:dyDescent="0.2">
      <c r="A106" s="236"/>
      <c r="B106" s="200" t="s">
        <v>526</v>
      </c>
    </row>
    <row r="107" spans="1:2" x14ac:dyDescent="0.2">
      <c r="A107" s="236"/>
      <c r="B107" s="200" t="s">
        <v>527</v>
      </c>
    </row>
    <row r="108" spans="1:2" x14ac:dyDescent="0.2">
      <c r="A108" s="236"/>
      <c r="B108" s="200" t="s">
        <v>528</v>
      </c>
    </row>
    <row r="109" spans="1:2" x14ac:dyDescent="0.2">
      <c r="A109" s="236"/>
      <c r="B109" s="200" t="s">
        <v>529</v>
      </c>
    </row>
    <row r="110" spans="1:2" x14ac:dyDescent="0.2">
      <c r="A110" s="236"/>
      <c r="B110" s="200" t="s">
        <v>530</v>
      </c>
    </row>
    <row r="111" spans="1:2" x14ac:dyDescent="0.2">
      <c r="A111" s="236"/>
      <c r="B111" s="200" t="s">
        <v>531</v>
      </c>
    </row>
    <row r="112" spans="1:2" x14ac:dyDescent="0.2">
      <c r="A112" s="236"/>
      <c r="B112" s="200" t="s">
        <v>532</v>
      </c>
    </row>
    <row r="113" spans="1:2" x14ac:dyDescent="0.2">
      <c r="A113" s="236"/>
      <c r="B113" s="200" t="s">
        <v>533</v>
      </c>
    </row>
    <row r="114" spans="1:2" x14ac:dyDescent="0.2">
      <c r="A114" s="236"/>
      <c r="B114" s="200" t="s">
        <v>534</v>
      </c>
    </row>
    <row r="115" spans="1:2" x14ac:dyDescent="0.2">
      <c r="A115" s="236"/>
      <c r="B115" s="200" t="s">
        <v>535</v>
      </c>
    </row>
    <row r="116" spans="1:2" x14ac:dyDescent="0.2">
      <c r="A116" s="236"/>
      <c r="B116" s="200" t="s">
        <v>536</v>
      </c>
    </row>
    <row r="117" spans="1:2" x14ac:dyDescent="0.2">
      <c r="A117" s="236"/>
      <c r="B117" s="200" t="s">
        <v>537</v>
      </c>
    </row>
    <row r="118" spans="1:2" x14ac:dyDescent="0.2">
      <c r="A118" s="236"/>
      <c r="B118" s="200" t="s">
        <v>538</v>
      </c>
    </row>
    <row r="119" spans="1:2" x14ac:dyDescent="0.2">
      <c r="A119" s="236"/>
      <c r="B119" s="200" t="s">
        <v>539</v>
      </c>
    </row>
    <row r="120" spans="1:2" x14ac:dyDescent="0.2">
      <c r="A120" s="236"/>
      <c r="B120" s="200" t="s">
        <v>540</v>
      </c>
    </row>
    <row r="121" spans="1:2" x14ac:dyDescent="0.2">
      <c r="A121" s="236"/>
      <c r="B121" s="200" t="s">
        <v>541</v>
      </c>
    </row>
    <row r="122" spans="1:2" x14ac:dyDescent="0.2">
      <c r="A122" s="236"/>
      <c r="B122" s="200" t="s">
        <v>542</v>
      </c>
    </row>
    <row r="123" spans="1:2" x14ac:dyDescent="0.2">
      <c r="A123" s="236"/>
      <c r="B123" s="200" t="s">
        <v>543</v>
      </c>
    </row>
    <row r="124" spans="1:2" x14ac:dyDescent="0.2">
      <c r="A124" s="236"/>
      <c r="B124" s="200" t="s">
        <v>544</v>
      </c>
    </row>
    <row r="125" spans="1:2" x14ac:dyDescent="0.2">
      <c r="A125" s="236"/>
      <c r="B125" s="200" t="s">
        <v>545</v>
      </c>
    </row>
    <row r="126" spans="1:2" x14ac:dyDescent="0.2">
      <c r="A126" s="236"/>
      <c r="B126" s="200" t="s">
        <v>546</v>
      </c>
    </row>
    <row r="127" spans="1:2" x14ac:dyDescent="0.2">
      <c r="A127" s="236"/>
      <c r="B127" s="200" t="s">
        <v>547</v>
      </c>
    </row>
    <row r="128" spans="1:2" ht="25.5" x14ac:dyDescent="0.2">
      <c r="A128" s="237">
        <v>45721</v>
      </c>
      <c r="B128" s="201" t="s">
        <v>548</v>
      </c>
    </row>
    <row r="129" spans="1:3" ht="3.95" customHeight="1" x14ac:dyDescent="0.2">
      <c r="A129" s="236"/>
    </row>
    <row r="130" spans="1:3" x14ac:dyDescent="0.2">
      <c r="A130" s="236"/>
      <c r="B130" t="s">
        <v>545</v>
      </c>
    </row>
    <row r="131" spans="1:3" x14ac:dyDescent="0.2">
      <c r="A131" s="236"/>
      <c r="B131" t="s">
        <v>546</v>
      </c>
    </row>
    <row r="132" spans="1:3" x14ac:dyDescent="0.2">
      <c r="A132" s="236"/>
      <c r="B132" t="s">
        <v>547</v>
      </c>
    </row>
    <row r="133" spans="1:3" x14ac:dyDescent="0.2">
      <c r="A133" s="236"/>
      <c r="B133" t="s">
        <v>549</v>
      </c>
    </row>
    <row r="134" spans="1:3" x14ac:dyDescent="0.2">
      <c r="A134" s="236"/>
      <c r="B134" t="s">
        <v>550</v>
      </c>
    </row>
    <row r="135" spans="1:3" x14ac:dyDescent="0.2">
      <c r="A135" s="236"/>
      <c r="B135" t="s">
        <v>551</v>
      </c>
    </row>
    <row r="136" spans="1:3" x14ac:dyDescent="0.2">
      <c r="A136" s="236"/>
      <c r="B136" t="s">
        <v>552</v>
      </c>
    </row>
    <row r="137" spans="1:3" x14ac:dyDescent="0.2">
      <c r="A137" s="236"/>
      <c r="B137" t="s">
        <v>553</v>
      </c>
    </row>
    <row r="138" spans="1:3" x14ac:dyDescent="0.2">
      <c r="A138" s="236"/>
      <c r="B138" t="s">
        <v>554</v>
      </c>
    </row>
    <row r="139" spans="1:3" x14ac:dyDescent="0.2">
      <c r="A139" s="236"/>
      <c r="B139" t="s">
        <v>555</v>
      </c>
      <c r="C139" s="196"/>
    </row>
  </sheetData>
  <mergeCells count="2">
    <mergeCell ref="A91:A127"/>
    <mergeCell ref="A128:A139"/>
  </mergeCells>
  <phoneticPr fontId="0" type="noConversion"/>
  <pageMargins left="0.75" right="0.75" top="1" bottom="1" header="0.5" footer="0.5"/>
  <pageSetup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2026-05-13T17:19:00Z</cp:lastPrinted>
  <dcterms:created xsi:type="dcterms:W3CDTF">1998-06-02T12:05:01Z</dcterms:created>
  <dcterms:modified xsi:type="dcterms:W3CDTF">2026-05-13T17:19:39Z</dcterms:modified>
</cp:coreProperties>
</file>