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May\Pricelists\Excel\"/>
    </mc:Choice>
  </mc:AlternateContent>
  <xr:revisionPtr revIDLastSave="0" documentId="8_{4A632850-3751-4F16-897B-E8342A35FD5C}"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List'!$W$13:$X$271</definedName>
    <definedName name="Customer_Cost">'Price List'!$Z$13:$AG$271</definedName>
    <definedName name="Customer_List">'Price List'!$C$13:$T$271</definedName>
    <definedName name="Group">Instructions!$B$38:$H$44</definedName>
    <definedName name="Header">'Price List'!$13:$19</definedName>
    <definedName name="Index">Index!$A$1:$K$57</definedName>
    <definedName name="Price_Calculation">'Price List'!#REF!</definedName>
    <definedName name="Price_Change">'Price List'!#REF!</definedName>
    <definedName name="Price_List">'Price List'!$C$13:$T$271</definedName>
    <definedName name="_xlnm.Print_Area" localSheetId="4">Changes!$A$1:$C$49</definedName>
    <definedName name="_xlnm.Print_Area" localSheetId="1">Index!$A$1:$K$57</definedName>
    <definedName name="_xlnm.Print_Area" localSheetId="2">'Price List'!$C$13:$T$271</definedName>
    <definedName name="_xlnm.Print_Titles" localSheetId="2">'Price List'!$C:$N,'Price List'!$13:$19</definedName>
    <definedName name="Purchasing_Cost">'Price List'!#REF!</definedName>
    <definedName name="Round">'Price List'!$D$275:$E$284</definedName>
    <definedName name="Suggested">Instructions!$H$55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215" i="1" l="1"/>
  <c r="AL215" i="1"/>
  <c r="AK215" i="1"/>
  <c r="W215" i="1"/>
  <c r="AB215" i="1" s="1"/>
  <c r="U215" i="1"/>
  <c r="AM214" i="1"/>
  <c r="AL214" i="1"/>
  <c r="AK214" i="1"/>
  <c r="W214" i="1"/>
  <c r="AB214" i="1" s="1"/>
  <c r="U214" i="1"/>
  <c r="AM212" i="1"/>
  <c r="AL212" i="1"/>
  <c r="AK212" i="1"/>
  <c r="W212" i="1"/>
  <c r="AB212" i="1" s="1"/>
  <c r="U212" i="1"/>
  <c r="AM211" i="1"/>
  <c r="AL211" i="1"/>
  <c r="AK211" i="1"/>
  <c r="W211" i="1"/>
  <c r="AB211" i="1" s="1"/>
  <c r="U211" i="1"/>
  <c r="AM208" i="1"/>
  <c r="AL208" i="1"/>
  <c r="AK208" i="1"/>
  <c r="W208" i="1"/>
  <c r="AB208" i="1" s="1"/>
  <c r="U208" i="1"/>
  <c r="AM207" i="1"/>
  <c r="AL207" i="1"/>
  <c r="AK207" i="1"/>
  <c r="W207" i="1"/>
  <c r="AB207" i="1" s="1"/>
  <c r="U207" i="1"/>
  <c r="AM210" i="1"/>
  <c r="AL210" i="1"/>
  <c r="AK210" i="1"/>
  <c r="W210" i="1"/>
  <c r="AB210" i="1" s="1"/>
  <c r="U210" i="1"/>
  <c r="AM209" i="1"/>
  <c r="AL209" i="1"/>
  <c r="AK209" i="1"/>
  <c r="W209" i="1"/>
  <c r="AB209" i="1" s="1"/>
  <c r="U209" i="1"/>
  <c r="AM204" i="1"/>
  <c r="AL204" i="1"/>
  <c r="AK204" i="1"/>
  <c r="W204" i="1"/>
  <c r="AB204" i="1" s="1"/>
  <c r="U204" i="1"/>
  <c r="AM205" i="1"/>
  <c r="AL205" i="1"/>
  <c r="AK205" i="1"/>
  <c r="W205" i="1"/>
  <c r="AB205" i="1" s="1"/>
  <c r="U205" i="1"/>
  <c r="AM203" i="1"/>
  <c r="AL203" i="1"/>
  <c r="AK203" i="1"/>
  <c r="W203" i="1"/>
  <c r="AB203" i="1" s="1"/>
  <c r="U203" i="1"/>
  <c r="AM201" i="1"/>
  <c r="AL201" i="1"/>
  <c r="AK201" i="1"/>
  <c r="W201" i="1"/>
  <c r="AB201" i="1" s="1"/>
  <c r="U201" i="1"/>
  <c r="AM195" i="1"/>
  <c r="AL195" i="1"/>
  <c r="AK195" i="1"/>
  <c r="W195" i="1"/>
  <c r="AB195" i="1" s="1"/>
  <c r="U195" i="1"/>
  <c r="AM193" i="1"/>
  <c r="AL193" i="1"/>
  <c r="AK193" i="1"/>
  <c r="W193" i="1"/>
  <c r="AB193" i="1" s="1"/>
  <c r="U193" i="1"/>
  <c r="AM189" i="1"/>
  <c r="AL189" i="1"/>
  <c r="AK189" i="1"/>
  <c r="W189" i="1"/>
  <c r="AB189" i="1" s="1"/>
  <c r="U189" i="1"/>
  <c r="AM187" i="1"/>
  <c r="AL187" i="1"/>
  <c r="AK187" i="1"/>
  <c r="W187" i="1"/>
  <c r="AB187" i="1" s="1"/>
  <c r="U187" i="1"/>
  <c r="AM185" i="1"/>
  <c r="AL185" i="1"/>
  <c r="AK185" i="1"/>
  <c r="W185" i="1"/>
  <c r="AB185" i="1" s="1"/>
  <c r="U185" i="1"/>
  <c r="AM184" i="1"/>
  <c r="AL184" i="1"/>
  <c r="AK184" i="1"/>
  <c r="W184" i="1"/>
  <c r="AB184" i="1" s="1"/>
  <c r="U184" i="1"/>
  <c r="AM174" i="1"/>
  <c r="AL174" i="1"/>
  <c r="AK174" i="1"/>
  <c r="W174" i="1"/>
  <c r="AB174" i="1" s="1"/>
  <c r="U174" i="1"/>
  <c r="AM182" i="1"/>
  <c r="AL182" i="1"/>
  <c r="AK182" i="1"/>
  <c r="W182" i="1"/>
  <c r="AB182" i="1" s="1"/>
  <c r="U182" i="1"/>
  <c r="AM181" i="1"/>
  <c r="AL181" i="1"/>
  <c r="AK181" i="1"/>
  <c r="W181" i="1"/>
  <c r="AB181" i="1" s="1"/>
  <c r="U181" i="1"/>
  <c r="AM180" i="1"/>
  <c r="AL180" i="1"/>
  <c r="AK180" i="1"/>
  <c r="W180" i="1"/>
  <c r="AB180" i="1" s="1"/>
  <c r="U180" i="1"/>
  <c r="AM179" i="1"/>
  <c r="AL179" i="1"/>
  <c r="AK179" i="1"/>
  <c r="W179" i="1"/>
  <c r="AB179" i="1" s="1"/>
  <c r="U179" i="1"/>
  <c r="AM178" i="1"/>
  <c r="AL178" i="1"/>
  <c r="AK178" i="1"/>
  <c r="W178" i="1"/>
  <c r="AB178" i="1" s="1"/>
  <c r="U178" i="1"/>
  <c r="AM177" i="1"/>
  <c r="AL177" i="1"/>
  <c r="AK177" i="1"/>
  <c r="W177" i="1"/>
  <c r="AB177" i="1" s="1"/>
  <c r="U177" i="1"/>
  <c r="AM176" i="1"/>
  <c r="AL176" i="1"/>
  <c r="AK176" i="1"/>
  <c r="W176" i="1"/>
  <c r="AB176" i="1" s="1"/>
  <c r="U176" i="1"/>
  <c r="AM172" i="1"/>
  <c r="AL172" i="1"/>
  <c r="AK172" i="1"/>
  <c r="W172" i="1"/>
  <c r="AB172" i="1" s="1"/>
  <c r="U172" i="1"/>
  <c r="AM171" i="1"/>
  <c r="AL171" i="1"/>
  <c r="AK171" i="1"/>
  <c r="W171" i="1"/>
  <c r="AB171" i="1" s="1"/>
  <c r="U171" i="1"/>
  <c r="AM173" i="1"/>
  <c r="AL173" i="1"/>
  <c r="AK173" i="1"/>
  <c r="W173" i="1"/>
  <c r="AB173" i="1" s="1"/>
  <c r="U173" i="1"/>
  <c r="AM165" i="1"/>
  <c r="AL165" i="1"/>
  <c r="AK165" i="1"/>
  <c r="W165" i="1"/>
  <c r="AB165" i="1" s="1"/>
  <c r="U165" i="1"/>
  <c r="AM164" i="1"/>
  <c r="AL164" i="1"/>
  <c r="AK164" i="1"/>
  <c r="W164" i="1"/>
  <c r="AB164" i="1" s="1"/>
  <c r="U164" i="1"/>
  <c r="AM162" i="1"/>
  <c r="AL162" i="1"/>
  <c r="AK162" i="1"/>
  <c r="W162" i="1"/>
  <c r="AB162" i="1" s="1"/>
  <c r="U162" i="1"/>
  <c r="AM161" i="1"/>
  <c r="AL161" i="1"/>
  <c r="AK161" i="1"/>
  <c r="W161" i="1"/>
  <c r="AB161" i="1" s="1"/>
  <c r="U161" i="1"/>
  <c r="AM159" i="1"/>
  <c r="AL159" i="1"/>
  <c r="AK159" i="1"/>
  <c r="W159" i="1"/>
  <c r="AB159" i="1" s="1"/>
  <c r="U159" i="1"/>
  <c r="AM158" i="1"/>
  <c r="AL158" i="1"/>
  <c r="AK158" i="1"/>
  <c r="W158" i="1"/>
  <c r="AB158" i="1" s="1"/>
  <c r="U158" i="1"/>
  <c r="AM157" i="1"/>
  <c r="AL157" i="1"/>
  <c r="AK157" i="1"/>
  <c r="W157" i="1"/>
  <c r="AB157" i="1" s="1"/>
  <c r="U157" i="1"/>
  <c r="AM156" i="1"/>
  <c r="AL156" i="1"/>
  <c r="AK156" i="1"/>
  <c r="W156" i="1"/>
  <c r="AB156" i="1" s="1"/>
  <c r="U156" i="1"/>
  <c r="AM154" i="1"/>
  <c r="AL154" i="1"/>
  <c r="AK154" i="1"/>
  <c r="W154" i="1"/>
  <c r="AB154" i="1" s="1"/>
  <c r="U154" i="1"/>
  <c r="AM153" i="1"/>
  <c r="AL153" i="1"/>
  <c r="AK153" i="1"/>
  <c r="W153" i="1"/>
  <c r="AB153" i="1" s="1"/>
  <c r="U153" i="1"/>
  <c r="AM152" i="1"/>
  <c r="AL152" i="1"/>
  <c r="AK152" i="1"/>
  <c r="W152" i="1"/>
  <c r="AB152" i="1" s="1"/>
  <c r="U152" i="1"/>
  <c r="AM142" i="1"/>
  <c r="AL142" i="1"/>
  <c r="AK142" i="1"/>
  <c r="W142" i="1"/>
  <c r="AB142" i="1" s="1"/>
  <c r="U142" i="1"/>
  <c r="AM141" i="1"/>
  <c r="AL141" i="1"/>
  <c r="AK141" i="1"/>
  <c r="W141" i="1"/>
  <c r="AB141" i="1" s="1"/>
  <c r="U141" i="1"/>
  <c r="AM146" i="1"/>
  <c r="AL146" i="1"/>
  <c r="AK146" i="1"/>
  <c r="W146" i="1"/>
  <c r="AB146" i="1" s="1"/>
  <c r="U146" i="1"/>
  <c r="AM145" i="1"/>
  <c r="AL145" i="1"/>
  <c r="AK145" i="1"/>
  <c r="W145" i="1"/>
  <c r="AB145" i="1" s="1"/>
  <c r="U145" i="1"/>
  <c r="AM143" i="1"/>
  <c r="AL143" i="1"/>
  <c r="AK143" i="1"/>
  <c r="W143" i="1"/>
  <c r="AB143" i="1" s="1"/>
  <c r="U143" i="1"/>
  <c r="AM140" i="1"/>
  <c r="AL140" i="1"/>
  <c r="AK140" i="1"/>
  <c r="W140" i="1"/>
  <c r="AB140" i="1" s="1"/>
  <c r="U140" i="1"/>
  <c r="AM138" i="1"/>
  <c r="AL138" i="1"/>
  <c r="AK138" i="1"/>
  <c r="W138" i="1"/>
  <c r="AB138" i="1" s="1"/>
  <c r="U138" i="1"/>
  <c r="AM137" i="1"/>
  <c r="AL137" i="1"/>
  <c r="AK137" i="1"/>
  <c r="W137" i="1"/>
  <c r="AB137" i="1" s="1"/>
  <c r="U137" i="1"/>
  <c r="AM136" i="1"/>
  <c r="AL136" i="1"/>
  <c r="AK136" i="1"/>
  <c r="W136" i="1"/>
  <c r="AB136" i="1" s="1"/>
  <c r="U136" i="1"/>
  <c r="AM134" i="1"/>
  <c r="AL134" i="1"/>
  <c r="AK134" i="1"/>
  <c r="W134" i="1"/>
  <c r="AB134" i="1" s="1"/>
  <c r="U134" i="1"/>
  <c r="AM133" i="1"/>
  <c r="AL133" i="1"/>
  <c r="AK133" i="1"/>
  <c r="W133" i="1"/>
  <c r="AB133" i="1" s="1"/>
  <c r="U133" i="1"/>
  <c r="AM131" i="1"/>
  <c r="AL131" i="1"/>
  <c r="AK131" i="1"/>
  <c r="W131" i="1"/>
  <c r="AB131" i="1" s="1"/>
  <c r="U131" i="1"/>
  <c r="AM130" i="1"/>
  <c r="AL130" i="1"/>
  <c r="AK130" i="1"/>
  <c r="W130" i="1"/>
  <c r="AB130" i="1" s="1"/>
  <c r="U130" i="1"/>
  <c r="AM129" i="1"/>
  <c r="AL129" i="1"/>
  <c r="AK129" i="1"/>
  <c r="W129" i="1"/>
  <c r="AB129" i="1" s="1"/>
  <c r="U129" i="1"/>
  <c r="AM127" i="1"/>
  <c r="AL127" i="1"/>
  <c r="AK127" i="1"/>
  <c r="W127" i="1"/>
  <c r="AB127" i="1" s="1"/>
  <c r="U127" i="1"/>
  <c r="AM126" i="1"/>
  <c r="AL126" i="1"/>
  <c r="AK126" i="1"/>
  <c r="W126" i="1"/>
  <c r="AB126" i="1" s="1"/>
  <c r="U126" i="1"/>
  <c r="AM125" i="1"/>
  <c r="AL125" i="1"/>
  <c r="AK125" i="1"/>
  <c r="W125" i="1"/>
  <c r="AB125" i="1" s="1"/>
  <c r="U125" i="1"/>
  <c r="AM124" i="1"/>
  <c r="AL124" i="1"/>
  <c r="AK124" i="1"/>
  <c r="W124" i="1"/>
  <c r="AB124" i="1" s="1"/>
  <c r="U124" i="1"/>
  <c r="U223" i="1"/>
  <c r="W223" i="1"/>
  <c r="AB223" i="1" s="1"/>
  <c r="AK223" i="1"/>
  <c r="AL223" i="1"/>
  <c r="AM223" i="1"/>
  <c r="AM120" i="1"/>
  <c r="AL120" i="1"/>
  <c r="AK120" i="1"/>
  <c r="W120" i="1"/>
  <c r="AB120" i="1" s="1"/>
  <c r="U120" i="1"/>
  <c r="AM119" i="1"/>
  <c r="AL119" i="1"/>
  <c r="AK119" i="1"/>
  <c r="W119" i="1"/>
  <c r="AB119" i="1" s="1"/>
  <c r="U119" i="1"/>
  <c r="AM118" i="1"/>
  <c r="AL118" i="1"/>
  <c r="AK118" i="1"/>
  <c r="W118" i="1"/>
  <c r="AB118" i="1" s="1"/>
  <c r="U118" i="1"/>
  <c r="AM116" i="1"/>
  <c r="AL116" i="1"/>
  <c r="AK116" i="1"/>
  <c r="W116" i="1"/>
  <c r="AB116" i="1" s="1"/>
  <c r="U116" i="1"/>
  <c r="AM115" i="1"/>
  <c r="AL115" i="1"/>
  <c r="AK115" i="1"/>
  <c r="W115" i="1"/>
  <c r="AB115" i="1" s="1"/>
  <c r="U115" i="1"/>
  <c r="AM110" i="1"/>
  <c r="AL110" i="1"/>
  <c r="AK110" i="1"/>
  <c r="W110" i="1"/>
  <c r="AB110" i="1" s="1"/>
  <c r="U110" i="1"/>
  <c r="AM109" i="1"/>
  <c r="AL109" i="1"/>
  <c r="AK109" i="1"/>
  <c r="W109" i="1"/>
  <c r="AB109" i="1" s="1"/>
  <c r="U109" i="1"/>
  <c r="AM108" i="1"/>
  <c r="AL108" i="1"/>
  <c r="AK108" i="1"/>
  <c r="W108" i="1"/>
  <c r="AB108" i="1" s="1"/>
  <c r="U108" i="1"/>
  <c r="AM107" i="1"/>
  <c r="AL107" i="1"/>
  <c r="AK107" i="1"/>
  <c r="W107" i="1"/>
  <c r="AB107" i="1" s="1"/>
  <c r="U107" i="1"/>
  <c r="AM106" i="1"/>
  <c r="AL106" i="1"/>
  <c r="AK106" i="1"/>
  <c r="W106" i="1"/>
  <c r="AB106" i="1" s="1"/>
  <c r="U106" i="1"/>
  <c r="AM104" i="1"/>
  <c r="AL104" i="1"/>
  <c r="AK104" i="1"/>
  <c r="W104" i="1"/>
  <c r="AB104" i="1" s="1"/>
  <c r="U104" i="1"/>
  <c r="AM103" i="1"/>
  <c r="AL103" i="1"/>
  <c r="AK103" i="1"/>
  <c r="W103" i="1"/>
  <c r="AB103" i="1" s="1"/>
  <c r="U103" i="1"/>
  <c r="AM102" i="1"/>
  <c r="AL102" i="1"/>
  <c r="AK102" i="1"/>
  <c r="W102" i="1"/>
  <c r="AB102" i="1" s="1"/>
  <c r="U102" i="1"/>
  <c r="AM98" i="1"/>
  <c r="AL98" i="1"/>
  <c r="AK98" i="1"/>
  <c r="W98" i="1"/>
  <c r="AB98" i="1" s="1"/>
  <c r="U98" i="1"/>
  <c r="AM96" i="1"/>
  <c r="AL96" i="1"/>
  <c r="AK96" i="1"/>
  <c r="W96" i="1"/>
  <c r="AB96" i="1" s="1"/>
  <c r="U96" i="1"/>
  <c r="AM92" i="1"/>
  <c r="AL92" i="1"/>
  <c r="AK92" i="1"/>
  <c r="W92" i="1"/>
  <c r="AB92" i="1" s="1"/>
  <c r="U92" i="1"/>
  <c r="AM91" i="1"/>
  <c r="AL91" i="1"/>
  <c r="AK91" i="1"/>
  <c r="W91" i="1"/>
  <c r="AB91" i="1" s="1"/>
  <c r="U91" i="1"/>
  <c r="AM89" i="1"/>
  <c r="AL89" i="1"/>
  <c r="AK89" i="1"/>
  <c r="W89" i="1"/>
  <c r="AB89" i="1" s="1"/>
  <c r="U89" i="1"/>
  <c r="AM88" i="1"/>
  <c r="AL88" i="1"/>
  <c r="AK88" i="1"/>
  <c r="W88" i="1"/>
  <c r="AB88" i="1" s="1"/>
  <c r="U88" i="1"/>
  <c r="AM87" i="1"/>
  <c r="AL87" i="1"/>
  <c r="AK87" i="1"/>
  <c r="W87" i="1"/>
  <c r="AB87" i="1" s="1"/>
  <c r="U87" i="1"/>
  <c r="AM85" i="1"/>
  <c r="AL85" i="1"/>
  <c r="AK85" i="1"/>
  <c r="W85" i="1"/>
  <c r="AB85" i="1" s="1"/>
  <c r="U85" i="1"/>
  <c r="AM83" i="1"/>
  <c r="AL83" i="1"/>
  <c r="AK83" i="1"/>
  <c r="W83" i="1"/>
  <c r="AB83" i="1" s="1"/>
  <c r="U83" i="1"/>
  <c r="AM86" i="1"/>
  <c r="AL86" i="1"/>
  <c r="AK86" i="1"/>
  <c r="W86" i="1"/>
  <c r="AB86" i="1" s="1"/>
  <c r="U86" i="1"/>
  <c r="AM79" i="1" l="1"/>
  <c r="AL79" i="1"/>
  <c r="AK79" i="1"/>
  <c r="W79" i="1"/>
  <c r="AB79" i="1" s="1"/>
  <c r="U79" i="1"/>
  <c r="AM84" i="1"/>
  <c r="AL84" i="1"/>
  <c r="AK84" i="1"/>
  <c r="W84" i="1"/>
  <c r="AB84" i="1" s="1"/>
  <c r="U84" i="1"/>
  <c r="AM81" i="1"/>
  <c r="AL81" i="1"/>
  <c r="AK81" i="1"/>
  <c r="W81" i="1"/>
  <c r="AB81" i="1" s="1"/>
  <c r="U81" i="1"/>
  <c r="AM80" i="1"/>
  <c r="AL80" i="1"/>
  <c r="AK80" i="1"/>
  <c r="W80" i="1"/>
  <c r="AB80" i="1" s="1"/>
  <c r="U80" i="1"/>
  <c r="AM78" i="1"/>
  <c r="AL78" i="1"/>
  <c r="AK78" i="1"/>
  <c r="W78" i="1"/>
  <c r="AB78" i="1" s="1"/>
  <c r="U78" i="1"/>
  <c r="AM70" i="1"/>
  <c r="AL70" i="1"/>
  <c r="AK70" i="1"/>
  <c r="W70" i="1"/>
  <c r="AB70" i="1" s="1"/>
  <c r="U70" i="1"/>
  <c r="AM74" i="1"/>
  <c r="AL74" i="1"/>
  <c r="AK74" i="1"/>
  <c r="W74" i="1"/>
  <c r="AB74" i="1" s="1"/>
  <c r="U74" i="1"/>
  <c r="AM73" i="1"/>
  <c r="AL73" i="1"/>
  <c r="AK73" i="1"/>
  <c r="W73" i="1"/>
  <c r="AB73" i="1" s="1"/>
  <c r="U73" i="1"/>
  <c r="AM71" i="1"/>
  <c r="AL71" i="1"/>
  <c r="AK71" i="1"/>
  <c r="W71" i="1"/>
  <c r="AB71" i="1" s="1"/>
  <c r="U71" i="1"/>
  <c r="AM68" i="1"/>
  <c r="AL68" i="1"/>
  <c r="AK68" i="1"/>
  <c r="W68" i="1"/>
  <c r="AB68" i="1" s="1"/>
  <c r="U68" i="1"/>
  <c r="AM64" i="1"/>
  <c r="AL64" i="1"/>
  <c r="AK64" i="1"/>
  <c r="W64" i="1"/>
  <c r="AB64" i="1" s="1"/>
  <c r="U64" i="1"/>
  <c r="AM62" i="1"/>
  <c r="AL62" i="1"/>
  <c r="AK62" i="1"/>
  <c r="W62" i="1"/>
  <c r="AB62" i="1" s="1"/>
  <c r="U62" i="1"/>
  <c r="U224" i="1"/>
  <c r="W224" i="1"/>
  <c r="AB224" i="1" s="1"/>
  <c r="AK224" i="1"/>
  <c r="AL224" i="1"/>
  <c r="AM224" i="1"/>
  <c r="AM58" i="1"/>
  <c r="AL58" i="1"/>
  <c r="AK58" i="1"/>
  <c r="W58" i="1"/>
  <c r="AB58" i="1" s="1"/>
  <c r="U58" i="1"/>
  <c r="AM54" i="1"/>
  <c r="AL54" i="1"/>
  <c r="AK54" i="1"/>
  <c r="W54" i="1"/>
  <c r="AB54" i="1" s="1"/>
  <c r="U54" i="1"/>
  <c r="AM53" i="1"/>
  <c r="AL53" i="1"/>
  <c r="AK53" i="1"/>
  <c r="W53" i="1"/>
  <c r="AB53" i="1" s="1"/>
  <c r="U53" i="1"/>
  <c r="AM51" i="1"/>
  <c r="AL51" i="1"/>
  <c r="AK51" i="1"/>
  <c r="W51" i="1"/>
  <c r="AB51" i="1" s="1"/>
  <c r="U51" i="1"/>
  <c r="AM49" i="1"/>
  <c r="AL49" i="1"/>
  <c r="AK49" i="1"/>
  <c r="W49" i="1"/>
  <c r="AB49" i="1" s="1"/>
  <c r="U49" i="1"/>
  <c r="AM45" i="1" l="1"/>
  <c r="AL45" i="1"/>
  <c r="AK45" i="1"/>
  <c r="W45" i="1"/>
  <c r="AB45" i="1" s="1"/>
  <c r="U45" i="1"/>
  <c r="AM44" i="1"/>
  <c r="AL44" i="1"/>
  <c r="AK44" i="1"/>
  <c r="W44" i="1"/>
  <c r="AB44" i="1" s="1"/>
  <c r="U44" i="1"/>
  <c r="AM36" i="1"/>
  <c r="AL36" i="1"/>
  <c r="AK36" i="1"/>
  <c r="W36" i="1"/>
  <c r="AB36" i="1" s="1"/>
  <c r="U36" i="1"/>
  <c r="AM42" i="1"/>
  <c r="AL42" i="1"/>
  <c r="AK42" i="1"/>
  <c r="W42" i="1"/>
  <c r="AB42" i="1" s="1"/>
  <c r="U42" i="1"/>
  <c r="AM41" i="1"/>
  <c r="AL41" i="1"/>
  <c r="AK41" i="1"/>
  <c r="W41" i="1"/>
  <c r="AB41" i="1" s="1"/>
  <c r="U41" i="1"/>
  <c r="AM40" i="1"/>
  <c r="AL40" i="1"/>
  <c r="AK40" i="1"/>
  <c r="W40" i="1"/>
  <c r="AB40" i="1" s="1"/>
  <c r="U40" i="1"/>
  <c r="AM38" i="1"/>
  <c r="AL38" i="1"/>
  <c r="AK38" i="1"/>
  <c r="W38" i="1"/>
  <c r="AB38" i="1" s="1"/>
  <c r="U38" i="1"/>
  <c r="AM37" i="1"/>
  <c r="AL37" i="1"/>
  <c r="AK37" i="1"/>
  <c r="W37" i="1"/>
  <c r="AB37" i="1" s="1"/>
  <c r="U37" i="1"/>
  <c r="AM34" i="1" l="1"/>
  <c r="AL34" i="1"/>
  <c r="AK34" i="1"/>
  <c r="W34" i="1"/>
  <c r="AB34" i="1" s="1"/>
  <c r="U34" i="1"/>
  <c r="AM33" i="1"/>
  <c r="AL33" i="1"/>
  <c r="AK33" i="1"/>
  <c r="W33" i="1"/>
  <c r="AB33" i="1" s="1"/>
  <c r="U33" i="1"/>
  <c r="AM32" i="1"/>
  <c r="AL32" i="1"/>
  <c r="AK32" i="1"/>
  <c r="W32" i="1"/>
  <c r="AB32" i="1" s="1"/>
  <c r="U32" i="1"/>
  <c r="AM29" i="1"/>
  <c r="AL29" i="1"/>
  <c r="AK29" i="1"/>
  <c r="W29" i="1"/>
  <c r="AB29" i="1" s="1"/>
  <c r="U29" i="1"/>
  <c r="AM30" i="1"/>
  <c r="AL30" i="1"/>
  <c r="AK30" i="1"/>
  <c r="W30" i="1"/>
  <c r="AB30" i="1" s="1"/>
  <c r="U30" i="1"/>
  <c r="AM24" i="1" l="1"/>
  <c r="AL24" i="1"/>
  <c r="AK24" i="1"/>
  <c r="W24" i="1"/>
  <c r="AB24" i="1" s="1"/>
  <c r="U24" i="1"/>
  <c r="AM25" i="1"/>
  <c r="AL25" i="1"/>
  <c r="AK25" i="1"/>
  <c r="W25" i="1"/>
  <c r="AB25" i="1" s="1"/>
  <c r="U25" i="1"/>
  <c r="AM23" i="1"/>
  <c r="AL23" i="1"/>
  <c r="AK23" i="1"/>
  <c r="W23" i="1"/>
  <c r="AB23" i="1" s="1"/>
  <c r="U23" i="1"/>
  <c r="AM242" i="1" l="1"/>
  <c r="AL242" i="1"/>
  <c r="AK242" i="1"/>
  <c r="W242" i="1"/>
  <c r="AB242" i="1" s="1"/>
  <c r="U242" i="1"/>
  <c r="AM240" i="1"/>
  <c r="AL240" i="1"/>
  <c r="AK240" i="1"/>
  <c r="W240" i="1"/>
  <c r="AB240" i="1" s="1"/>
  <c r="U240" i="1"/>
  <c r="AM222" i="1"/>
  <c r="AL222" i="1"/>
  <c r="AK222" i="1"/>
  <c r="W222" i="1"/>
  <c r="AB222" i="1" s="1"/>
  <c r="U222" i="1"/>
  <c r="AM221" i="1"/>
  <c r="AL221" i="1"/>
  <c r="AK221" i="1"/>
  <c r="W221" i="1"/>
  <c r="AB221" i="1" s="1"/>
  <c r="U221" i="1"/>
  <c r="AM237" i="1"/>
  <c r="AL237" i="1"/>
  <c r="AK237" i="1"/>
  <c r="W237" i="1"/>
  <c r="AB237" i="1" s="1"/>
  <c r="U237" i="1"/>
  <c r="AM238" i="1"/>
  <c r="AL238" i="1"/>
  <c r="AK238" i="1"/>
  <c r="W238" i="1"/>
  <c r="AB238" i="1" s="1"/>
  <c r="U238" i="1"/>
  <c r="AM241" i="1"/>
  <c r="AL241" i="1"/>
  <c r="AK241" i="1"/>
  <c r="W241" i="1"/>
  <c r="AB241" i="1" s="1"/>
  <c r="U241" i="1"/>
  <c r="AM225" i="1"/>
  <c r="AL225" i="1"/>
  <c r="AK225" i="1"/>
  <c r="W225" i="1"/>
  <c r="AB225" i="1" s="1"/>
  <c r="U225" i="1"/>
  <c r="AM246" i="1"/>
  <c r="AL246" i="1"/>
  <c r="AK246" i="1"/>
  <c r="W246" i="1"/>
  <c r="AB246" i="1" s="1"/>
  <c r="U246" i="1"/>
  <c r="AM244" i="1"/>
  <c r="AL244" i="1"/>
  <c r="AK244" i="1"/>
  <c r="W244" i="1"/>
  <c r="AB244" i="1" s="1"/>
  <c r="U244" i="1"/>
  <c r="AM239" i="1"/>
  <c r="AL239" i="1"/>
  <c r="AK239" i="1"/>
  <c r="W239" i="1"/>
  <c r="AB239" i="1" s="1"/>
  <c r="U239" i="1"/>
  <c r="AM236" i="1"/>
  <c r="AL236" i="1"/>
  <c r="AK236" i="1"/>
  <c r="W236" i="1"/>
  <c r="AB236" i="1" s="1"/>
  <c r="U236" i="1"/>
  <c r="AM227" i="1"/>
  <c r="AL227" i="1"/>
  <c r="AK227" i="1"/>
  <c r="W227" i="1"/>
  <c r="AB227" i="1" s="1"/>
  <c r="U227" i="1"/>
  <c r="AM226" i="1"/>
  <c r="AL226" i="1"/>
  <c r="AK226" i="1"/>
  <c r="W226" i="1"/>
  <c r="AB226" i="1" s="1"/>
  <c r="U226" i="1"/>
  <c r="AM245" i="1"/>
  <c r="AL245" i="1"/>
  <c r="AK245" i="1"/>
  <c r="W245" i="1"/>
  <c r="AB245" i="1" s="1"/>
  <c r="U245" i="1"/>
  <c r="AM220" i="1"/>
  <c r="AL220" i="1"/>
  <c r="AK220" i="1"/>
  <c r="W220" i="1"/>
  <c r="AB220" i="1" s="1"/>
  <c r="U220" i="1"/>
  <c r="AM219" i="1"/>
  <c r="AL219" i="1"/>
  <c r="AK219" i="1"/>
  <c r="W219" i="1"/>
  <c r="AB219" i="1" s="1"/>
  <c r="U219" i="1"/>
  <c r="AM243" i="1"/>
  <c r="AL243" i="1"/>
  <c r="AK243" i="1"/>
  <c r="W243" i="1"/>
  <c r="AB243" i="1" s="1"/>
  <c r="U243" i="1"/>
  <c r="AM231" i="1"/>
  <c r="AL231" i="1"/>
  <c r="AK231" i="1"/>
  <c r="W231" i="1"/>
  <c r="AB231" i="1" s="1"/>
  <c r="U231" i="1"/>
  <c r="AM230" i="1"/>
  <c r="AL230" i="1"/>
  <c r="AK230" i="1"/>
  <c r="W230" i="1"/>
  <c r="AB230" i="1" s="1"/>
  <c r="U230" i="1"/>
  <c r="AM229" i="1"/>
  <c r="AL229" i="1"/>
  <c r="AK229" i="1"/>
  <c r="W229" i="1"/>
  <c r="AB229" i="1" s="1"/>
  <c r="U229" i="1"/>
  <c r="AM228" i="1"/>
  <c r="AL228" i="1"/>
  <c r="AK228" i="1"/>
  <c r="W228" i="1"/>
  <c r="AB228" i="1" s="1"/>
  <c r="U228" i="1"/>
  <c r="AM233" i="1"/>
  <c r="AL233" i="1"/>
  <c r="AK233" i="1"/>
  <c r="W233" i="1"/>
  <c r="AB233" i="1" s="1"/>
  <c r="U233" i="1"/>
  <c r="AM232" i="1"/>
  <c r="AL232" i="1"/>
  <c r="AK232" i="1"/>
  <c r="W232" i="1"/>
  <c r="AB232" i="1" s="1"/>
  <c r="U232" i="1"/>
  <c r="AM234" i="1"/>
  <c r="AL234" i="1"/>
  <c r="AK234" i="1"/>
  <c r="W234" i="1"/>
  <c r="AB234" i="1" s="1"/>
  <c r="U234" i="1"/>
  <c r="AM235" i="1" l="1"/>
  <c r="AL235" i="1"/>
  <c r="AK235" i="1"/>
  <c r="W235" i="1"/>
  <c r="AB235" i="1" s="1"/>
  <c r="U235" i="1"/>
  <c r="U3" i="1" l="1"/>
  <c r="W3" i="1"/>
  <c r="AB3" i="1" s="1"/>
  <c r="AK3" i="1"/>
  <c r="AL3" i="1"/>
  <c r="AM3" i="1"/>
  <c r="F2" i="4"/>
  <c r="A5" i="4"/>
  <c r="B22" i="5"/>
  <c r="U1" i="1"/>
  <c r="W1" i="1"/>
  <c r="AB1" i="1" s="1"/>
  <c r="AK1" i="1"/>
  <c r="AL1" i="1"/>
  <c r="AM1" i="1"/>
  <c r="U2" i="1"/>
  <c r="W2" i="1"/>
  <c r="AB2" i="1" s="1"/>
  <c r="AK2" i="1"/>
  <c r="AL2" i="1"/>
  <c r="AM2" i="1"/>
  <c r="U4" i="1"/>
  <c r="W4" i="1"/>
  <c r="AB4" i="1" s="1"/>
  <c r="AK4" i="1"/>
  <c r="AL4" i="1"/>
  <c r="AM4" i="1"/>
  <c r="U5" i="1"/>
  <c r="W5" i="1"/>
  <c r="AB5" i="1" s="1"/>
  <c r="AK5" i="1"/>
  <c r="AL5" i="1"/>
  <c r="AM5" i="1"/>
  <c r="U6" i="1"/>
  <c r="W6" i="1"/>
  <c r="AB6" i="1" s="1"/>
  <c r="AK6" i="1"/>
  <c r="AL6" i="1"/>
  <c r="AM6" i="1"/>
  <c r="U7" i="1"/>
  <c r="W7" i="1"/>
  <c r="AB7" i="1" s="1"/>
  <c r="AK7" i="1"/>
  <c r="AL7" i="1"/>
  <c r="AM7" i="1"/>
  <c r="S11" i="1"/>
  <c r="S18" i="1" s="1"/>
  <c r="L13" i="1"/>
  <c r="T14" i="1"/>
  <c r="AE14" i="1"/>
  <c r="N15" i="1"/>
  <c r="C16" i="1"/>
  <c r="AG16" i="1"/>
  <c r="U18" i="1"/>
  <c r="AB18" i="1"/>
  <c r="AC18" i="1"/>
  <c r="AD18" i="1"/>
  <c r="AE18" i="1"/>
  <c r="AF18" i="1"/>
  <c r="AG18" i="1"/>
  <c r="AJ18" i="1"/>
  <c r="AK18" i="1"/>
  <c r="AL18" i="1"/>
  <c r="AM18" i="1"/>
  <c r="S1" i="1" l="1"/>
  <c r="S5" i="1"/>
  <c r="X3" i="1"/>
  <c r="AC3" i="1" s="1"/>
  <c r="AJ3" i="1" s="1"/>
  <c r="AG3" i="1" s="1"/>
  <c r="AD3" i="1" s="1"/>
  <c r="S3" i="1"/>
  <c r="X136" i="1" l="1"/>
  <c r="AC136" i="1" s="1"/>
  <c r="AJ136" i="1" s="1"/>
  <c r="AG136" i="1" s="1"/>
  <c r="AD136" i="1" s="1"/>
  <c r="S136" i="1"/>
  <c r="X124" i="1"/>
  <c r="AC124" i="1" s="1"/>
  <c r="AJ124" i="1" s="1"/>
  <c r="AG124" i="1" s="1"/>
  <c r="AD124" i="1" s="1"/>
  <c r="S124" i="1"/>
  <c r="X177" i="1"/>
  <c r="AC177" i="1" s="1"/>
  <c r="AJ177" i="1" s="1"/>
  <c r="AG177" i="1" s="1"/>
  <c r="AD177" i="1" s="1"/>
  <c r="S177" i="1"/>
  <c r="X172" i="1"/>
  <c r="AC172" i="1" s="1"/>
  <c r="AJ172" i="1" s="1"/>
  <c r="AG172" i="1" s="1"/>
  <c r="AD172" i="1" s="1"/>
  <c r="S172" i="1"/>
  <c r="X209" i="1"/>
  <c r="AC209" i="1" s="1"/>
  <c r="AJ209" i="1" s="1"/>
  <c r="AG209" i="1" s="1"/>
  <c r="AD209" i="1" s="1"/>
  <c r="S209" i="1"/>
  <c r="X88" i="1"/>
  <c r="AC88" i="1" s="1"/>
  <c r="AJ88" i="1" s="1"/>
  <c r="AG88" i="1" s="1"/>
  <c r="AD88" i="1" s="1"/>
  <c r="S88" i="1"/>
  <c r="X64" i="1"/>
  <c r="AC64" i="1" s="1"/>
  <c r="AJ64" i="1" s="1"/>
  <c r="AG64" i="1" s="1"/>
  <c r="AD64" i="1" s="1"/>
  <c r="S64" i="1"/>
  <c r="S159" i="1"/>
  <c r="X159" i="1"/>
  <c r="AC159" i="1" s="1"/>
  <c r="AJ159" i="1" s="1"/>
  <c r="AG159" i="1" s="1"/>
  <c r="AD159" i="1" s="1"/>
  <c r="S127" i="1"/>
  <c r="X127" i="1"/>
  <c r="AC127" i="1" s="1"/>
  <c r="AJ127" i="1" s="1"/>
  <c r="AG127" i="1" s="1"/>
  <c r="AD127" i="1" s="1"/>
  <c r="X118" i="1"/>
  <c r="AC118" i="1" s="1"/>
  <c r="AJ118" i="1" s="1"/>
  <c r="AG118" i="1" s="1"/>
  <c r="AD118" i="1" s="1"/>
  <c r="S118" i="1"/>
  <c r="X44" i="1"/>
  <c r="AC44" i="1" s="1"/>
  <c r="AJ44" i="1" s="1"/>
  <c r="AG44" i="1" s="1"/>
  <c r="AD44" i="1" s="1"/>
  <c r="S44" i="1"/>
  <c r="X181" i="1"/>
  <c r="AC181" i="1" s="1"/>
  <c r="AJ181" i="1" s="1"/>
  <c r="AG181" i="1" s="1"/>
  <c r="AD181" i="1" s="1"/>
  <c r="S181" i="1"/>
  <c r="S103" i="1"/>
  <c r="X103" i="1"/>
  <c r="AC103" i="1" s="1"/>
  <c r="AJ103" i="1" s="1"/>
  <c r="AG103" i="1" s="1"/>
  <c r="AD103" i="1" s="1"/>
  <c r="S86" i="1"/>
  <c r="X86" i="1"/>
  <c r="AC86" i="1" s="1"/>
  <c r="AJ86" i="1" s="1"/>
  <c r="AG86" i="1" s="1"/>
  <c r="AD86" i="1" s="1"/>
  <c r="S137" i="1"/>
  <c r="X137" i="1"/>
  <c r="AC137" i="1" s="1"/>
  <c r="AJ137" i="1" s="1"/>
  <c r="AG137" i="1" s="1"/>
  <c r="AD137" i="1" s="1"/>
  <c r="X223" i="1"/>
  <c r="AC223" i="1" s="1"/>
  <c r="AJ223" i="1" s="1"/>
  <c r="AG223" i="1" s="1"/>
  <c r="AD223" i="1" s="1"/>
  <c r="S223" i="1"/>
  <c r="S83" i="1"/>
  <c r="X83" i="1"/>
  <c r="AC83" i="1" s="1"/>
  <c r="AJ83" i="1" s="1"/>
  <c r="AG83" i="1" s="1"/>
  <c r="AD83" i="1" s="1"/>
  <c r="S125" i="1"/>
  <c r="X125" i="1"/>
  <c r="AC125" i="1" s="1"/>
  <c r="AJ125" i="1" s="1"/>
  <c r="AG125" i="1" s="1"/>
  <c r="AD125" i="1" s="1"/>
  <c r="X211" i="1"/>
  <c r="AC211" i="1" s="1"/>
  <c r="AJ211" i="1" s="1"/>
  <c r="AG211" i="1" s="1"/>
  <c r="AD211" i="1" s="1"/>
  <c r="S211" i="1"/>
  <c r="X153" i="1"/>
  <c r="AC153" i="1" s="1"/>
  <c r="AJ153" i="1" s="1"/>
  <c r="AG153" i="1" s="1"/>
  <c r="AD153" i="1" s="1"/>
  <c r="S153" i="1"/>
  <c r="X96" i="1"/>
  <c r="AC96" i="1" s="1"/>
  <c r="AJ96" i="1" s="1"/>
  <c r="AG96" i="1" s="1"/>
  <c r="AD96" i="1" s="1"/>
  <c r="S96" i="1"/>
  <c r="S108" i="1"/>
  <c r="X108" i="1"/>
  <c r="AC108" i="1" s="1"/>
  <c r="AJ108" i="1" s="1"/>
  <c r="AG108" i="1" s="1"/>
  <c r="AD108" i="1" s="1"/>
  <c r="S107" i="1"/>
  <c r="X107" i="1"/>
  <c r="AC107" i="1" s="1"/>
  <c r="AJ107" i="1" s="1"/>
  <c r="AG107" i="1" s="1"/>
  <c r="AD107" i="1" s="1"/>
  <c r="S162" i="1"/>
  <c r="X162" i="1"/>
  <c r="AC162" i="1" s="1"/>
  <c r="AJ162" i="1" s="1"/>
  <c r="AG162" i="1" s="1"/>
  <c r="AD162" i="1" s="1"/>
  <c r="S91" i="1"/>
  <c r="X91" i="1"/>
  <c r="AC91" i="1" s="1"/>
  <c r="AJ91" i="1" s="1"/>
  <c r="AG91" i="1" s="1"/>
  <c r="AD91" i="1" s="1"/>
  <c r="X106" i="1"/>
  <c r="AC106" i="1" s="1"/>
  <c r="AJ106" i="1" s="1"/>
  <c r="AG106" i="1" s="1"/>
  <c r="AD106" i="1" s="1"/>
  <c r="S106" i="1"/>
  <c r="S71" i="1"/>
  <c r="X71" i="1"/>
  <c r="AC71" i="1" s="1"/>
  <c r="AJ71" i="1" s="1"/>
  <c r="AG71" i="1" s="1"/>
  <c r="AD71" i="1" s="1"/>
  <c r="X81" i="1"/>
  <c r="AC81" i="1" s="1"/>
  <c r="AJ81" i="1" s="1"/>
  <c r="AG81" i="1" s="1"/>
  <c r="AD81" i="1" s="1"/>
  <c r="S81" i="1"/>
  <c r="S129" i="1"/>
  <c r="X129" i="1"/>
  <c r="AC129" i="1" s="1"/>
  <c r="AJ129" i="1" s="1"/>
  <c r="AG129" i="1" s="1"/>
  <c r="AD129" i="1" s="1"/>
  <c r="S73" i="1"/>
  <c r="X73" i="1"/>
  <c r="AC73" i="1" s="1"/>
  <c r="AJ73" i="1" s="1"/>
  <c r="AG73" i="1" s="1"/>
  <c r="AD73" i="1" s="1"/>
  <c r="S38" i="1"/>
  <c r="X38" i="1"/>
  <c r="AC38" i="1" s="1"/>
  <c r="AJ38" i="1" s="1"/>
  <c r="AG38" i="1" s="1"/>
  <c r="AD38" i="1" s="1"/>
  <c r="S205" i="1"/>
  <c r="X205" i="1"/>
  <c r="AC205" i="1" s="1"/>
  <c r="AJ205" i="1" s="1"/>
  <c r="AG205" i="1" s="1"/>
  <c r="AD205" i="1" s="1"/>
  <c r="X145" i="1"/>
  <c r="AC145" i="1" s="1"/>
  <c r="AJ145" i="1" s="1"/>
  <c r="AG145" i="1" s="1"/>
  <c r="AD145" i="1" s="1"/>
  <c r="S145" i="1"/>
  <c r="S62" i="1"/>
  <c r="X62" i="1"/>
  <c r="AC62" i="1" s="1"/>
  <c r="AJ62" i="1" s="1"/>
  <c r="AG62" i="1" s="1"/>
  <c r="AD62" i="1" s="1"/>
  <c r="S214" i="1"/>
  <c r="X214" i="1"/>
  <c r="AC214" i="1" s="1"/>
  <c r="AJ214" i="1" s="1"/>
  <c r="AG214" i="1" s="1"/>
  <c r="AD214" i="1" s="1"/>
  <c r="S30" i="1"/>
  <c r="X30" i="1"/>
  <c r="AC30" i="1" s="1"/>
  <c r="AJ30" i="1" s="1"/>
  <c r="AG30" i="1" s="1"/>
  <c r="AD30" i="1" s="1"/>
  <c r="S195" i="1"/>
  <c r="X195" i="1"/>
  <c r="AC195" i="1" s="1"/>
  <c r="AJ195" i="1" s="1"/>
  <c r="AG195" i="1" s="1"/>
  <c r="AD195" i="1" s="1"/>
  <c r="X115" i="1"/>
  <c r="AC115" i="1" s="1"/>
  <c r="AJ115" i="1" s="1"/>
  <c r="AG115" i="1" s="1"/>
  <c r="AD115" i="1" s="1"/>
  <c r="S115" i="1"/>
  <c r="S89" i="1"/>
  <c r="X89" i="1"/>
  <c r="AC89" i="1" s="1"/>
  <c r="AJ89" i="1" s="1"/>
  <c r="AG89" i="1" s="1"/>
  <c r="AD89" i="1" s="1"/>
  <c r="S141" i="1"/>
  <c r="X141" i="1"/>
  <c r="AC141" i="1" s="1"/>
  <c r="AJ141" i="1" s="1"/>
  <c r="AG141" i="1" s="1"/>
  <c r="AD141" i="1" s="1"/>
  <c r="S98" i="1"/>
  <c r="X98" i="1"/>
  <c r="AC98" i="1" s="1"/>
  <c r="AJ98" i="1" s="1"/>
  <c r="AG98" i="1" s="1"/>
  <c r="AD98" i="1" s="1"/>
  <c r="S152" i="1"/>
  <c r="X152" i="1"/>
  <c r="AC152" i="1" s="1"/>
  <c r="AJ152" i="1" s="1"/>
  <c r="AG152" i="1" s="1"/>
  <c r="AD152" i="1" s="1"/>
  <c r="S161" i="1"/>
  <c r="X161" i="1"/>
  <c r="AC161" i="1" s="1"/>
  <c r="AJ161" i="1" s="1"/>
  <c r="AG161" i="1" s="1"/>
  <c r="AD161" i="1" s="1"/>
  <c r="X102" i="1"/>
  <c r="AC102" i="1" s="1"/>
  <c r="AJ102" i="1" s="1"/>
  <c r="AG102" i="1" s="1"/>
  <c r="AD102" i="1" s="1"/>
  <c r="S102" i="1"/>
  <c r="X37" i="1"/>
  <c r="AC37" i="1" s="1"/>
  <c r="AJ37" i="1" s="1"/>
  <c r="AG37" i="1" s="1"/>
  <c r="AD37" i="1" s="1"/>
  <c r="S37" i="1"/>
  <c r="X104" i="1"/>
  <c r="AC104" i="1" s="1"/>
  <c r="AJ104" i="1" s="1"/>
  <c r="AG104" i="1" s="1"/>
  <c r="AD104" i="1" s="1"/>
  <c r="S104" i="1"/>
  <c r="X54" i="1"/>
  <c r="AC54" i="1" s="1"/>
  <c r="AJ54" i="1" s="1"/>
  <c r="AG54" i="1" s="1"/>
  <c r="AD54" i="1" s="1"/>
  <c r="S54" i="1"/>
  <c r="X79" i="1"/>
  <c r="AC79" i="1" s="1"/>
  <c r="AJ79" i="1" s="1"/>
  <c r="AG79" i="1" s="1"/>
  <c r="AD79" i="1" s="1"/>
  <c r="S79" i="1"/>
  <c r="S157" i="1"/>
  <c r="X157" i="1"/>
  <c r="AC157" i="1" s="1"/>
  <c r="AJ157" i="1" s="1"/>
  <c r="AG157" i="1" s="1"/>
  <c r="AD157" i="1" s="1"/>
  <c r="S193" i="1"/>
  <c r="X193" i="1"/>
  <c r="AC193" i="1" s="1"/>
  <c r="AJ193" i="1" s="1"/>
  <c r="AG193" i="1" s="1"/>
  <c r="AD193" i="1" s="1"/>
  <c r="S84" i="1"/>
  <c r="X84" i="1"/>
  <c r="AC84" i="1" s="1"/>
  <c r="AJ84" i="1" s="1"/>
  <c r="AG84" i="1" s="1"/>
  <c r="AD84" i="1" s="1"/>
  <c r="S45" i="1"/>
  <c r="X45" i="1"/>
  <c r="AC45" i="1" s="1"/>
  <c r="AJ45" i="1" s="1"/>
  <c r="AG45" i="1" s="1"/>
  <c r="AD45" i="1" s="1"/>
  <c r="X126" i="1"/>
  <c r="AC126" i="1" s="1"/>
  <c r="AJ126" i="1" s="1"/>
  <c r="AG126" i="1" s="1"/>
  <c r="AD126" i="1" s="1"/>
  <c r="S126" i="1"/>
  <c r="X204" i="1"/>
  <c r="AC204" i="1" s="1"/>
  <c r="AJ204" i="1" s="1"/>
  <c r="AG204" i="1" s="1"/>
  <c r="AD204" i="1" s="1"/>
  <c r="S204" i="1"/>
  <c r="S74" i="1"/>
  <c r="X74" i="1"/>
  <c r="AC74" i="1" s="1"/>
  <c r="AJ74" i="1" s="1"/>
  <c r="AG74" i="1" s="1"/>
  <c r="AD74" i="1" s="1"/>
  <c r="X138" i="1"/>
  <c r="AC138" i="1" s="1"/>
  <c r="AJ138" i="1" s="1"/>
  <c r="AG138" i="1" s="1"/>
  <c r="AD138" i="1" s="1"/>
  <c r="S138" i="1"/>
  <c r="X116" i="1"/>
  <c r="AC116" i="1" s="1"/>
  <c r="AJ116" i="1" s="1"/>
  <c r="AG116" i="1" s="1"/>
  <c r="AD116" i="1" s="1"/>
  <c r="S116" i="1"/>
  <c r="X207" i="1"/>
  <c r="AC207" i="1" s="1"/>
  <c r="AJ207" i="1" s="1"/>
  <c r="AG207" i="1" s="1"/>
  <c r="AD207" i="1" s="1"/>
  <c r="S207" i="1"/>
  <c r="X85" i="1"/>
  <c r="AC85" i="1" s="1"/>
  <c r="AJ85" i="1" s="1"/>
  <c r="AG85" i="1" s="1"/>
  <c r="AD85" i="1" s="1"/>
  <c r="S85" i="1"/>
  <c r="S87" i="1"/>
  <c r="X87" i="1"/>
  <c r="AC87" i="1" s="1"/>
  <c r="AJ87" i="1" s="1"/>
  <c r="AG87" i="1" s="1"/>
  <c r="AD87" i="1" s="1"/>
  <c r="X146" i="1"/>
  <c r="AC146" i="1" s="1"/>
  <c r="AJ146" i="1" s="1"/>
  <c r="AG146" i="1" s="1"/>
  <c r="AD146" i="1" s="1"/>
  <c r="S146" i="1"/>
  <c r="X182" i="1"/>
  <c r="AC182" i="1" s="1"/>
  <c r="AJ182" i="1" s="1"/>
  <c r="AG182" i="1" s="1"/>
  <c r="AD182" i="1" s="1"/>
  <c r="S182" i="1"/>
  <c r="S185" i="1"/>
  <c r="X185" i="1"/>
  <c r="AC185" i="1" s="1"/>
  <c r="AJ185" i="1" s="1"/>
  <c r="AG185" i="1" s="1"/>
  <c r="AD185" i="1" s="1"/>
  <c r="X215" i="1"/>
  <c r="AC215" i="1" s="1"/>
  <c r="AJ215" i="1" s="1"/>
  <c r="AG215" i="1" s="1"/>
  <c r="AD215" i="1" s="1"/>
  <c r="S215" i="1"/>
  <c r="S133" i="1"/>
  <c r="X133" i="1"/>
  <c r="AC133" i="1" s="1"/>
  <c r="AJ133" i="1" s="1"/>
  <c r="AG133" i="1" s="1"/>
  <c r="AD133" i="1" s="1"/>
  <c r="X34" i="1"/>
  <c r="AC34" i="1" s="1"/>
  <c r="AJ34" i="1" s="1"/>
  <c r="AG34" i="1" s="1"/>
  <c r="AD34" i="1" s="1"/>
  <c r="S34" i="1"/>
  <c r="S171" i="1"/>
  <c r="X171" i="1"/>
  <c r="AC171" i="1" s="1"/>
  <c r="AJ171" i="1" s="1"/>
  <c r="AG171" i="1" s="1"/>
  <c r="AD171" i="1" s="1"/>
  <c r="S119" i="1"/>
  <c r="X119" i="1"/>
  <c r="AC119" i="1" s="1"/>
  <c r="AJ119" i="1" s="1"/>
  <c r="AG119" i="1" s="1"/>
  <c r="AD119" i="1" s="1"/>
  <c r="S49" i="1"/>
  <c r="X49" i="1"/>
  <c r="AC49" i="1" s="1"/>
  <c r="AJ49" i="1" s="1"/>
  <c r="AG49" i="1" s="1"/>
  <c r="AD49" i="1" s="1"/>
  <c r="S208" i="1"/>
  <c r="X208" i="1"/>
  <c r="AC208" i="1" s="1"/>
  <c r="AJ208" i="1" s="1"/>
  <c r="AG208" i="1" s="1"/>
  <c r="AD208" i="1" s="1"/>
  <c r="S130" i="1"/>
  <c r="X130" i="1"/>
  <c r="AC130" i="1" s="1"/>
  <c r="AJ130" i="1" s="1"/>
  <c r="AG130" i="1" s="1"/>
  <c r="AD130" i="1" s="1"/>
  <c r="S176" i="1"/>
  <c r="X176" i="1"/>
  <c r="AC176" i="1" s="1"/>
  <c r="AJ176" i="1" s="1"/>
  <c r="AG176" i="1" s="1"/>
  <c r="AD176" i="1" s="1"/>
  <c r="X120" i="1"/>
  <c r="AC120" i="1" s="1"/>
  <c r="AJ120" i="1" s="1"/>
  <c r="AG120" i="1" s="1"/>
  <c r="AD120" i="1" s="1"/>
  <c r="S120" i="1"/>
  <c r="X179" i="1"/>
  <c r="AC179" i="1" s="1"/>
  <c r="AJ179" i="1" s="1"/>
  <c r="AG179" i="1" s="1"/>
  <c r="AD179" i="1" s="1"/>
  <c r="S179" i="1"/>
  <c r="S40" i="1"/>
  <c r="X40" i="1"/>
  <c r="AC40" i="1" s="1"/>
  <c r="AJ40" i="1" s="1"/>
  <c r="AG40" i="1" s="1"/>
  <c r="AD40" i="1" s="1"/>
  <c r="X92" i="1"/>
  <c r="AC92" i="1" s="1"/>
  <c r="AJ92" i="1" s="1"/>
  <c r="AG92" i="1" s="1"/>
  <c r="AD92" i="1" s="1"/>
  <c r="S92" i="1"/>
  <c r="S178" i="1"/>
  <c r="X178" i="1"/>
  <c r="AC178" i="1" s="1"/>
  <c r="AJ178" i="1" s="1"/>
  <c r="AG178" i="1" s="1"/>
  <c r="AD178" i="1" s="1"/>
  <c r="X32" i="1"/>
  <c r="AC32" i="1" s="1"/>
  <c r="AJ32" i="1" s="1"/>
  <c r="AG32" i="1" s="1"/>
  <c r="AD32" i="1" s="1"/>
  <c r="S32" i="1"/>
  <c r="X154" i="1"/>
  <c r="AC154" i="1" s="1"/>
  <c r="AJ154" i="1" s="1"/>
  <c r="AG154" i="1" s="1"/>
  <c r="AD154" i="1" s="1"/>
  <c r="S154" i="1"/>
  <c r="S187" i="1"/>
  <c r="X187" i="1"/>
  <c r="AC187" i="1" s="1"/>
  <c r="AJ187" i="1" s="1"/>
  <c r="AG187" i="1" s="1"/>
  <c r="AD187" i="1" s="1"/>
  <c r="S80" i="1"/>
  <c r="X80" i="1"/>
  <c r="AC80" i="1" s="1"/>
  <c r="AJ80" i="1" s="1"/>
  <c r="AG80" i="1" s="1"/>
  <c r="AD80" i="1" s="1"/>
  <c r="S36" i="1"/>
  <c r="X36" i="1"/>
  <c r="AC36" i="1" s="1"/>
  <c r="AJ36" i="1" s="1"/>
  <c r="AG36" i="1" s="1"/>
  <c r="AD36" i="1" s="1"/>
  <c r="X201" i="1"/>
  <c r="AC201" i="1" s="1"/>
  <c r="AJ201" i="1" s="1"/>
  <c r="AG201" i="1" s="1"/>
  <c r="AD201" i="1" s="1"/>
  <c r="S201" i="1"/>
  <c r="S51" i="1"/>
  <c r="X51" i="1"/>
  <c r="AC51" i="1" s="1"/>
  <c r="AJ51" i="1" s="1"/>
  <c r="AG51" i="1" s="1"/>
  <c r="AD51" i="1" s="1"/>
  <c r="X184" i="1"/>
  <c r="AC184" i="1" s="1"/>
  <c r="AJ184" i="1" s="1"/>
  <c r="AG184" i="1" s="1"/>
  <c r="AD184" i="1" s="1"/>
  <c r="S184" i="1"/>
  <c r="X131" i="1"/>
  <c r="AC131" i="1" s="1"/>
  <c r="AJ131" i="1" s="1"/>
  <c r="AG131" i="1" s="1"/>
  <c r="AD131" i="1" s="1"/>
  <c r="S131" i="1"/>
  <c r="S203" i="1"/>
  <c r="X203" i="1"/>
  <c r="AC203" i="1" s="1"/>
  <c r="AJ203" i="1" s="1"/>
  <c r="AG203" i="1" s="1"/>
  <c r="AD203" i="1" s="1"/>
  <c r="S70" i="1"/>
  <c r="X70" i="1"/>
  <c r="AC70" i="1" s="1"/>
  <c r="AJ70" i="1" s="1"/>
  <c r="AG70" i="1" s="1"/>
  <c r="AD70" i="1" s="1"/>
  <c r="X41" i="1"/>
  <c r="AC41" i="1" s="1"/>
  <c r="AJ41" i="1" s="1"/>
  <c r="AG41" i="1" s="1"/>
  <c r="AD41" i="1" s="1"/>
  <c r="S41" i="1"/>
  <c r="S189" i="1"/>
  <c r="X189" i="1"/>
  <c r="AC189" i="1" s="1"/>
  <c r="AJ189" i="1" s="1"/>
  <c r="AG189" i="1" s="1"/>
  <c r="AD189" i="1" s="1"/>
  <c r="S110" i="1"/>
  <c r="X110" i="1"/>
  <c r="AC110" i="1" s="1"/>
  <c r="AJ110" i="1" s="1"/>
  <c r="AG110" i="1" s="1"/>
  <c r="AD110" i="1" s="1"/>
  <c r="X109" i="1"/>
  <c r="AC109" i="1" s="1"/>
  <c r="AJ109" i="1" s="1"/>
  <c r="AG109" i="1" s="1"/>
  <c r="AD109" i="1" s="1"/>
  <c r="S109" i="1"/>
  <c r="S224" i="1"/>
  <c r="X224" i="1"/>
  <c r="AC224" i="1" s="1"/>
  <c r="AJ224" i="1" s="1"/>
  <c r="AG224" i="1" s="1"/>
  <c r="AD224" i="1" s="1"/>
  <c r="X174" i="1"/>
  <c r="AC174" i="1" s="1"/>
  <c r="AJ174" i="1" s="1"/>
  <c r="AG174" i="1" s="1"/>
  <c r="AD174" i="1" s="1"/>
  <c r="S174" i="1"/>
  <c r="S42" i="1"/>
  <c r="X42" i="1"/>
  <c r="AC42" i="1" s="1"/>
  <c r="AJ42" i="1" s="1"/>
  <c r="AG42" i="1" s="1"/>
  <c r="AD42" i="1" s="1"/>
  <c r="S156" i="1"/>
  <c r="X156" i="1"/>
  <c r="AC156" i="1" s="1"/>
  <c r="AJ156" i="1" s="1"/>
  <c r="AG156" i="1" s="1"/>
  <c r="AD156" i="1" s="1"/>
  <c r="S78" i="1"/>
  <c r="X78" i="1"/>
  <c r="AC78" i="1" s="1"/>
  <c r="AJ78" i="1" s="1"/>
  <c r="AG78" i="1" s="1"/>
  <c r="AD78" i="1" s="1"/>
  <c r="S210" i="1"/>
  <c r="X210" i="1"/>
  <c r="AC210" i="1" s="1"/>
  <c r="AJ210" i="1" s="1"/>
  <c r="AG210" i="1" s="1"/>
  <c r="AD210" i="1" s="1"/>
  <c r="S53" i="1"/>
  <c r="X53" i="1"/>
  <c r="AC53" i="1" s="1"/>
  <c r="AJ53" i="1" s="1"/>
  <c r="AG53" i="1" s="1"/>
  <c r="AD53" i="1" s="1"/>
  <c r="S33" i="1"/>
  <c r="X33" i="1"/>
  <c r="AC33" i="1" s="1"/>
  <c r="AJ33" i="1" s="1"/>
  <c r="AG33" i="1" s="1"/>
  <c r="AD33" i="1" s="1"/>
  <c r="S58" i="1"/>
  <c r="X58" i="1"/>
  <c r="AC58" i="1" s="1"/>
  <c r="AJ58" i="1" s="1"/>
  <c r="AG58" i="1" s="1"/>
  <c r="AD58" i="1" s="1"/>
  <c r="X134" i="1"/>
  <c r="AC134" i="1" s="1"/>
  <c r="AJ134" i="1" s="1"/>
  <c r="AG134" i="1" s="1"/>
  <c r="AD134" i="1" s="1"/>
  <c r="S134" i="1"/>
  <c r="S212" i="1"/>
  <c r="X212" i="1"/>
  <c r="AC212" i="1" s="1"/>
  <c r="AJ212" i="1" s="1"/>
  <c r="AG212" i="1" s="1"/>
  <c r="AD212" i="1" s="1"/>
  <c r="X165" i="1"/>
  <c r="AC165" i="1" s="1"/>
  <c r="AJ165" i="1" s="1"/>
  <c r="AG165" i="1" s="1"/>
  <c r="AD165" i="1" s="1"/>
  <c r="S165" i="1"/>
  <c r="S142" i="1"/>
  <c r="X142" i="1"/>
  <c r="AC142" i="1" s="1"/>
  <c r="AJ142" i="1" s="1"/>
  <c r="AG142" i="1" s="1"/>
  <c r="AD142" i="1" s="1"/>
  <c r="S68" i="1"/>
  <c r="X68" i="1"/>
  <c r="AC68" i="1" s="1"/>
  <c r="AJ68" i="1" s="1"/>
  <c r="AG68" i="1" s="1"/>
  <c r="AD68" i="1" s="1"/>
  <c r="X140" i="1"/>
  <c r="AC140" i="1" s="1"/>
  <c r="AJ140" i="1" s="1"/>
  <c r="AG140" i="1" s="1"/>
  <c r="AD140" i="1" s="1"/>
  <c r="S140" i="1"/>
  <c r="X164" i="1"/>
  <c r="AC164" i="1" s="1"/>
  <c r="AJ164" i="1" s="1"/>
  <c r="AG164" i="1" s="1"/>
  <c r="AD164" i="1" s="1"/>
  <c r="S164" i="1"/>
  <c r="X173" i="1"/>
  <c r="AC173" i="1" s="1"/>
  <c r="AJ173" i="1" s="1"/>
  <c r="AG173" i="1" s="1"/>
  <c r="AD173" i="1" s="1"/>
  <c r="S173" i="1"/>
  <c r="S29" i="1"/>
  <c r="X29" i="1"/>
  <c r="AC29" i="1" s="1"/>
  <c r="AJ29" i="1" s="1"/>
  <c r="AG29" i="1" s="1"/>
  <c r="AD29" i="1" s="1"/>
  <c r="S143" i="1"/>
  <c r="X143" i="1"/>
  <c r="AC143" i="1" s="1"/>
  <c r="AJ143" i="1" s="1"/>
  <c r="AG143" i="1" s="1"/>
  <c r="AD143" i="1" s="1"/>
  <c r="X180" i="1"/>
  <c r="AC180" i="1" s="1"/>
  <c r="AJ180" i="1" s="1"/>
  <c r="AG180" i="1" s="1"/>
  <c r="AD180" i="1" s="1"/>
  <c r="S180" i="1"/>
  <c r="X158" i="1"/>
  <c r="AC158" i="1" s="1"/>
  <c r="AJ158" i="1" s="1"/>
  <c r="AG158" i="1" s="1"/>
  <c r="AD158" i="1" s="1"/>
  <c r="S158" i="1"/>
  <c r="X25" i="1"/>
  <c r="AC25" i="1" s="1"/>
  <c r="AJ25" i="1" s="1"/>
  <c r="AG25" i="1" s="1"/>
  <c r="AD25" i="1" s="1"/>
  <c r="S25" i="1"/>
  <c r="X243" i="1"/>
  <c r="AC243" i="1" s="1"/>
  <c r="AJ243" i="1" s="1"/>
  <c r="AG243" i="1" s="1"/>
  <c r="AD243" i="1" s="1"/>
  <c r="S243" i="1"/>
  <c r="X245" i="1"/>
  <c r="AC245" i="1" s="1"/>
  <c r="AJ245" i="1" s="1"/>
  <c r="AG245" i="1" s="1"/>
  <c r="AD245" i="1" s="1"/>
  <c r="S245" i="1"/>
  <c r="X226" i="1"/>
  <c r="AC226" i="1" s="1"/>
  <c r="AJ226" i="1" s="1"/>
  <c r="AG226" i="1" s="1"/>
  <c r="AD226" i="1" s="1"/>
  <c r="S226" i="1"/>
  <c r="X241" i="1"/>
  <c r="AC241" i="1" s="1"/>
  <c r="AJ241" i="1" s="1"/>
  <c r="AG241" i="1" s="1"/>
  <c r="AD241" i="1" s="1"/>
  <c r="S241" i="1"/>
  <c r="S232" i="1"/>
  <c r="X232" i="1"/>
  <c r="AC232" i="1" s="1"/>
  <c r="AJ232" i="1" s="1"/>
  <c r="AG232" i="1" s="1"/>
  <c r="AD232" i="1" s="1"/>
  <c r="S228" i="1"/>
  <c r="X228" i="1"/>
  <c r="AC228" i="1" s="1"/>
  <c r="AJ228" i="1" s="1"/>
  <c r="AG228" i="1" s="1"/>
  <c r="AD228" i="1" s="1"/>
  <c r="S242" i="1"/>
  <c r="X242" i="1"/>
  <c r="AC242" i="1" s="1"/>
  <c r="AJ242" i="1" s="1"/>
  <c r="AG242" i="1" s="1"/>
  <c r="AD242" i="1" s="1"/>
  <c r="X23" i="1"/>
  <c r="AC23" i="1" s="1"/>
  <c r="AJ23" i="1" s="1"/>
  <c r="AG23" i="1" s="1"/>
  <c r="AD23" i="1" s="1"/>
  <c r="S23" i="1"/>
  <c r="S227" i="1"/>
  <c r="X227" i="1"/>
  <c r="AC227" i="1" s="1"/>
  <c r="AJ227" i="1" s="1"/>
  <c r="AG227" i="1" s="1"/>
  <c r="AD227" i="1" s="1"/>
  <c r="S244" i="1"/>
  <c r="X244" i="1"/>
  <c r="AC244" i="1" s="1"/>
  <c r="AJ244" i="1" s="1"/>
  <c r="AG244" i="1" s="1"/>
  <c r="AD244" i="1" s="1"/>
  <c r="S237" i="1"/>
  <c r="X237" i="1"/>
  <c r="AC237" i="1" s="1"/>
  <c r="AJ237" i="1" s="1"/>
  <c r="AG237" i="1" s="1"/>
  <c r="AD237" i="1" s="1"/>
  <c r="X231" i="1"/>
  <c r="AC231" i="1" s="1"/>
  <c r="AJ231" i="1" s="1"/>
  <c r="AG231" i="1" s="1"/>
  <c r="AD231" i="1" s="1"/>
  <c r="S231" i="1"/>
  <c r="S246" i="1"/>
  <c r="X246" i="1"/>
  <c r="AC246" i="1" s="1"/>
  <c r="AJ246" i="1" s="1"/>
  <c r="AG246" i="1" s="1"/>
  <c r="AD246" i="1" s="1"/>
  <c r="X24" i="1"/>
  <c r="AC24" i="1" s="1"/>
  <c r="AJ24" i="1" s="1"/>
  <c r="AG24" i="1" s="1"/>
  <c r="AD24" i="1" s="1"/>
  <c r="S24" i="1"/>
  <c r="S220" i="1"/>
  <c r="X220" i="1"/>
  <c r="AC220" i="1" s="1"/>
  <c r="AJ220" i="1" s="1"/>
  <c r="AG220" i="1" s="1"/>
  <c r="AD220" i="1" s="1"/>
  <c r="S239" i="1"/>
  <c r="X239" i="1"/>
  <c r="AC239" i="1" s="1"/>
  <c r="AJ239" i="1" s="1"/>
  <c r="AG239" i="1" s="1"/>
  <c r="AD239" i="1" s="1"/>
  <c r="X222" i="1"/>
  <c r="AC222" i="1" s="1"/>
  <c r="AJ222" i="1" s="1"/>
  <c r="AG222" i="1" s="1"/>
  <c r="AD222" i="1" s="1"/>
  <c r="S222" i="1"/>
  <c r="S240" i="1"/>
  <c r="X240" i="1"/>
  <c r="AC240" i="1" s="1"/>
  <c r="AJ240" i="1" s="1"/>
  <c r="AG240" i="1" s="1"/>
  <c r="AD240" i="1" s="1"/>
  <c r="S219" i="1"/>
  <c r="X219" i="1"/>
  <c r="AC219" i="1" s="1"/>
  <c r="AJ219" i="1" s="1"/>
  <c r="AG219" i="1" s="1"/>
  <c r="AD219" i="1" s="1"/>
  <c r="S234" i="1"/>
  <c r="X234" i="1"/>
  <c r="AC234" i="1" s="1"/>
  <c r="AJ234" i="1" s="1"/>
  <c r="AG234" i="1" s="1"/>
  <c r="AD234" i="1" s="1"/>
  <c r="X221" i="1"/>
  <c r="AC221" i="1" s="1"/>
  <c r="AJ221" i="1" s="1"/>
  <c r="AG221" i="1" s="1"/>
  <c r="AD221" i="1" s="1"/>
  <c r="S221" i="1"/>
  <c r="S229" i="1"/>
  <c r="X229" i="1"/>
  <c r="AC229" i="1" s="1"/>
  <c r="AJ229" i="1" s="1"/>
  <c r="AG229" i="1" s="1"/>
  <c r="AD229" i="1" s="1"/>
  <c r="S238" i="1"/>
  <c r="X238" i="1"/>
  <c r="AC238" i="1" s="1"/>
  <c r="AJ238" i="1" s="1"/>
  <c r="AG238" i="1" s="1"/>
  <c r="AD238" i="1" s="1"/>
  <c r="S233" i="1"/>
  <c r="X233" i="1"/>
  <c r="AC233" i="1" s="1"/>
  <c r="AJ233" i="1" s="1"/>
  <c r="AG233" i="1" s="1"/>
  <c r="AD233" i="1" s="1"/>
  <c r="X225" i="1"/>
  <c r="AC225" i="1" s="1"/>
  <c r="AJ225" i="1" s="1"/>
  <c r="AG225" i="1" s="1"/>
  <c r="AD225" i="1" s="1"/>
  <c r="S225" i="1"/>
  <c r="S236" i="1"/>
  <c r="X236" i="1"/>
  <c r="AC236" i="1" s="1"/>
  <c r="AJ236" i="1" s="1"/>
  <c r="AG236" i="1" s="1"/>
  <c r="AD236" i="1" s="1"/>
  <c r="S230" i="1"/>
  <c r="X230" i="1"/>
  <c r="AC230" i="1" s="1"/>
  <c r="AJ230" i="1" s="1"/>
  <c r="AG230" i="1" s="1"/>
  <c r="AD230" i="1" s="1"/>
  <c r="S235" i="1"/>
  <c r="X235" i="1"/>
  <c r="AC235" i="1" s="1"/>
  <c r="AJ235" i="1" s="1"/>
  <c r="AG235" i="1" s="1"/>
  <c r="AD235" i="1" s="1"/>
  <c r="X1" i="1"/>
  <c r="AC1" i="1" s="1"/>
  <c r="AJ1" i="1" s="1"/>
  <c r="AG1" i="1" s="1"/>
  <c r="AD1" i="1" s="1"/>
  <c r="X5" i="1"/>
  <c r="AC5" i="1" s="1"/>
  <c r="AJ5" i="1" s="1"/>
  <c r="AG5" i="1" s="1"/>
  <c r="AD5" i="1" s="1"/>
  <c r="X2" i="1"/>
  <c r="AC2" i="1" s="1"/>
  <c r="AJ2" i="1" s="1"/>
  <c r="AG2" i="1" s="1"/>
  <c r="AD2" i="1" s="1"/>
  <c r="S2" i="1"/>
  <c r="S6" i="1"/>
  <c r="X6" i="1"/>
  <c r="AC6" i="1" s="1"/>
  <c r="AJ6" i="1" s="1"/>
  <c r="AG6" i="1" s="1"/>
  <c r="AD6" i="1" s="1"/>
  <c r="S4" i="1"/>
  <c r="X4" i="1"/>
  <c r="AC4" i="1" s="1"/>
  <c r="AJ4" i="1" s="1"/>
  <c r="AG4" i="1" s="1"/>
  <c r="AD4" i="1" s="1"/>
  <c r="X7" i="1" l="1"/>
  <c r="AC7" i="1" s="1"/>
  <c r="AJ7" i="1" s="1"/>
  <c r="AG7" i="1" s="1"/>
  <c r="AD7" i="1" s="1"/>
  <c r="S7" i="1"/>
</calcChain>
</file>

<file path=xl/sharedStrings.xml><?xml version="1.0" encoding="utf-8"?>
<sst xmlns="http://schemas.openxmlformats.org/spreadsheetml/2006/main" count="1711" uniqueCount="311">
  <si>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</si>
  <si>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</si>
  <si>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</si>
  <si>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</si>
  <si>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</si>
  <si>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</si>
  <si>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</si>
  <si>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</si>
  <si>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</si>
  <si>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</si>
  <si>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List Price</t>
  </si>
  <si>
    <t>Stock</t>
  </si>
  <si>
    <t>Net</t>
  </si>
  <si>
    <t>Code</t>
  </si>
  <si>
    <t>U/M</t>
  </si>
  <si>
    <t>Note</t>
  </si>
  <si>
    <t>Disc.</t>
  </si>
  <si>
    <t>Disc</t>
  </si>
  <si>
    <t>Act. Cost</t>
  </si>
  <si>
    <t>Retail Price Calculations</t>
  </si>
  <si>
    <t>Price List</t>
  </si>
  <si>
    <t>Size</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</si>
  <si>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</si>
  <si>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</si>
  <si>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</si>
  <si>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</si>
  <si>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</si>
  <si>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</si>
  <si>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</si>
  <si>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</si>
  <si>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</si>
  <si>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</si>
  <si>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</si>
  <si>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</si>
  <si>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</si>
  <si>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</si>
  <si>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</si>
  <si>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</si>
  <si>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</si>
  <si>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</si>
  <si>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</si>
  <si>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</si>
  <si>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</si>
  <si>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</si>
  <si>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</si>
  <si>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</si>
  <si>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</si>
  <si>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</si>
  <si>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</si>
  <si>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</si>
  <si>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</si>
  <si>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</si>
  <si>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</si>
  <si>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</si>
  <si>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</si>
  <si>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</si>
  <si>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</si>
  <si>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</si>
  <si>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</si>
  <si>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</si>
  <si>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</si>
  <si>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</si>
  <si>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</si>
  <si>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</si>
  <si>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</si>
  <si>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</si>
  <si>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</si>
  <si>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</si>
  <si>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</si>
  <si>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</si>
  <si>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</si>
  <si>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</si>
  <si>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</si>
  <si>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</si>
  <si>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</si>
  <si>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</si>
  <si>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</si>
  <si>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</si>
  <si>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</si>
  <si>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</si>
  <si>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</si>
  <si>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</si>
  <si>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12" x 12"</t>
  </si>
  <si>
    <t>Yes</t>
  </si>
  <si>
    <t>You can enter a value in the column labeled "Adj." to change your price manually.</t>
  </si>
  <si>
    <t>Polished</t>
  </si>
  <si>
    <t>Honed</t>
  </si>
  <si>
    <t>12" x 24"</t>
  </si>
  <si>
    <t xml:space="preserve"> </t>
  </si>
  <si>
    <t>Marketing</t>
  </si>
  <si>
    <t>Note:</t>
  </si>
  <si>
    <t>Changes</t>
  </si>
  <si>
    <t>Date Announced</t>
  </si>
  <si>
    <t>Item # Lookup:</t>
  </si>
  <si>
    <t>This price list is available electronically on an Excel spreadsheet at www.conestogatile.com/pricelists.</t>
  </si>
  <si>
    <t>In-House Distribution Only</t>
  </si>
  <si>
    <t>ALL ITEMS MARKED WITH PACKAGING QUANTITY ARE SOLD IN MULTIPLES OF THAT QUANTITY ONLY</t>
  </si>
  <si>
    <t>Stone Terroir</t>
  </si>
  <si>
    <t>S</t>
  </si>
  <si>
    <t>A</t>
  </si>
  <si>
    <t>5/1/26</t>
  </si>
  <si>
    <t>https://www.stoneterroir.com/</t>
  </si>
  <si>
    <t>Cubic</t>
  </si>
  <si>
    <t>Fan (23-23)</t>
  </si>
  <si>
    <t>Peacock (23-19)</t>
  </si>
  <si>
    <t>Rope (23-30)</t>
  </si>
  <si>
    <t>Snowflake</t>
  </si>
  <si>
    <t>Venus</t>
  </si>
  <si>
    <t>Honeycomb</t>
  </si>
  <si>
    <t>Refraction</t>
  </si>
  <si>
    <t>Moroccan</t>
  </si>
  <si>
    <t>Medusa</t>
  </si>
  <si>
    <t>Bamboo</t>
  </si>
  <si>
    <t>Bookmatch</t>
  </si>
  <si>
    <t>Sardinia</t>
  </si>
  <si>
    <t>Anatolia</t>
  </si>
  <si>
    <t>Auseklis</t>
  </si>
  <si>
    <t>Triquetra</t>
  </si>
  <si>
    <t>Large Arabesque YM002-1</t>
  </si>
  <si>
    <t>Large Arabesque YM002-2</t>
  </si>
  <si>
    <t>Lotus YM003</t>
  </si>
  <si>
    <t>Passion Flower</t>
  </si>
  <si>
    <t>Large Hexagon YM007-1</t>
  </si>
  <si>
    <t>Large Hexagon YM007-2</t>
  </si>
  <si>
    <t>Large Hexagon YM007-3</t>
  </si>
  <si>
    <t>Large Hexagon YM007-4</t>
  </si>
  <si>
    <t>Large Hexagon YM008-1</t>
  </si>
  <si>
    <t>Large Hexagon YM008-2</t>
  </si>
  <si>
    <t>Large Hexagon YM008-3</t>
  </si>
  <si>
    <t>Large Hexagon YM008-4</t>
  </si>
  <si>
    <t>9.8" x 8.3"</t>
  </si>
  <si>
    <t>10.9" x 11.7"</t>
  </si>
  <si>
    <t>8.2" x 11.7"</t>
  </si>
  <si>
    <t>11.8" x 11.8"</t>
  </si>
  <si>
    <t>14.7" x 11.8"</t>
  </si>
  <si>
    <t>14.5" x 12.5"</t>
  </si>
  <si>
    <t>10.5" x 11.9"</t>
  </si>
  <si>
    <t>9.8" x 11.4"</t>
  </si>
  <si>
    <t>12" x 12.9"</t>
  </si>
  <si>
    <t>11.9" x 11.9"</t>
  </si>
  <si>
    <t>11.3" x 13"</t>
  </si>
  <si>
    <t>10.1" x 9.04"</t>
  </si>
  <si>
    <t>12" x 11"</t>
  </si>
  <si>
    <t>10.8" x 10.8"</t>
  </si>
  <si>
    <t>9" x 9"</t>
  </si>
  <si>
    <t>12" x 9"</t>
  </si>
  <si>
    <t>10.3" x 11.7"</t>
  </si>
  <si>
    <t>10.9" x 8.4"</t>
  </si>
  <si>
    <t>10.4" x 9"</t>
  </si>
  <si>
    <t>Satin</t>
  </si>
  <si>
    <t>Amber</t>
  </si>
  <si>
    <t>Terra Marine &amp; Calacatta Gris</t>
  </si>
  <si>
    <t>Coffee Sequoia, Terra Luna &amp; Terra Sirius</t>
  </si>
  <si>
    <t>Terra Sirius &amp; Rosewood</t>
  </si>
  <si>
    <t>Terra Sirius, Terra Marine, City Gray, Coffee Sequoia</t>
  </si>
  <si>
    <t>WATERJET MOSAIC COLLECTION (Marble)</t>
  </si>
  <si>
    <t>10.50" x 11.50"</t>
  </si>
  <si>
    <t>0.6" x 2" Herringbone</t>
  </si>
  <si>
    <t>2" Hexagon</t>
  </si>
  <si>
    <t>Penny (Waterjet)</t>
  </si>
  <si>
    <t>Mosaic</t>
  </si>
  <si>
    <t>3" Hexagon</t>
  </si>
  <si>
    <t>4" Hexagon</t>
  </si>
  <si>
    <t>Herringbone</t>
  </si>
  <si>
    <t>11.70" x 11.80"</t>
  </si>
  <si>
    <t>10.10" x 7.70"</t>
  </si>
  <si>
    <t>3" x 6"</t>
  </si>
  <si>
    <t>SF/PC</t>
  </si>
  <si>
    <t>Picket</t>
  </si>
  <si>
    <t>11.75" x 12"</t>
  </si>
  <si>
    <t>11.19" x 11"</t>
  </si>
  <si>
    <t>12" x 10"</t>
  </si>
  <si>
    <t>Molding</t>
  </si>
  <si>
    <t>Pencil</t>
  </si>
  <si>
    <t>Ogee/Chair</t>
  </si>
  <si>
    <t>0.69" x 12" x 13/16"</t>
  </si>
  <si>
    <t>1.88" x 12" x 7/8"</t>
  </si>
  <si>
    <t>4" x 12"</t>
  </si>
  <si>
    <t>Brushed</t>
  </si>
  <si>
    <t>0.33 SF/PC</t>
  </si>
  <si>
    <t>11.56" x 11.50"</t>
  </si>
  <si>
    <t>Random Linear</t>
  </si>
  <si>
    <t>12" x 24" x 9/16"</t>
  </si>
  <si>
    <t>2" x 2"</t>
  </si>
  <si>
    <t>0.13 SF/PC</t>
  </si>
  <si>
    <t>0.75 SF/PC</t>
  </si>
  <si>
    <t>1" x 3" Staggered</t>
  </si>
  <si>
    <t>6" x 6" Parquet</t>
  </si>
  <si>
    <t>12" x 11.13"</t>
  </si>
  <si>
    <t>Insignia</t>
  </si>
  <si>
    <t>Large Basketweave</t>
  </si>
  <si>
    <t>Parquet</t>
  </si>
  <si>
    <t xml:space="preserve">  </t>
  </si>
  <si>
    <t>18" x 18"</t>
  </si>
  <si>
    <t>6" x 18"</t>
  </si>
  <si>
    <t>2.25 SF/PC</t>
  </si>
  <si>
    <t>Versailles Pattern</t>
  </si>
  <si>
    <t>a) Versailles Pattern consists of 1 - 16" x 24", 2 - 16" x 16", 1 - 8" x 16", &amp; 2 -  8" x 8" Field Tiles.</t>
  </si>
  <si>
    <t>TERRA MARINE (Marble)</t>
  </si>
  <si>
    <t>ROSEWOOD (Marble)</t>
  </si>
  <si>
    <t>CREMA BARLEY (Marble)</t>
  </si>
  <si>
    <t>BLUE VECCHIO (Marble)</t>
  </si>
  <si>
    <t>CLASSIC MEDIUM (Travertine)</t>
  </si>
  <si>
    <t>MEDITERRANEAN RUSTIC (Travertine)</t>
  </si>
  <si>
    <t>TERRA LUNA (Dolomite)</t>
  </si>
  <si>
    <t>COFFEE SEQUOIA (Marble)</t>
  </si>
  <si>
    <t>TERRA DUNE (Limestone)</t>
  </si>
  <si>
    <t>1" x 1"</t>
  </si>
  <si>
    <t>1" x 2"</t>
  </si>
  <si>
    <t>TERRA NOVA (Marble)</t>
  </si>
  <si>
    <t>TERRA SIRIUS WHITE (Dolomite)</t>
  </si>
  <si>
    <t>1.00 SF/PC</t>
  </si>
  <si>
    <t>Spit Hexagon</t>
  </si>
  <si>
    <r>
      <t>Octagon</t>
    </r>
    <r>
      <rPr>
        <sz val="7"/>
        <rFont val="Arial Narrow"/>
        <family val="2"/>
      </rPr>
      <t xml:space="preserve"> w/Terra Marine Dot</t>
    </r>
  </si>
  <si>
    <r>
      <t>Large Basketweave</t>
    </r>
    <r>
      <rPr>
        <sz val="7"/>
        <rFont val="Arial Narrow"/>
        <family val="2"/>
      </rPr>
      <t xml:space="preserve"> w/Terra Marine Dot</t>
    </r>
  </si>
  <si>
    <t>10.19" x 12"</t>
  </si>
  <si>
    <t>Field - Terra Sirius White Atlas</t>
  </si>
  <si>
    <t>TUNDRA GRAY (Marble)</t>
  </si>
  <si>
    <t>VENATINO (Marble)</t>
  </si>
  <si>
    <t>5/8" x 5/8"</t>
  </si>
  <si>
    <t>Polilshed</t>
  </si>
  <si>
    <r>
      <t>Large Basketweave</t>
    </r>
    <r>
      <rPr>
        <sz val="7"/>
        <rFont val="Arial Narrow"/>
        <family val="2"/>
      </rPr>
      <t xml:space="preserve"> w/Black Dot</t>
    </r>
  </si>
  <si>
    <t>STBLU</t>
  </si>
  <si>
    <t>STCAL</t>
  </si>
  <si>
    <t>STCLA</t>
  </si>
  <si>
    <t>STCOF</t>
  </si>
  <si>
    <t>STCRE</t>
  </si>
  <si>
    <t>STMED</t>
  </si>
  <si>
    <t>STROS</t>
  </si>
  <si>
    <t>STTDU</t>
  </si>
  <si>
    <t>STTLU</t>
  </si>
  <si>
    <t>STTMA</t>
  </si>
  <si>
    <t>STTNO</t>
  </si>
  <si>
    <t>STTSI</t>
  </si>
  <si>
    <t>STTUN</t>
  </si>
  <si>
    <t>STVEN</t>
  </si>
  <si>
    <t>STWAT</t>
  </si>
  <si>
    <t>11.69" x 10.38"</t>
  </si>
  <si>
    <t>Terra Luna, Terra Sirius &amp; Taurus Black</t>
  </si>
  <si>
    <t>Terra Sirius, Terra Luna &amp; Rosewood</t>
  </si>
  <si>
    <t>Terra Luna &amp; Terra Sirius</t>
  </si>
  <si>
    <t>Terra Nova &amp; Coffee Sequoia</t>
  </si>
  <si>
    <t>CALACATTA GRIS (Marble)</t>
  </si>
  <si>
    <t>Field - Calacatta Gris Supreme</t>
  </si>
  <si>
    <t>Calacatta Gris</t>
  </si>
  <si>
    <t>Calacatta Gris, Terra Luna &amp; Rosewood</t>
  </si>
  <si>
    <t>Terra Nova, Terra Sirius &amp; Mountain Grey</t>
  </si>
  <si>
    <t>Terra Nova, Terra Luna &amp; Terra Sirius</t>
  </si>
  <si>
    <t>Mountain Gray, Calacatta Gris &amp; Terra Luna</t>
  </si>
  <si>
    <r>
      <t>TERRA LUNA (Dolomite)</t>
    </r>
    <r>
      <rPr>
        <i/>
        <u/>
        <sz val="8"/>
        <rFont val="Arial"/>
        <family val="2"/>
      </rPr>
      <t xml:space="preserve"> - continued</t>
    </r>
  </si>
  <si>
    <t>continued on next page</t>
  </si>
  <si>
    <t>1-2</t>
  </si>
  <si>
    <t>Marble</t>
  </si>
  <si>
    <t>Travertine</t>
  </si>
  <si>
    <t>Limestone</t>
  </si>
  <si>
    <t>Dolomite</t>
  </si>
  <si>
    <t xml:space="preserve">Blue Vecchio </t>
  </si>
  <si>
    <t xml:space="preserve">Calacatta Gris </t>
  </si>
  <si>
    <t xml:space="preserve">Classic Medium </t>
  </si>
  <si>
    <t xml:space="preserve">Coffee Sequoia </t>
  </si>
  <si>
    <t xml:space="preserve">Crema Barley </t>
  </si>
  <si>
    <t xml:space="preserve">Mediterranean Rustic </t>
  </si>
  <si>
    <t xml:space="preserve">Rosewood </t>
  </si>
  <si>
    <t>Terra Dune</t>
  </si>
  <si>
    <t>Terra Luna</t>
  </si>
  <si>
    <t>Terra Marine</t>
  </si>
  <si>
    <t xml:space="preserve">Terra Nova </t>
  </si>
  <si>
    <t>Terra Sirius White</t>
  </si>
  <si>
    <t>Tundra Gray</t>
  </si>
  <si>
    <t>Venatino</t>
  </si>
  <si>
    <t>Waterjet Mosaic Collection</t>
  </si>
  <si>
    <t>10.00 SF/BUNDLE</t>
  </si>
  <si>
    <t>4 EA/CTN</t>
  </si>
  <si>
    <t>Notes:</t>
  </si>
  <si>
    <t>b</t>
  </si>
  <si>
    <t>a) Sold per carton as a pattern, with 10 sheets in each carton, 0.98 SF/SHT.</t>
  </si>
  <si>
    <t>10 EA/CTN</t>
  </si>
  <si>
    <t>b) This mosaic is available as a combination of four colorways - every carton includes four sheets,</t>
  </si>
  <si>
    <t>each featuring one of the colorways, (0.78 SF/SHT).</t>
  </si>
  <si>
    <t>8.00 SF/BUNDLE</t>
  </si>
  <si>
    <t>0.84 SF/SHT</t>
  </si>
  <si>
    <t>0.98 SF/SHT</t>
  </si>
  <si>
    <t>0.92 SF/SHT</t>
  </si>
  <si>
    <t>0.63 SF/SHT</t>
  </si>
  <si>
    <t>0.85 SF/SHT</t>
  </si>
  <si>
    <t>1.00 SF/SHT</t>
  </si>
  <si>
    <t>0.83 SF/SHT</t>
  </si>
  <si>
    <t>0.93 SF/SHT</t>
  </si>
  <si>
    <t xml:space="preserve">  0.63 SF/SHT</t>
  </si>
  <si>
    <t xml:space="preserve">  0.92 SF/SHT</t>
  </si>
  <si>
    <t xml:space="preserve">  0.97 SF/SHT</t>
  </si>
  <si>
    <t xml:space="preserve">  1.00 SF/SHT</t>
  </si>
  <si>
    <t xml:space="preserve">  0.57 SF/SHT</t>
  </si>
  <si>
    <t xml:space="preserve">  1.26 SF/SHT</t>
  </si>
  <si>
    <t xml:space="preserve">  0.56 SF/SHT</t>
  </si>
  <si>
    <t xml:space="preserve">  0.64 SF/SHT</t>
  </si>
  <si>
    <t xml:space="preserve">  0.65 SF/SHT</t>
  </si>
  <si>
    <t xml:space="preserve">  0.75 SF/SHT</t>
  </si>
  <si>
    <t xml:space="preserve">  1.08 SF/SHT</t>
  </si>
  <si>
    <t xml:space="preserve">  0.84 SF/SHT</t>
  </si>
  <si>
    <t xml:space="preserve">  0.91 SF/SHT</t>
  </si>
  <si>
    <t xml:space="preserve">  0.87 SF/SHT</t>
  </si>
  <si>
    <t xml:space="preserve">  1.02 SF/SHT</t>
  </si>
  <si>
    <t xml:space="preserve">  0.81 SF/SHT</t>
  </si>
  <si>
    <t xml:space="preserve">  1.20 SF/SHT</t>
  </si>
  <si>
    <t>Terra Blue &amp; Terra Sirius</t>
  </si>
  <si>
    <t>Terra Blue, Terra Sirius &amp; Taurus Black</t>
  </si>
  <si>
    <t>Terra Blue, Venatino &amp; Taurus Black</t>
  </si>
  <si>
    <t>Satin, Terra Blue &amp; Terra Sirius</t>
  </si>
  <si>
    <t>Coffee Sequoia, Terra Blue &amp; Calacatta Gris</t>
  </si>
  <si>
    <t>new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</si>
</sst>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26"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b/>
      <i/>
      <sz val="12"/>
      <name val="Arial"/>
      <family val="2"/>
    </font>
    <font>
      <i/>
      <sz val="8"/>
      <name val="Arial Narrow"/>
      <family val="2"/>
    </font>
    <font>
      <sz val="18"/>
      <name val="Arial"/>
      <family val="2"/>
    </font>
    <font>
      <sz val="10"/>
      <name val="Copperplate Gothic Bold"/>
      <family val="2"/>
    </font>
    <font>
      <sz val="10"/>
      <name val="Arial Narrow"/>
      <family val="2"/>
    </font>
    <font>
      <sz val="8"/>
      <color indexed="44"/>
      <name val="Arial"/>
      <family val="2"/>
    </font>
    <font>
      <sz val="7"/>
      <name val="Arial Narrow"/>
      <family val="2"/>
    </font>
    <font>
      <sz val="10"/>
      <name val="Arial"/>
      <family val="2"/>
    </font>
    <font>
      <sz val="11"/>
      <color theme="1"/>
      <name val="Calibri"/>
      <family val="2"/>
      <scheme val="minor"/>
    </font>
    <font>
      <sz val="10"/>
      <color rgb="FF000000"/>
      <name val="Arial"/>
      <family val="2"/>
    </font>
    <font>
      <b/>
      <i/>
      <sz val="10"/>
      <name val="Arial"/>
      <family val="2"/>
    </font>
    <font>
      <sz val="6"/>
      <name val="Arial Narrow"/>
      <family val="2"/>
    </font>
    <font>
      <i/>
      <u/>
      <sz val="8"/>
      <name val="Arial"/>
      <family val="2"/>
    </font>
  </fonts>
  <fills count="17">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99CCFF"/>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99CC"/>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1">
    <xf numFmtId="0" fontId="0" fillId="0" borderId="0"/>
    <xf numFmtId="43" fontId="1"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0" fontId="11" fillId="0" borderId="0" applyNumberFormat="0" applyFill="0" applyBorder="0" applyAlignment="0" applyProtection="0">
      <alignment vertical="top"/>
      <protection locked="0"/>
    </xf>
    <xf numFmtId="0" fontId="20" fillId="0" borderId="0"/>
    <xf numFmtId="0" fontId="2" fillId="0" borderId="0"/>
    <xf numFmtId="0" fontId="21" fillId="0" borderId="0"/>
    <xf numFmtId="9" fontId="1" fillId="0" borderId="0" applyFont="0" applyFill="0" applyBorder="0" applyAlignment="0" applyProtection="0"/>
    <xf numFmtId="9" fontId="20" fillId="0" borderId="0" applyFont="0" applyFill="0" applyBorder="0" applyAlignment="0" applyProtection="0"/>
    <xf numFmtId="9" fontId="2" fillId="0" borderId="0" applyFont="0" applyFill="0" applyBorder="0" applyAlignment="0" applyProtection="0"/>
  </cellStyleXfs>
  <cellXfs count="207">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8"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8" applyNumberFormat="1" applyFont="1" applyAlignment="1">
      <alignment vertical="center"/>
    </xf>
    <xf numFmtId="43" fontId="4" fillId="2" borderId="0" xfId="1" applyFont="1" applyFill="1" applyAlignment="1">
      <alignment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1" xfId="0" applyFont="1" applyBorder="1" applyAlignment="1">
      <alignment vertical="center"/>
    </xf>
    <xf numFmtId="0" fontId="7" fillId="0" borderId="2" xfId="0" applyFont="1" applyBorder="1" applyAlignment="1">
      <alignmen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4" fontId="7" fillId="0" borderId="3" xfId="0" applyNumberFormat="1" applyFont="1" applyBorder="1" applyAlignment="1">
      <alignment horizontal="center" vertical="center"/>
    </xf>
    <xf numFmtId="43" fontId="7" fillId="0" borderId="3"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3"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8" applyFont="1" applyFill="1" applyAlignment="1">
      <alignment vertical="center"/>
    </xf>
    <xf numFmtId="4" fontId="4" fillId="2" borderId="0" xfId="0" applyNumberFormat="1" applyFont="1" applyFill="1" applyAlignment="1">
      <alignment vertical="center"/>
    </xf>
    <xf numFmtId="0" fontId="4" fillId="0" borderId="3"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1"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3" xfId="8" applyFont="1" applyFill="1" applyBorder="1" applyAlignment="1">
      <alignment horizontal="center" vertical="center"/>
    </xf>
    <xf numFmtId="9" fontId="4" fillId="0" borderId="0" xfId="8" applyFont="1" applyFill="1" applyAlignment="1">
      <alignment vertical="center"/>
    </xf>
    <xf numFmtId="9" fontId="4" fillId="0" borderId="0" xfId="8" applyFont="1" applyFill="1" applyAlignment="1">
      <alignment horizontal="center" vertical="center"/>
    </xf>
    <xf numFmtId="9" fontId="4" fillId="0" borderId="0" xfId="8" applyFont="1" applyFill="1" applyAlignment="1">
      <alignment horizontal="center"/>
    </xf>
    <xf numFmtId="4" fontId="6" fillId="0" borderId="0" xfId="1" applyNumberFormat="1" applyFont="1" applyFill="1" applyAlignment="1">
      <alignment vertical="center"/>
    </xf>
    <xf numFmtId="9" fontId="6" fillId="0" borderId="0" xfId="8" applyFont="1" applyFill="1" applyAlignment="1">
      <alignment vertical="center"/>
    </xf>
    <xf numFmtId="165" fontId="4" fillId="0" borderId="0" xfId="8" applyNumberFormat="1" applyFont="1" applyFill="1" applyAlignment="1">
      <alignment vertical="center"/>
    </xf>
    <xf numFmtId="9" fontId="4" fillId="0" borderId="0" xfId="8" applyFont="1" applyFill="1"/>
    <xf numFmtId="4" fontId="4" fillId="2" borderId="0" xfId="1" applyNumberFormat="1" applyFont="1" applyFill="1" applyAlignment="1" applyProtection="1">
      <alignment vertical="center"/>
      <protection locked="0"/>
    </xf>
    <xf numFmtId="9" fontId="4" fillId="0" borderId="3" xfId="8" applyFont="1" applyBorder="1" applyAlignment="1" applyProtection="1">
      <alignment horizontal="center" vertical="center"/>
      <protection locked="0"/>
    </xf>
    <xf numFmtId="43" fontId="7" fillId="0" borderId="3"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 fontId="4" fillId="0" borderId="0" xfId="0"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3" xfId="8" applyFont="1" applyFill="1" applyBorder="1" applyAlignment="1">
      <alignment horizontal="center" vertical="center"/>
    </xf>
    <xf numFmtId="0" fontId="7" fillId="0" borderId="1" xfId="0" applyFont="1" applyBorder="1" applyAlignment="1">
      <alignment horizontal="left" vertical="center"/>
    </xf>
    <xf numFmtId="0" fontId="7" fillId="0" borderId="2" xfId="0" applyFont="1" applyBorder="1" applyAlignment="1">
      <alignment horizontal="left" vertical="center"/>
    </xf>
    <xf numFmtId="0" fontId="4" fillId="0" borderId="0" xfId="0"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4" fillId="0" borderId="0" xfId="0" quotePrefix="1" applyFont="1" applyAlignment="1">
      <alignment horizontal="right" vertical="center"/>
    </xf>
    <xf numFmtId="0" fontId="8" fillId="0" borderId="0" xfId="0" applyFont="1" applyAlignment="1">
      <alignment horizontal="center" vertical="center"/>
    </xf>
    <xf numFmtId="0" fontId="4" fillId="8" borderId="0" xfId="0" applyFont="1" applyFill="1" applyAlignment="1">
      <alignment vertical="center"/>
    </xf>
    <xf numFmtId="0" fontId="4" fillId="0" borderId="7" xfId="0" applyFont="1" applyBorder="1" applyAlignment="1">
      <alignment vertical="center"/>
    </xf>
    <xf numFmtId="0" fontId="4" fillId="0" borderId="3" xfId="0" applyFont="1" applyBorder="1" applyAlignment="1" applyProtection="1">
      <alignment horizontal="center" vertical="center"/>
      <protection locked="0"/>
    </xf>
    <xf numFmtId="0" fontId="13"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3" xfId="1" applyNumberFormat="1" applyFont="1" applyBorder="1" applyAlignment="1">
      <alignment horizontal="center" vertical="center"/>
    </xf>
    <xf numFmtId="1" fontId="6" fillId="0" borderId="0" xfId="0" applyNumberFormat="1" applyFont="1" applyAlignment="1">
      <alignment horizontal="center" vertical="center"/>
    </xf>
    <xf numFmtId="0" fontId="4" fillId="3" borderId="0" xfId="0" applyFont="1" applyFill="1"/>
    <xf numFmtId="0" fontId="6" fillId="9" borderId="6" xfId="0" applyFont="1" applyFill="1" applyBorder="1" applyAlignment="1">
      <alignment vertical="center"/>
    </xf>
    <xf numFmtId="0" fontId="4" fillId="2" borderId="3" xfId="0" applyFont="1" applyFill="1" applyBorder="1" applyAlignment="1">
      <alignment horizontal="center" vertical="center"/>
    </xf>
    <xf numFmtId="0" fontId="0" fillId="0" borderId="3" xfId="0" applyBorder="1" applyAlignment="1">
      <alignment horizontal="center"/>
    </xf>
    <xf numFmtId="0" fontId="6" fillId="9" borderId="1" xfId="0" applyFont="1" applyFill="1" applyBorder="1" applyAlignment="1">
      <alignment vertical="center"/>
    </xf>
    <xf numFmtId="49" fontId="4" fillId="0" borderId="0" xfId="0" applyNumberFormat="1" applyFont="1" applyAlignment="1">
      <alignment horizontal="left" vertical="center"/>
    </xf>
    <xf numFmtId="0" fontId="15" fillId="0" borderId="0" xfId="0" applyFont="1" applyAlignment="1">
      <alignment horizontal="left"/>
    </xf>
    <xf numFmtId="9" fontId="4" fillId="0" borderId="0" xfId="8" applyFont="1" applyBorder="1" applyAlignment="1" applyProtection="1">
      <alignment horizontal="center" vertical="center"/>
      <protection locked="0"/>
    </xf>
    <xf numFmtId="4" fontId="4" fillId="10" borderId="0" xfId="1" applyNumberFormat="1" applyFont="1" applyFill="1" applyAlignment="1">
      <alignment vertical="center"/>
    </xf>
    <xf numFmtId="4" fontId="4" fillId="6" borderId="0" xfId="1" applyNumberFormat="1" applyFont="1" applyFill="1" applyAlignment="1">
      <alignment vertical="center"/>
    </xf>
    <xf numFmtId="4" fontId="4" fillId="11" borderId="0" xfId="1" applyNumberFormat="1" applyFont="1" applyFill="1" applyAlignment="1">
      <alignment vertical="center"/>
    </xf>
    <xf numFmtId="4" fontId="4" fillId="9"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9"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3" xfId="0" applyNumberFormat="1" applyFont="1" applyBorder="1" applyAlignment="1">
      <alignment horizontal="right"/>
    </xf>
    <xf numFmtId="4" fontId="4" fillId="9" borderId="0" xfId="1" applyNumberFormat="1" applyFont="1" applyFill="1" applyAlignment="1" applyProtection="1">
      <alignment vertical="center"/>
      <protection locked="0"/>
    </xf>
    <xf numFmtId="9" fontId="4" fillId="0" borderId="5" xfId="8" applyFont="1" applyBorder="1" applyAlignment="1" applyProtection="1">
      <alignment horizontal="center" vertical="center"/>
      <protection locked="0"/>
    </xf>
    <xf numFmtId="2" fontId="0" fillId="0" borderId="3"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0"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9" borderId="0" xfId="1" applyNumberFormat="1" applyFont="1" applyFill="1" applyAlignment="1">
      <alignment horizontal="center" vertical="center"/>
    </xf>
    <xf numFmtId="43" fontId="7" fillId="0" borderId="3" xfId="1" quotePrefix="1" applyFont="1" applyBorder="1" applyAlignment="1">
      <alignment horizontal="center" vertical="center"/>
    </xf>
    <xf numFmtId="0" fontId="16" fillId="12" borderId="1" xfId="0" applyFont="1" applyFill="1" applyBorder="1"/>
    <xf numFmtId="0" fontId="11" fillId="0" borderId="3" xfId="4" applyBorder="1" applyAlignment="1" applyProtection="1"/>
    <xf numFmtId="0" fontId="0" fillId="12" borderId="1" xfId="0" applyFill="1" applyBorder="1"/>
    <xf numFmtId="0" fontId="0" fillId="12" borderId="3" xfId="0" applyFill="1" applyBorder="1"/>
    <xf numFmtId="0" fontId="0" fillId="0" borderId="3" xfId="0" applyBorder="1"/>
    <xf numFmtId="0" fontId="9" fillId="0" borderId="0" xfId="0" applyFont="1" applyAlignment="1">
      <alignment vertical="center"/>
    </xf>
    <xf numFmtId="0" fontId="14" fillId="0" borderId="0" xfId="0" applyFont="1" applyAlignment="1">
      <alignment horizontal="righ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43" fontId="4" fillId="0" borderId="0" xfId="1" applyFont="1" applyFill="1" applyAlignment="1">
      <alignment vertical="center"/>
    </xf>
    <xf numFmtId="49" fontId="7" fillId="0" borderId="0" xfId="1" quotePrefix="1" applyNumberFormat="1" applyFont="1" applyAlignment="1">
      <alignment horizontal="right" vertical="center"/>
    </xf>
    <xf numFmtId="49" fontId="4" fillId="0" borderId="0" xfId="1" applyNumberFormat="1" applyFont="1" applyAlignment="1">
      <alignment horizontal="center" vertical="center"/>
    </xf>
    <xf numFmtId="43" fontId="2" fillId="0" borderId="0" xfId="1" applyFont="1" applyFill="1" applyAlignment="1">
      <alignment vertical="center"/>
    </xf>
    <xf numFmtId="0" fontId="7" fillId="0" borderId="0" xfId="0" applyFont="1" applyAlignment="1">
      <alignment horizontal="left" vertical="center"/>
    </xf>
    <xf numFmtId="0" fontId="6" fillId="0" borderId="0" xfId="8" applyNumberFormat="1" applyFont="1" applyFill="1" applyAlignment="1">
      <alignment horizontal="right" vertical="center"/>
    </xf>
    <xf numFmtId="43" fontId="2" fillId="13" borderId="0" xfId="1" applyFont="1" applyFill="1" applyAlignment="1">
      <alignment vertical="center"/>
    </xf>
    <xf numFmtId="43" fontId="4" fillId="13" borderId="0" xfId="1" applyFont="1" applyFill="1"/>
    <xf numFmtId="9" fontId="18" fillId="0" borderId="0" xfId="8" applyFont="1" applyFill="1" applyAlignment="1">
      <alignment horizontal="center" vertical="center"/>
    </xf>
    <xf numFmtId="4" fontId="4" fillId="13" borderId="0" xfId="0" applyNumberFormat="1" applyFont="1" applyFill="1" applyAlignment="1">
      <alignment vertical="center"/>
    </xf>
    <xf numFmtId="9" fontId="4" fillId="13" borderId="0" xfId="8" applyFont="1" applyFill="1" applyAlignment="1">
      <alignment horizontal="center" vertical="center"/>
    </xf>
    <xf numFmtId="4" fontId="4" fillId="13" borderId="0" xfId="1" applyNumberFormat="1" applyFont="1" applyFill="1" applyAlignment="1">
      <alignment vertical="center"/>
    </xf>
    <xf numFmtId="4" fontId="4" fillId="13" borderId="0" xfId="1" applyNumberFormat="1" applyFont="1" applyFill="1" applyAlignment="1" applyProtection="1">
      <alignment vertical="center"/>
      <protection locked="0"/>
    </xf>
    <xf numFmtId="0" fontId="4" fillId="13" borderId="0" xfId="0" applyFont="1" applyFill="1" applyAlignment="1">
      <alignment vertical="center"/>
    </xf>
    <xf numFmtId="0" fontId="18" fillId="0" borderId="0" xfId="0" applyFont="1" applyAlignment="1">
      <alignment vertical="center"/>
    </xf>
    <xf numFmtId="1" fontId="4" fillId="0" borderId="0" xfId="1" applyNumberFormat="1" applyFont="1" applyFill="1" applyAlignment="1">
      <alignment horizontal="center"/>
    </xf>
    <xf numFmtId="0" fontId="4" fillId="14" borderId="0" xfId="0" applyFont="1" applyFill="1"/>
    <xf numFmtId="0" fontId="4" fillId="14" borderId="0" xfId="0" applyFont="1" applyFill="1" applyAlignment="1">
      <alignment vertical="center"/>
    </xf>
    <xf numFmtId="4" fontId="4" fillId="0" borderId="3" xfId="0" applyNumberFormat="1" applyFont="1" applyBorder="1" applyAlignment="1">
      <alignment horizontal="center" vertical="center"/>
    </xf>
    <xf numFmtId="4" fontId="4" fillId="0" borderId="0" xfId="1" applyNumberFormat="1" applyFont="1" applyFill="1" applyProtection="1">
      <protection locked="0"/>
    </xf>
    <xf numFmtId="14" fontId="3" fillId="0" borderId="0" xfId="0" quotePrefix="1" applyNumberFormat="1" applyFont="1" applyAlignment="1">
      <alignment horizontal="right" vertical="center"/>
    </xf>
    <xf numFmtId="1" fontId="4" fillId="13" borderId="0" xfId="1" applyNumberFormat="1" applyFont="1" applyFill="1" applyAlignment="1">
      <alignment horizontal="center" vertical="center"/>
    </xf>
    <xf numFmtId="0" fontId="19" fillId="0" borderId="0" xfId="0" applyFont="1" applyAlignment="1">
      <alignment horizontal="left" vertical="center"/>
    </xf>
    <xf numFmtId="0" fontId="2" fillId="0" borderId="0" xfId="0" applyFont="1" applyAlignment="1">
      <alignment vertical="center"/>
    </xf>
    <xf numFmtId="0" fontId="3" fillId="0" borderId="0" xfId="0" applyFont="1" applyAlignment="1">
      <alignment vertical="top"/>
    </xf>
    <xf numFmtId="0" fontId="3" fillId="0" borderId="0" xfId="0" applyFont="1" applyAlignment="1">
      <alignment vertical="top" wrapText="1"/>
    </xf>
    <xf numFmtId="14" fontId="3" fillId="0" borderId="0" xfId="0" applyNumberFormat="1" applyFont="1" applyAlignment="1">
      <alignment horizontal="left" vertical="top"/>
    </xf>
    <xf numFmtId="14" fontId="3" fillId="0" borderId="0" xfId="0" applyNumberFormat="1" applyFont="1" applyAlignment="1">
      <alignment horizontal="left"/>
    </xf>
    <xf numFmtId="0" fontId="2" fillId="0" borderId="0" xfId="0" applyFont="1"/>
    <xf numFmtId="14" fontId="3" fillId="15" borderId="5" xfId="0" applyNumberFormat="1" applyFont="1" applyFill="1" applyBorder="1" applyAlignment="1">
      <alignment horizontal="center" vertical="center" wrapText="1"/>
    </xf>
    <xf numFmtId="14" fontId="3" fillId="15" borderId="5" xfId="0" applyNumberFormat="1" applyFont="1" applyFill="1" applyBorder="1" applyAlignment="1">
      <alignment horizontal="center" vertical="center"/>
    </xf>
    <xf numFmtId="4" fontId="6" fillId="0" borderId="1" xfId="1" applyNumberFormat="1" applyFont="1" applyFill="1" applyBorder="1" applyAlignment="1">
      <alignment vertical="center"/>
    </xf>
    <xf numFmtId="0" fontId="4" fillId="0" borderId="6" xfId="0" applyFont="1" applyBorder="1" applyAlignment="1">
      <alignment vertical="center"/>
    </xf>
    <xf numFmtId="1" fontId="4" fillId="0" borderId="0" xfId="0" quotePrefix="1" applyNumberFormat="1" applyFont="1" applyAlignment="1">
      <alignment horizontal="center" vertical="center"/>
    </xf>
    <xf numFmtId="0" fontId="7" fillId="0" borderId="0" xfId="0" applyFont="1" applyAlignment="1">
      <alignment vertical="top" wrapText="1"/>
    </xf>
    <xf numFmtId="14" fontId="3" fillId="0" borderId="0" xfId="0" applyNumberFormat="1" applyFont="1" applyAlignment="1">
      <alignment horizontal="left" vertical="top" wrapText="1"/>
    </xf>
    <xf numFmtId="0" fontId="2" fillId="0" borderId="0" xfId="0" applyFont="1" applyAlignment="1">
      <alignment vertical="center" wrapText="1"/>
    </xf>
    <xf numFmtId="43" fontId="7" fillId="16" borderId="3" xfId="1" applyFont="1" applyFill="1" applyBorder="1" applyAlignment="1" applyProtection="1">
      <alignment horizontal="center" vertical="center"/>
      <protection locked="0"/>
    </xf>
    <xf numFmtId="14" fontId="1" fillId="0" borderId="0" xfId="0" applyNumberFormat="1" applyFont="1" applyAlignment="1">
      <alignment horizontal="left" vertical="top"/>
    </xf>
    <xf numFmtId="0" fontId="1" fillId="0" borderId="0" xfId="0" applyFont="1" applyAlignment="1">
      <alignment vertical="top" wrapText="1"/>
    </xf>
    <xf numFmtId="0" fontId="1" fillId="0" borderId="0" xfId="0" applyFont="1" applyAlignment="1">
      <alignment vertical="top"/>
    </xf>
    <xf numFmtId="0" fontId="3" fillId="0" borderId="7" xfId="0" applyFont="1" applyBorder="1" applyAlignment="1">
      <alignment horizontal="center" vertical="center"/>
    </xf>
    <xf numFmtId="0" fontId="0" fillId="0" borderId="7" xfId="0" applyBorder="1" applyAlignment="1">
      <alignment horizontal="center" vertical="center"/>
    </xf>
    <xf numFmtId="0" fontId="1" fillId="0" borderId="0" xfId="0" applyFont="1" applyAlignment="1">
      <alignment vertical="center"/>
    </xf>
    <xf numFmtId="14" fontId="1" fillId="0" borderId="0" xfId="0" quotePrefix="1" applyNumberFormat="1" applyFont="1" applyAlignment="1">
      <alignment horizontal="left" vertical="top"/>
    </xf>
    <xf numFmtId="0" fontId="1" fillId="0" borderId="0" xfId="0" applyFont="1"/>
    <xf numFmtId="0" fontId="1" fillId="0" borderId="0" xfId="0" applyFont="1" applyAlignment="1">
      <alignment horizontal="left"/>
    </xf>
    <xf numFmtId="0" fontId="5" fillId="0" borderId="0" xfId="0" applyFont="1" applyAlignment="1">
      <alignment vertical="center"/>
    </xf>
    <xf numFmtId="0" fontId="4" fillId="0" borderId="2"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1"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7" fillId="0" borderId="0" xfId="0" applyFont="1" applyAlignment="1">
      <alignment horizontal="center" vertical="top" wrapText="1"/>
    </xf>
    <xf numFmtId="0" fontId="8" fillId="0" borderId="0" xfId="0" applyFont="1" applyAlignment="1">
      <alignment horizontal="right" vertical="center"/>
    </xf>
    <xf numFmtId="0" fontId="7" fillId="0" borderId="1" xfId="0" applyFont="1" applyBorder="1" applyAlignment="1">
      <alignment horizontal="center" vertical="center"/>
    </xf>
    <xf numFmtId="0" fontId="7" fillId="0" borderId="6" xfId="0" applyFont="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6" xfId="0" applyFont="1" applyBorder="1" applyAlignment="1">
      <alignment horizontal="center" vertical="center"/>
    </xf>
    <xf numFmtId="9" fontId="6" fillId="0" borderId="8" xfId="8" applyFont="1" applyFill="1" applyBorder="1" applyAlignment="1">
      <alignment horizontal="center" vertical="center"/>
    </xf>
    <xf numFmtId="14" fontId="6" fillId="0" borderId="0" xfId="0" applyNumberFormat="1" applyFont="1" applyAlignment="1">
      <alignment horizontal="right" vertical="center"/>
    </xf>
    <xf numFmtId="4" fontId="6" fillId="0" borderId="3" xfId="1" applyNumberFormat="1" applyFont="1" applyFill="1" applyBorder="1" applyAlignment="1">
      <alignment horizontal="center" vertical="center"/>
    </xf>
    <xf numFmtId="0" fontId="8" fillId="0" borderId="0" xfId="8" applyNumberFormat="1" applyFont="1" applyAlignment="1">
      <alignment horizontal="right" vertical="center"/>
    </xf>
    <xf numFmtId="0" fontId="23" fillId="0" borderId="0" xfId="0" applyFont="1" applyAlignment="1">
      <alignment horizontal="right" vertical="center"/>
    </xf>
    <xf numFmtId="4" fontId="4" fillId="0" borderId="1" xfId="0" applyNumberFormat="1" applyFont="1" applyBorder="1" applyAlignment="1">
      <alignment horizontal="center"/>
    </xf>
    <xf numFmtId="4" fontId="4" fillId="0" borderId="6" xfId="0" applyNumberFormat="1" applyFont="1" applyBorder="1" applyAlignment="1">
      <alignment horizontal="center"/>
    </xf>
    <xf numFmtId="2" fontId="7" fillId="0" borderId="0" xfId="0" applyNumberFormat="1" applyFont="1" applyAlignment="1">
      <alignment horizontal="center" vertical="center" wrapText="1"/>
    </xf>
    <xf numFmtId="0" fontId="7" fillId="0" borderId="0" xfId="0" applyFont="1" applyAlignment="1">
      <alignment horizontal="center" vertical="center" wrapText="1"/>
    </xf>
    <xf numFmtId="0" fontId="17" fillId="0" borderId="0" xfId="0" applyFont="1" applyAlignment="1">
      <alignment horizontal="center" vertical="center" wrapText="1"/>
    </xf>
    <xf numFmtId="0" fontId="24" fillId="0" borderId="8" xfId="0" applyFont="1" applyBorder="1" applyAlignment="1">
      <alignment horizontal="center" vertical="center"/>
    </xf>
  </cellXfs>
  <cellStyles count="11">
    <cellStyle name="Comma" xfId="1" builtinId="3"/>
    <cellStyle name="Comma 2" xfId="2" xr:uid="{00000000-0005-0000-0000-000001000000}"/>
    <cellStyle name="Comma 2 2" xfId="3" xr:uid="{00000000-0005-0000-0000-000002000000}"/>
    <cellStyle name="Hyperlink" xfId="4" builtinId="8"/>
    <cellStyle name="Normal" xfId="0" builtinId="0"/>
    <cellStyle name="Normal 2" xfId="5" xr:uid="{00000000-0005-0000-0000-000005000000}"/>
    <cellStyle name="Normal 2 2" xfId="6" xr:uid="{00000000-0005-0000-0000-000006000000}"/>
    <cellStyle name="Normal 3" xfId="7" xr:uid="{00000000-0005-0000-0000-000007000000}"/>
    <cellStyle name="Percent" xfId="8" builtinId="5"/>
    <cellStyle name="Percent 2" xfId="9" xr:uid="{00000000-0005-0000-0000-000009000000}"/>
    <cellStyle name="Percent 2 2" xfId="10" xr:uid="{00000000-0005-0000-0000-00000A000000}"/>
  </cellStyles>
  <dxfs count="0"/>
  <tableStyles count="0" defaultTableStyle="TableStyleMedium2" defaultPivotStyle="PivotStyleLight16"/>
  <colors>
    <mruColors>
      <color rgb="FFFFFF00"/>
      <color rgb="FF0000FF"/>
      <color rgb="FFFFCC99"/>
      <color rgb="FFC0C0C0"/>
      <color rgb="FF99CCFF"/>
      <color rgb="FFCCFFCC"/>
      <color rgb="FF00FF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8</xdr:row>
      <xdr:rowOff>9525</xdr:rowOff>
    </xdr:from>
    <xdr:to>
      <xdr:col>5</xdr:col>
      <xdr:colOff>114300</xdr:colOff>
      <xdr:row>54</xdr:row>
      <xdr:rowOff>0</xdr:rowOff>
    </xdr:to>
    <xdr:sp macro="" textlink="">
      <xdr:nvSpPr>
        <xdr:cNvPr id="38813" name="Line 2">
          <a:extLst>
            <a:ext uri="{FF2B5EF4-FFF2-40B4-BE49-F238E27FC236}">
              <a16:creationId xmlns:a16="http://schemas.microsoft.com/office/drawing/2014/main" id="{00000000-0008-0000-0100-00009D970000}"/>
            </a:ext>
          </a:extLst>
        </xdr:cNvPr>
        <xdr:cNvSpPr>
          <a:spLocks noChangeShapeType="1"/>
        </xdr:cNvSpPr>
      </xdr:nvSpPr>
      <xdr:spPr bwMode="auto">
        <a:xfrm>
          <a:off x="3152775" y="1285875"/>
          <a:ext cx="0" cy="94583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xdr:row>
      <xdr:rowOff>0</xdr:rowOff>
    </xdr:from>
    <xdr:to>
      <xdr:col>2</xdr:col>
      <xdr:colOff>1171575</xdr:colOff>
      <xdr:row>2</xdr:row>
      <xdr:rowOff>0</xdr:rowOff>
    </xdr:to>
    <xdr:pic>
      <xdr:nvPicPr>
        <xdr:cNvPr id="38814" name="Picture 335">
          <a:extLst>
            <a:ext uri="{FF2B5EF4-FFF2-40B4-BE49-F238E27FC236}">
              <a16:creationId xmlns:a16="http://schemas.microsoft.com/office/drawing/2014/main" id="{00000000-0008-0000-0100-00009E9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38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914400</xdr:colOff>
      <xdr:row>0</xdr:row>
      <xdr:rowOff>47625</xdr:rowOff>
    </xdr:from>
    <xdr:to>
      <xdr:col>6</xdr:col>
      <xdr:colOff>203777</xdr:colOff>
      <xdr:row>3</xdr:row>
      <xdr:rowOff>166471</xdr:rowOff>
    </xdr:to>
    <xdr:pic>
      <xdr:nvPicPr>
        <xdr:cNvPr id="4" name="Picture 3" descr="Stone Terroir Natural Stone">
          <a:extLst>
            <a:ext uri="{FF2B5EF4-FFF2-40B4-BE49-F238E27FC236}">
              <a16:creationId xmlns:a16="http://schemas.microsoft.com/office/drawing/2014/main" id="{96E00ECC-E955-4966-8563-598B5BEE12E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47975" y="47625"/>
          <a:ext cx="613352" cy="680821"/>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40760" name="Line 118">
          <a:extLst>
            <a:ext uri="{FF2B5EF4-FFF2-40B4-BE49-F238E27FC236}">
              <a16:creationId xmlns:a16="http://schemas.microsoft.com/office/drawing/2014/main" id="{00000000-0008-0000-0200-0000389F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40761" name="Line 192">
          <a:extLst>
            <a:ext uri="{FF2B5EF4-FFF2-40B4-BE49-F238E27FC236}">
              <a16:creationId xmlns:a16="http://schemas.microsoft.com/office/drawing/2014/main" id="{00000000-0008-0000-0200-0000399F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12</xdr:row>
      <xdr:rowOff>0</xdr:rowOff>
    </xdr:from>
    <xdr:to>
      <xdr:col>7</xdr:col>
      <xdr:colOff>9525</xdr:colOff>
      <xdr:row>13</xdr:row>
      <xdr:rowOff>0</xdr:rowOff>
    </xdr:to>
    <xdr:pic>
      <xdr:nvPicPr>
        <xdr:cNvPr id="40763" name="Picture 335">
          <a:extLst>
            <a:ext uri="{FF2B5EF4-FFF2-40B4-BE49-F238E27FC236}">
              <a16:creationId xmlns:a16="http://schemas.microsoft.com/office/drawing/2014/main" id="{00000000-0008-0000-0200-00003B9F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0100" y="152400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122672</xdr:colOff>
      <xdr:row>12</xdr:row>
      <xdr:rowOff>28861</xdr:rowOff>
    </xdr:from>
    <xdr:to>
      <xdr:col>12</xdr:col>
      <xdr:colOff>86592</xdr:colOff>
      <xdr:row>16</xdr:row>
      <xdr:rowOff>31387</xdr:rowOff>
    </xdr:to>
    <xdr:pic>
      <xdr:nvPicPr>
        <xdr:cNvPr id="2" name="Picture 1" descr="Stone Terroir Natural Stone">
          <a:extLst>
            <a:ext uri="{FF2B5EF4-FFF2-40B4-BE49-F238E27FC236}">
              <a16:creationId xmlns:a16="http://schemas.microsoft.com/office/drawing/2014/main" id="{4F068621-94E7-76E9-92AD-C872E5A1D72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211081" y="1536986"/>
          <a:ext cx="613352" cy="680821"/>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hyperlink" Target="https://www.stoneterroir.com/"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U60"/>
  <sheetViews>
    <sheetView topLeftCell="A14" workbookViewId="0">
      <selection activeCell="H55" sqref="H55"/>
    </sheetView>
  </sheetViews>
  <sheetFormatPr defaultRowHeight="12.75" x14ac:dyDescent="0.2"/>
  <cols>
    <col min="1" max="1" width="18.85546875" customWidth="1"/>
    <col min="2" max="8" width="9.42578125" customWidth="1"/>
  </cols>
  <sheetData>
    <row r="1" spans="1:21" ht="23.25" x14ac:dyDescent="0.35">
      <c r="A1" s="7" t="s">
        <v>53</v>
      </c>
      <c r="B1" s="99" t="s">
        <v>97</v>
      </c>
    </row>
    <row r="2" spans="1:21" x14ac:dyDescent="0.2">
      <c r="A2" s="7" t="s">
        <v>81</v>
      </c>
      <c r="B2" s="182" t="s">
        <v>98</v>
      </c>
      <c r="D2" s="181"/>
      <c r="E2" s="181"/>
      <c r="F2" s="181"/>
      <c r="G2" s="181"/>
      <c r="H2" s="181"/>
      <c r="I2" s="181"/>
      <c r="J2" s="181"/>
      <c r="K2" s="181"/>
      <c r="L2" s="181"/>
      <c r="M2" s="181"/>
      <c r="N2" s="181"/>
      <c r="O2" s="181"/>
      <c r="P2" s="181"/>
      <c r="Q2" s="181"/>
      <c r="R2" s="181"/>
      <c r="S2" s="181"/>
    </row>
    <row r="3" spans="1:21" x14ac:dyDescent="0.2">
      <c r="A3" s="7" t="s">
        <v>69</v>
      </c>
      <c r="B3" s="182" t="s">
        <v>99</v>
      </c>
      <c r="D3" s="181"/>
      <c r="E3" s="181"/>
      <c r="F3" s="181"/>
      <c r="G3" s="181"/>
      <c r="H3" s="181"/>
      <c r="I3" s="181"/>
      <c r="J3" s="181"/>
      <c r="K3" s="181"/>
      <c r="L3" s="181"/>
      <c r="M3" s="181"/>
      <c r="N3" s="181"/>
      <c r="O3" s="181"/>
      <c r="P3" s="181"/>
      <c r="Q3" s="181"/>
      <c r="R3" s="181"/>
      <c r="S3" s="181"/>
    </row>
    <row r="4" spans="1:21" x14ac:dyDescent="0.2">
      <c r="A4" s="7" t="s">
        <v>24</v>
      </c>
      <c r="B4" s="98" t="s">
        <v>100</v>
      </c>
      <c r="C4" s="98"/>
      <c r="D4" s="98"/>
      <c r="E4" s="181"/>
      <c r="F4" s="181"/>
      <c r="G4" s="181"/>
      <c r="H4" s="181"/>
      <c r="I4" s="181"/>
      <c r="J4" s="181"/>
      <c r="K4" s="181"/>
      <c r="L4" s="181"/>
      <c r="M4" s="181"/>
      <c r="N4" s="181"/>
      <c r="O4" s="181"/>
      <c r="P4" s="181"/>
      <c r="Q4" s="181"/>
      <c r="R4" s="181"/>
      <c r="S4" s="181"/>
      <c r="T4" s="181"/>
      <c r="U4" s="181"/>
    </row>
    <row r="6" spans="1:21" x14ac:dyDescent="0.2">
      <c r="A6" s="86"/>
      <c r="B6" s="86"/>
      <c r="C6" s="86"/>
      <c r="D6" s="86"/>
      <c r="E6" s="86"/>
      <c r="F6" s="86"/>
      <c r="G6" s="86"/>
      <c r="H6" s="86"/>
    </row>
    <row r="8" spans="1:21" x14ac:dyDescent="0.2">
      <c r="A8" s="49" t="s">
        <v>38</v>
      </c>
      <c r="B8" s="50"/>
      <c r="C8" s="184" t="s">
        <v>95</v>
      </c>
      <c r="D8" s="184"/>
      <c r="E8" s="184"/>
      <c r="F8" s="184"/>
      <c r="G8" s="184"/>
      <c r="H8" s="185"/>
    </row>
    <row r="9" spans="1:21" x14ac:dyDescent="0.2">
      <c r="A9" s="3"/>
      <c r="B9" s="3"/>
      <c r="C9" s="3"/>
      <c r="D9" s="3"/>
      <c r="E9" s="3"/>
      <c r="F9" s="3"/>
      <c r="G9" s="3"/>
      <c r="H9" s="3"/>
      <c r="I9" s="3"/>
      <c r="J9" s="3"/>
      <c r="K9" s="3"/>
      <c r="L9" s="3"/>
      <c r="M9" s="3"/>
    </row>
    <row r="10" spans="1:21" x14ac:dyDescent="0.2">
      <c r="A10" s="3"/>
      <c r="B10" s="3" t="s">
        <v>27</v>
      </c>
      <c r="C10" s="3"/>
      <c r="D10" s="3"/>
      <c r="F10" s="3"/>
      <c r="G10" s="3"/>
      <c r="H10" s="3"/>
      <c r="I10" s="3"/>
      <c r="J10" s="3"/>
      <c r="K10" s="3"/>
      <c r="L10" s="3"/>
      <c r="M10" s="3"/>
    </row>
    <row r="11" spans="1:21" x14ac:dyDescent="0.2">
      <c r="A11" s="3"/>
      <c r="B11" s="3" t="s">
        <v>28</v>
      </c>
      <c r="C11" s="3"/>
      <c r="D11" s="3"/>
      <c r="F11" s="3"/>
      <c r="G11" s="3"/>
      <c r="H11" s="3"/>
      <c r="I11" s="3"/>
      <c r="J11" s="3"/>
      <c r="K11" s="3"/>
      <c r="L11" s="3"/>
      <c r="M11" s="3"/>
    </row>
    <row r="12" spans="1:21" x14ac:dyDescent="0.2">
      <c r="A12" s="3"/>
      <c r="B12" s="3"/>
      <c r="C12" s="3"/>
      <c r="D12" s="3"/>
      <c r="F12" s="3"/>
      <c r="G12" s="3"/>
      <c r="H12" s="3"/>
      <c r="I12" s="3"/>
      <c r="J12" s="3"/>
      <c r="K12" s="3"/>
      <c r="L12" s="3"/>
      <c r="M12" s="3"/>
    </row>
    <row r="13" spans="1:21" x14ac:dyDescent="0.2">
      <c r="A13" s="3"/>
      <c r="B13" s="3"/>
      <c r="C13" s="3"/>
      <c r="D13" s="3"/>
      <c r="F13" s="3"/>
      <c r="G13" s="3"/>
      <c r="H13" s="3"/>
      <c r="I13" s="3"/>
      <c r="J13" s="3"/>
      <c r="K13" s="3"/>
      <c r="L13" s="3"/>
      <c r="M13" s="3"/>
    </row>
    <row r="14" spans="1:21" x14ac:dyDescent="0.2">
      <c r="A14" s="3"/>
      <c r="B14" s="3" t="s">
        <v>29</v>
      </c>
      <c r="C14" s="3"/>
      <c r="D14" s="3"/>
      <c r="F14" s="3"/>
      <c r="G14" s="3"/>
      <c r="H14" s="3"/>
      <c r="I14" s="3"/>
      <c r="J14" s="3"/>
      <c r="K14" s="3"/>
      <c r="L14" s="3"/>
      <c r="M14" s="3"/>
    </row>
    <row r="15" spans="1:21" x14ac:dyDescent="0.2">
      <c r="A15" s="3"/>
      <c r="B15" s="3" t="s">
        <v>28</v>
      </c>
      <c r="C15" s="3"/>
      <c r="D15" s="3"/>
      <c r="F15" s="3"/>
      <c r="G15" s="3"/>
      <c r="H15" s="3"/>
      <c r="I15" s="3"/>
      <c r="J15" s="3"/>
      <c r="K15" s="3"/>
      <c r="L15" s="3"/>
      <c r="M15" s="3"/>
    </row>
    <row r="16" spans="1:21"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30</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7" t="s">
        <v>31</v>
      </c>
      <c r="C20" s="47"/>
      <c r="D20" s="3"/>
      <c r="E20" s="3"/>
      <c r="F20" s="3"/>
      <c r="G20" s="3"/>
      <c r="H20" s="3"/>
      <c r="I20" s="3"/>
      <c r="J20" s="3"/>
      <c r="K20" s="3"/>
      <c r="L20" s="3"/>
      <c r="M20" s="3"/>
    </row>
    <row r="21" spans="1:13" x14ac:dyDescent="0.2">
      <c r="B21" s="48" t="s">
        <v>13</v>
      </c>
      <c r="C21" s="48" t="s">
        <v>32</v>
      </c>
      <c r="D21" s="3"/>
      <c r="E21" s="3"/>
      <c r="F21" s="3"/>
      <c r="G21" s="3"/>
      <c r="H21" s="3"/>
      <c r="I21" s="3"/>
      <c r="J21" s="3"/>
      <c r="K21" s="3"/>
      <c r="L21" s="3"/>
      <c r="M21" s="3"/>
    </row>
    <row r="22" spans="1:13" x14ac:dyDescent="0.2">
      <c r="B22" s="46" t="str">
        <f>+B3</f>
        <v>A</v>
      </c>
      <c r="C22" s="62"/>
      <c r="D22" s="3"/>
      <c r="E22" s="3"/>
      <c r="F22" s="3"/>
      <c r="G22" s="3"/>
      <c r="H22" s="3"/>
      <c r="I22" s="3"/>
      <c r="J22" s="3"/>
      <c r="K22" s="3"/>
      <c r="L22" s="3"/>
      <c r="M22" s="3"/>
    </row>
    <row r="23" spans="1:13" x14ac:dyDescent="0.2">
      <c r="B23" s="6"/>
      <c r="C23" s="100"/>
      <c r="D23" s="3"/>
      <c r="E23" s="3"/>
      <c r="F23" s="3"/>
      <c r="G23" s="3"/>
      <c r="H23" s="3"/>
      <c r="I23" s="3"/>
      <c r="J23" s="3"/>
      <c r="K23" s="3"/>
      <c r="L23" s="3"/>
      <c r="M23" s="3"/>
    </row>
    <row r="24" spans="1:13" x14ac:dyDescent="0.2">
      <c r="A24" s="3"/>
      <c r="B24" s="3" t="s">
        <v>33</v>
      </c>
      <c r="C24" s="3"/>
      <c r="D24" s="3"/>
      <c r="F24" s="3"/>
      <c r="G24" s="3"/>
      <c r="H24" s="3"/>
      <c r="I24" s="3"/>
      <c r="J24" s="3"/>
      <c r="K24" s="3"/>
      <c r="L24" s="3"/>
      <c r="M24" s="3"/>
    </row>
    <row r="25" spans="1:13" x14ac:dyDescent="0.2">
      <c r="A25" s="3"/>
      <c r="B25" s="3" t="s">
        <v>28</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7" t="s">
        <v>60</v>
      </c>
      <c r="B28" s="3" t="s">
        <v>34</v>
      </c>
      <c r="C28" s="3"/>
      <c r="D28" s="3"/>
      <c r="E28" s="3"/>
      <c r="F28" s="3"/>
      <c r="G28" s="3"/>
      <c r="H28" s="3"/>
      <c r="I28" s="3"/>
      <c r="J28" s="3"/>
      <c r="K28" s="3"/>
      <c r="L28" s="3"/>
      <c r="M28" s="3"/>
    </row>
    <row r="29" spans="1:13" x14ac:dyDescent="0.2">
      <c r="A29" s="77"/>
      <c r="B29" s="3" t="s">
        <v>5</v>
      </c>
      <c r="C29" s="3"/>
      <c r="D29" s="3"/>
      <c r="E29" s="3"/>
      <c r="F29" s="3"/>
      <c r="G29" s="3"/>
      <c r="H29" s="3"/>
      <c r="I29" s="3"/>
      <c r="J29" s="3"/>
      <c r="K29" s="3"/>
      <c r="L29" s="3"/>
      <c r="M29" s="3"/>
    </row>
    <row r="30" spans="1:13" x14ac:dyDescent="0.2">
      <c r="A30" s="77"/>
      <c r="B30" s="3"/>
      <c r="C30" s="3"/>
      <c r="D30" s="3"/>
      <c r="E30" s="3"/>
      <c r="F30" s="3"/>
      <c r="G30" s="3"/>
      <c r="H30" s="3"/>
      <c r="I30" s="3"/>
      <c r="J30" s="3"/>
      <c r="K30" s="3"/>
      <c r="L30" s="3"/>
      <c r="M30" s="3"/>
    </row>
    <row r="31" spans="1:13" x14ac:dyDescent="0.2">
      <c r="A31" s="77" t="s">
        <v>61</v>
      </c>
      <c r="B31" s="3" t="s">
        <v>62</v>
      </c>
      <c r="C31" s="3"/>
      <c r="D31" s="3"/>
      <c r="E31" s="3"/>
      <c r="F31" s="3"/>
      <c r="G31" s="3"/>
      <c r="H31" s="3"/>
      <c r="I31" s="3"/>
      <c r="J31" s="3"/>
      <c r="K31" s="3"/>
      <c r="L31" s="3"/>
      <c r="M31" s="3"/>
    </row>
    <row r="32" spans="1:13" x14ac:dyDescent="0.2">
      <c r="A32" s="77"/>
      <c r="B32" s="3" t="s">
        <v>74</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7" t="s">
        <v>63</v>
      </c>
      <c r="B34" s="3" t="s">
        <v>39</v>
      </c>
      <c r="C34" s="3"/>
      <c r="D34" s="3"/>
      <c r="E34" s="3"/>
      <c r="F34" s="3"/>
      <c r="G34" s="3"/>
      <c r="H34" s="3"/>
      <c r="I34" s="3"/>
      <c r="J34" s="3"/>
      <c r="K34" s="3"/>
      <c r="L34" s="3"/>
      <c r="M34" s="3"/>
    </row>
    <row r="35" spans="1:13" x14ac:dyDescent="0.2">
      <c r="A35" s="77"/>
      <c r="B35" s="3" t="s">
        <v>75</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95" t="s">
        <v>50</v>
      </c>
      <c r="C37" s="95" t="s">
        <v>64</v>
      </c>
      <c r="D37" s="186" t="s">
        <v>51</v>
      </c>
      <c r="E37" s="187"/>
      <c r="F37" s="95" t="s">
        <v>65</v>
      </c>
      <c r="G37" s="95" t="s">
        <v>66</v>
      </c>
      <c r="H37" s="95" t="s">
        <v>67</v>
      </c>
      <c r="I37" s="3"/>
      <c r="J37" s="3"/>
      <c r="K37" s="3"/>
      <c r="L37" s="3"/>
      <c r="M37" s="3"/>
    </row>
    <row r="38" spans="1:13" x14ac:dyDescent="0.2">
      <c r="B38" s="96">
        <v>1</v>
      </c>
      <c r="C38" s="115"/>
      <c r="D38" s="97" t="s">
        <v>52</v>
      </c>
      <c r="E38" s="94"/>
      <c r="F38" s="116" t="s">
        <v>68</v>
      </c>
      <c r="G38" s="116">
        <v>0</v>
      </c>
      <c r="H38" s="116"/>
      <c r="I38" s="3"/>
      <c r="J38" s="3"/>
      <c r="K38" s="3"/>
      <c r="L38" s="3"/>
      <c r="M38" s="3"/>
    </row>
    <row r="39" spans="1:13" x14ac:dyDescent="0.2">
      <c r="B39" s="96">
        <v>2</v>
      </c>
      <c r="C39" s="115"/>
      <c r="D39" s="97" t="s">
        <v>42</v>
      </c>
      <c r="E39" s="94"/>
      <c r="F39" s="116" t="s">
        <v>68</v>
      </c>
      <c r="G39" s="116">
        <v>0</v>
      </c>
      <c r="H39" s="116"/>
      <c r="I39" s="3"/>
      <c r="J39" s="3"/>
      <c r="K39" s="3"/>
      <c r="L39" s="3" t="s">
        <v>192</v>
      </c>
      <c r="M39" s="3"/>
    </row>
    <row r="40" spans="1:13" x14ac:dyDescent="0.2">
      <c r="B40" s="96">
        <v>3</v>
      </c>
      <c r="C40" s="115"/>
      <c r="D40" s="97" t="s">
        <v>6</v>
      </c>
      <c r="E40" s="94"/>
      <c r="F40" s="116" t="s">
        <v>68</v>
      </c>
      <c r="G40" s="116">
        <v>0</v>
      </c>
      <c r="H40" s="116"/>
      <c r="I40" s="3"/>
      <c r="J40" s="3"/>
      <c r="K40" s="3"/>
      <c r="L40" s="3"/>
      <c r="M40" s="3"/>
    </row>
    <row r="41" spans="1:13" x14ac:dyDescent="0.2">
      <c r="B41" s="96">
        <v>4</v>
      </c>
      <c r="C41" s="115"/>
      <c r="D41" s="97">
        <v>0</v>
      </c>
      <c r="E41" s="94"/>
      <c r="F41" s="116" t="s">
        <v>68</v>
      </c>
      <c r="G41" s="116">
        <v>0</v>
      </c>
      <c r="H41" s="116"/>
      <c r="I41" s="3"/>
      <c r="J41" s="3"/>
      <c r="K41" s="3"/>
      <c r="L41" s="3"/>
      <c r="M41" s="3"/>
    </row>
    <row r="42" spans="1:13" x14ac:dyDescent="0.2">
      <c r="B42" s="96">
        <v>5</v>
      </c>
      <c r="C42" s="115"/>
      <c r="D42" s="97">
        <v>0</v>
      </c>
      <c r="E42" s="94"/>
      <c r="F42" s="116" t="s">
        <v>68</v>
      </c>
      <c r="G42" s="116">
        <v>0</v>
      </c>
      <c r="H42" s="116"/>
      <c r="I42" s="3"/>
      <c r="J42" s="3"/>
      <c r="K42" s="3"/>
      <c r="L42" s="3"/>
      <c r="M42" s="3"/>
    </row>
    <row r="43" spans="1:13" x14ac:dyDescent="0.2">
      <c r="B43" s="96">
        <v>6</v>
      </c>
      <c r="C43" s="115"/>
      <c r="D43" s="97">
        <v>0</v>
      </c>
      <c r="E43" s="94"/>
      <c r="F43" s="116" t="s">
        <v>68</v>
      </c>
      <c r="G43" s="116">
        <v>0</v>
      </c>
      <c r="H43" s="116"/>
      <c r="I43" s="3"/>
      <c r="J43" s="3"/>
      <c r="K43" s="3"/>
      <c r="L43" s="3"/>
      <c r="M43" s="3"/>
    </row>
    <row r="44" spans="1:13" x14ac:dyDescent="0.2">
      <c r="B44" s="96">
        <v>7</v>
      </c>
      <c r="C44" s="115"/>
      <c r="D44" s="97" t="s">
        <v>89</v>
      </c>
      <c r="E44" s="94"/>
      <c r="F44" s="116" t="s">
        <v>68</v>
      </c>
      <c r="G44" s="116">
        <v>0</v>
      </c>
      <c r="H44" s="116"/>
      <c r="I44" s="3"/>
      <c r="J44" s="3"/>
      <c r="K44" s="3"/>
      <c r="L44" s="3"/>
      <c r="M44" s="3"/>
    </row>
    <row r="45" spans="1:13" x14ac:dyDescent="0.2">
      <c r="A45" s="3"/>
      <c r="B45" s="3"/>
      <c r="C45" s="3"/>
      <c r="D45" s="3"/>
      <c r="E45" s="3"/>
      <c r="F45" s="3"/>
      <c r="G45" s="3"/>
      <c r="H45" s="3"/>
      <c r="I45" s="3"/>
      <c r="J45" s="3"/>
      <c r="K45" s="3"/>
      <c r="L45" s="3"/>
      <c r="M45" s="3"/>
    </row>
    <row r="46" spans="1:13" x14ac:dyDescent="0.2">
      <c r="A46" s="3" t="s">
        <v>35</v>
      </c>
      <c r="B46" s="3"/>
      <c r="C46" s="3"/>
      <c r="D46" s="3"/>
      <c r="E46" s="3"/>
      <c r="F46" s="3"/>
      <c r="G46" s="3"/>
      <c r="H46" s="3"/>
      <c r="I46" s="3"/>
      <c r="J46" s="3"/>
      <c r="K46" s="3"/>
      <c r="L46" s="3"/>
      <c r="M46" s="3"/>
    </row>
    <row r="47" spans="1:13" x14ac:dyDescent="0.2">
      <c r="A47" s="3" t="s">
        <v>84</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36</v>
      </c>
      <c r="C49" s="3"/>
      <c r="D49" s="3"/>
      <c r="F49" s="3"/>
      <c r="G49" s="3"/>
      <c r="H49" s="3"/>
      <c r="I49" s="3"/>
      <c r="J49" s="3"/>
      <c r="K49" s="3"/>
      <c r="L49" s="3"/>
      <c r="M49" s="3"/>
    </row>
    <row r="50" spans="1:13" x14ac:dyDescent="0.2">
      <c r="A50" s="3"/>
      <c r="B50" s="3" t="s">
        <v>28</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37</v>
      </c>
      <c r="C53" s="3"/>
      <c r="D53" s="3"/>
      <c r="F53" s="3"/>
      <c r="G53" s="3"/>
      <c r="H53" s="3"/>
      <c r="I53" s="3"/>
      <c r="J53" s="3"/>
      <c r="K53" s="3"/>
      <c r="L53" s="3"/>
      <c r="M53" s="3"/>
    </row>
    <row r="54" spans="1:13" x14ac:dyDescent="0.2">
      <c r="A54" s="3"/>
      <c r="B54" s="3" t="s">
        <v>28</v>
      </c>
      <c r="C54" s="3"/>
      <c r="D54" s="3"/>
      <c r="F54" s="3"/>
      <c r="G54" s="3"/>
      <c r="H54" s="3"/>
      <c r="I54" s="3"/>
      <c r="J54" s="3"/>
      <c r="K54" s="3"/>
      <c r="L54" s="3"/>
      <c r="M54" s="3"/>
    </row>
    <row r="55" spans="1:13" x14ac:dyDescent="0.2">
      <c r="A55" s="3"/>
      <c r="B55" s="3"/>
      <c r="C55" s="3"/>
      <c r="D55" s="3"/>
      <c r="E55" s="3"/>
      <c r="F55" s="3"/>
      <c r="G55" s="3"/>
      <c r="H55" s="84" t="s">
        <v>83</v>
      </c>
      <c r="I55" s="3"/>
      <c r="J55" s="3"/>
      <c r="K55" s="3"/>
      <c r="L55" s="3"/>
      <c r="M55" s="3"/>
    </row>
    <row r="56" spans="1:13" x14ac:dyDescent="0.2">
      <c r="A56" s="3"/>
      <c r="B56" s="3"/>
      <c r="C56" s="3"/>
      <c r="D56" s="3"/>
      <c r="E56" s="3"/>
      <c r="F56" s="3"/>
      <c r="G56" s="3"/>
      <c r="H56" s="3"/>
      <c r="I56" s="3"/>
      <c r="J56" s="3"/>
      <c r="K56" s="3"/>
      <c r="L56" s="3"/>
      <c r="M56" s="3"/>
    </row>
    <row r="57" spans="1:13" x14ac:dyDescent="0.2">
      <c r="A57" s="3" t="s">
        <v>3</v>
      </c>
      <c r="B57" s="3"/>
      <c r="C57" s="3"/>
      <c r="D57" s="3"/>
      <c r="E57" s="3"/>
      <c r="F57" s="3"/>
      <c r="G57" s="3"/>
      <c r="H57" s="3"/>
      <c r="I57" s="3"/>
      <c r="J57" s="3"/>
      <c r="K57" s="3"/>
      <c r="L57" s="3"/>
      <c r="M57" s="3"/>
    </row>
    <row r="58" spans="1:13" x14ac:dyDescent="0.2">
      <c r="A58" s="3" t="s">
        <v>4</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6"/>
      <c r="B60" s="86"/>
      <c r="C60" s="86"/>
      <c r="D60" s="86"/>
      <c r="E60" s="86"/>
      <c r="F60" s="86"/>
      <c r="G60" s="86"/>
      <c r="H60" s="86"/>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2:R58"/>
  <sheetViews>
    <sheetView workbookViewId="0">
      <selection sqref="A1:K57"/>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style="164" customWidth="1"/>
    <col min="7" max="7" width="4.85546875" style="10" customWidth="1"/>
    <col min="8" max="8" width="1" style="10" customWidth="1"/>
    <col min="9" max="9" width="22.140625" style="2" customWidth="1"/>
    <col min="10" max="10" width="1" style="2" customWidth="1"/>
    <col min="11" max="11" width="16.5703125" style="2" customWidth="1"/>
    <col min="12" max="16384" width="9.140625" style="164"/>
  </cols>
  <sheetData>
    <row r="2" spans="1:18" ht="15.75" customHeight="1" x14ac:dyDescent="0.2">
      <c r="A2" s="81"/>
      <c r="B2" s="81"/>
      <c r="C2" s="81"/>
      <c r="D2" s="81"/>
      <c r="E2" s="81"/>
      <c r="F2" s="190" t="str">
        <f>"File '"&amp;Instructions!B2&amp;"' - "&amp;Instructions!B1</f>
        <v>File 'S' - Stone Terroir</v>
      </c>
      <c r="G2" s="190"/>
      <c r="H2" s="190"/>
      <c r="I2" s="190"/>
      <c r="J2" s="190"/>
      <c r="K2" s="190"/>
      <c r="P2" s="11"/>
      <c r="Q2" s="6"/>
      <c r="R2" s="35"/>
    </row>
    <row r="3" spans="1:18" ht="15.75" customHeight="1" x14ac:dyDescent="0.2">
      <c r="A3" s="81"/>
      <c r="B3" s="81"/>
      <c r="C3" s="81"/>
      <c r="D3" s="81"/>
      <c r="E3" s="188"/>
      <c r="F3" s="188"/>
      <c r="G3" s="188"/>
      <c r="H3" s="188"/>
      <c r="P3" s="11"/>
      <c r="Q3" s="6"/>
      <c r="R3" s="35"/>
    </row>
    <row r="4" spans="1:18" ht="15.75" customHeight="1" x14ac:dyDescent="0.2">
      <c r="A4" s="81"/>
      <c r="B4" s="81"/>
      <c r="C4" s="81"/>
      <c r="D4" s="81"/>
      <c r="E4" s="81"/>
      <c r="F4" s="81"/>
      <c r="G4" s="81"/>
      <c r="H4" s="81"/>
      <c r="I4" s="81"/>
      <c r="J4" s="81"/>
      <c r="K4" s="81"/>
      <c r="L4" s="3"/>
      <c r="M4" s="3"/>
      <c r="N4" s="3"/>
      <c r="O4" s="4"/>
      <c r="P4" s="11"/>
      <c r="Q4" s="6"/>
      <c r="R4" s="35"/>
    </row>
    <row r="5" spans="1:18" ht="15.75" customHeight="1" x14ac:dyDescent="0.2">
      <c r="A5" s="188" t="str">
        <f>"Price List Index - "&amp;Instructions!B4</f>
        <v>Price List Index - 5/1/26</v>
      </c>
      <c r="B5" s="188"/>
      <c r="C5" s="188"/>
      <c r="D5" s="188"/>
      <c r="E5" s="188"/>
      <c r="F5" s="188"/>
      <c r="G5" s="188"/>
      <c r="H5" s="188"/>
      <c r="I5" s="188"/>
      <c r="J5" s="188"/>
      <c r="K5" s="188"/>
      <c r="L5" s="3"/>
      <c r="M5" s="3"/>
      <c r="N5" s="3"/>
      <c r="O5" s="4"/>
      <c r="P5" s="11"/>
      <c r="Q5" s="6"/>
      <c r="R5" s="35"/>
    </row>
    <row r="6" spans="1:18" ht="6" customHeight="1" x14ac:dyDescent="0.2">
      <c r="A6" s="81"/>
      <c r="B6" s="81"/>
      <c r="C6" s="81"/>
      <c r="D6" s="81"/>
      <c r="E6" s="81"/>
      <c r="F6" s="81"/>
      <c r="G6" s="81"/>
      <c r="H6" s="81"/>
      <c r="I6" s="81"/>
      <c r="J6" s="81"/>
      <c r="K6" s="81"/>
      <c r="L6" s="3"/>
      <c r="M6" s="3"/>
      <c r="N6" s="3"/>
      <c r="O6" s="4"/>
      <c r="P6" s="11"/>
      <c r="Q6" s="6"/>
      <c r="R6" s="35"/>
    </row>
    <row r="7" spans="1:18" ht="3" customHeight="1" x14ac:dyDescent="0.2">
      <c r="A7" s="82"/>
      <c r="B7" s="82"/>
      <c r="C7" s="82"/>
      <c r="D7" s="82"/>
      <c r="E7" s="82"/>
      <c r="F7" s="82"/>
      <c r="G7" s="82"/>
      <c r="H7" s="82"/>
      <c r="I7" s="82"/>
      <c r="J7" s="82"/>
      <c r="K7" s="82"/>
    </row>
    <row r="8" spans="1:18" ht="3" customHeight="1" x14ac:dyDescent="0.2">
      <c r="A8" s="83"/>
      <c r="B8" s="83"/>
      <c r="C8" s="83"/>
      <c r="D8" s="83"/>
      <c r="E8" s="83"/>
      <c r="F8" s="83"/>
      <c r="G8" s="83"/>
      <c r="H8" s="83"/>
      <c r="I8" s="83"/>
      <c r="J8" s="83"/>
      <c r="K8" s="83"/>
    </row>
    <row r="10" spans="1:18" x14ac:dyDescent="0.2">
      <c r="A10" s="79" t="s">
        <v>7</v>
      </c>
      <c r="B10" s="78"/>
      <c r="C10" s="79" t="s">
        <v>46</v>
      </c>
      <c r="D10" s="78"/>
      <c r="E10" s="79" t="s">
        <v>47</v>
      </c>
      <c r="G10" s="79" t="s">
        <v>7</v>
      </c>
      <c r="H10" s="78"/>
      <c r="I10" s="79" t="s">
        <v>46</v>
      </c>
      <c r="J10" s="78"/>
      <c r="K10" s="79" t="s">
        <v>47</v>
      </c>
    </row>
    <row r="11" spans="1:18" s="159" customFormat="1" ht="14.1" customHeight="1" x14ac:dyDescent="0.2">
      <c r="A11" s="90">
        <v>1</v>
      </c>
      <c r="B11" s="77"/>
      <c r="C11" s="3" t="s">
        <v>256</v>
      </c>
      <c r="D11" s="3"/>
      <c r="E11" s="3" t="s">
        <v>252</v>
      </c>
      <c r="G11" s="90"/>
      <c r="H11" s="77"/>
      <c r="I11" s="3"/>
      <c r="J11" s="3"/>
      <c r="K11" s="3"/>
    </row>
    <row r="12" spans="1:18" s="159" customFormat="1" ht="14.1" customHeight="1" x14ac:dyDescent="0.2">
      <c r="A12" s="90">
        <v>1</v>
      </c>
      <c r="B12" s="77"/>
      <c r="C12" s="3" t="s">
        <v>257</v>
      </c>
      <c r="D12" s="3"/>
      <c r="E12" s="3" t="s">
        <v>252</v>
      </c>
      <c r="G12" s="169"/>
      <c r="H12" s="77"/>
      <c r="I12" s="3"/>
      <c r="J12" s="3"/>
      <c r="K12" s="3"/>
    </row>
    <row r="13" spans="1:18" s="159" customFormat="1" ht="14.1" customHeight="1" x14ac:dyDescent="0.2">
      <c r="A13" s="90">
        <v>1</v>
      </c>
      <c r="B13" s="77"/>
      <c r="C13" s="3" t="s">
        <v>258</v>
      </c>
      <c r="D13" s="3"/>
      <c r="E13" s="3" t="s">
        <v>253</v>
      </c>
      <c r="G13" s="169"/>
      <c r="H13" s="77"/>
      <c r="I13" s="3"/>
      <c r="J13" s="3"/>
      <c r="K13" s="3"/>
    </row>
    <row r="14" spans="1:18" s="159" customFormat="1" ht="14.1" customHeight="1" x14ac:dyDescent="0.2">
      <c r="A14" s="90">
        <v>1</v>
      </c>
      <c r="B14" s="77"/>
      <c r="C14" s="3" t="s">
        <v>259</v>
      </c>
      <c r="D14" s="3"/>
      <c r="E14" s="3" t="s">
        <v>252</v>
      </c>
      <c r="G14" s="169"/>
      <c r="H14" s="77"/>
      <c r="I14" s="3"/>
      <c r="J14" s="3"/>
      <c r="K14" s="3"/>
    </row>
    <row r="15" spans="1:18" s="159" customFormat="1" ht="14.1" customHeight="1" x14ac:dyDescent="0.2">
      <c r="A15" s="90">
        <v>1</v>
      </c>
      <c r="B15" s="77"/>
      <c r="C15" s="3" t="s">
        <v>260</v>
      </c>
      <c r="D15" s="3"/>
      <c r="E15" s="3" t="s">
        <v>252</v>
      </c>
      <c r="G15" s="169"/>
      <c r="H15" s="77"/>
      <c r="I15" s="3"/>
      <c r="J15" s="3"/>
      <c r="K15" s="3"/>
    </row>
    <row r="16" spans="1:18" s="159" customFormat="1" ht="14.1" customHeight="1" x14ac:dyDescent="0.2">
      <c r="A16" s="90">
        <v>1</v>
      </c>
      <c r="B16" s="77"/>
      <c r="C16" s="3" t="s">
        <v>261</v>
      </c>
      <c r="D16" s="3"/>
      <c r="E16" s="3" t="s">
        <v>253</v>
      </c>
      <c r="G16" s="90"/>
      <c r="H16" s="77"/>
      <c r="I16" s="3"/>
      <c r="J16" s="3"/>
      <c r="K16" s="3"/>
    </row>
    <row r="17" spans="1:12" s="159" customFormat="1" ht="14.1" customHeight="1" x14ac:dyDescent="0.2">
      <c r="A17" s="90">
        <v>1</v>
      </c>
      <c r="B17" s="77"/>
      <c r="C17" s="3" t="s">
        <v>262</v>
      </c>
      <c r="D17" s="3"/>
      <c r="E17" s="3" t="s">
        <v>252</v>
      </c>
      <c r="G17" s="90"/>
      <c r="H17" s="77"/>
      <c r="I17" s="3"/>
      <c r="J17" s="3"/>
      <c r="K17" s="3"/>
    </row>
    <row r="18" spans="1:12" s="159" customFormat="1" ht="14.1" customHeight="1" x14ac:dyDescent="0.2">
      <c r="A18" s="90">
        <v>1</v>
      </c>
      <c r="B18" s="77"/>
      <c r="C18" s="3" t="s">
        <v>263</v>
      </c>
      <c r="D18" s="3"/>
      <c r="E18" s="3" t="s">
        <v>254</v>
      </c>
      <c r="G18" s="169"/>
      <c r="H18" s="77"/>
      <c r="I18" s="3"/>
      <c r="J18" s="3"/>
      <c r="K18" s="3"/>
    </row>
    <row r="19" spans="1:12" s="159" customFormat="1" ht="14.1" customHeight="1" x14ac:dyDescent="0.2">
      <c r="A19" s="169" t="s">
        <v>251</v>
      </c>
      <c r="B19" s="77"/>
      <c r="C19" s="3" t="s">
        <v>264</v>
      </c>
      <c r="D19" s="3"/>
      <c r="E19" s="3" t="s">
        <v>255</v>
      </c>
      <c r="G19" s="90"/>
      <c r="H19" s="77"/>
      <c r="I19" s="3"/>
      <c r="J19" s="3"/>
      <c r="K19" s="3"/>
    </row>
    <row r="20" spans="1:12" s="159" customFormat="1" ht="14.1" customHeight="1" x14ac:dyDescent="0.2">
      <c r="A20" s="169">
        <v>2</v>
      </c>
      <c r="B20" s="77"/>
      <c r="C20" s="3" t="s">
        <v>265</v>
      </c>
      <c r="D20" s="3"/>
      <c r="E20" s="3" t="s">
        <v>252</v>
      </c>
      <c r="G20" s="169"/>
      <c r="H20" s="77"/>
      <c r="I20" s="3"/>
      <c r="J20" s="3"/>
      <c r="K20" s="3"/>
    </row>
    <row r="21" spans="1:12" s="159" customFormat="1" ht="14.1" customHeight="1" x14ac:dyDescent="0.2">
      <c r="A21" s="90">
        <v>2</v>
      </c>
      <c r="B21" s="77"/>
      <c r="C21" s="3" t="s">
        <v>266</v>
      </c>
      <c r="D21" s="3"/>
      <c r="E21" s="3" t="s">
        <v>252</v>
      </c>
      <c r="G21" s="169"/>
      <c r="H21" s="77"/>
      <c r="I21" s="3"/>
      <c r="J21" s="3"/>
      <c r="K21" s="3"/>
    </row>
    <row r="22" spans="1:12" s="159" customFormat="1" ht="14.1" customHeight="1" x14ac:dyDescent="0.2">
      <c r="A22" s="90">
        <v>2</v>
      </c>
      <c r="B22" s="77"/>
      <c r="C22" s="3" t="s">
        <v>267</v>
      </c>
      <c r="D22" s="3"/>
      <c r="E22" s="3" t="s">
        <v>255</v>
      </c>
      <c r="G22" s="169"/>
      <c r="I22" s="3"/>
      <c r="J22" s="3"/>
      <c r="K22" s="3"/>
    </row>
    <row r="23" spans="1:12" s="159" customFormat="1" ht="14.1" customHeight="1" x14ac:dyDescent="0.2">
      <c r="A23" s="169">
        <v>2</v>
      </c>
      <c r="B23" s="77"/>
      <c r="C23" s="3" t="s">
        <v>268</v>
      </c>
      <c r="D23" s="3"/>
      <c r="E23" s="3" t="s">
        <v>252</v>
      </c>
      <c r="G23" s="90"/>
      <c r="I23" s="3"/>
      <c r="J23" s="3"/>
      <c r="K23" s="3"/>
    </row>
    <row r="24" spans="1:12" s="159" customFormat="1" ht="14.1" customHeight="1" x14ac:dyDescent="0.2">
      <c r="A24" s="90">
        <v>3</v>
      </c>
      <c r="B24" s="77"/>
      <c r="C24" s="3" t="s">
        <v>269</v>
      </c>
      <c r="D24" s="3"/>
      <c r="E24" s="3" t="s">
        <v>252</v>
      </c>
      <c r="G24" s="169"/>
      <c r="H24" s="77"/>
      <c r="I24" s="3"/>
      <c r="J24" s="3"/>
      <c r="K24" s="3"/>
    </row>
    <row r="25" spans="1:12" s="159" customFormat="1" ht="14.1" customHeight="1" x14ac:dyDescent="0.2">
      <c r="A25" s="90">
        <v>3</v>
      </c>
      <c r="B25" s="77"/>
      <c r="C25" s="3" t="s">
        <v>270</v>
      </c>
      <c r="D25" s="3"/>
      <c r="E25" s="3" t="s">
        <v>252</v>
      </c>
      <c r="G25" s="169"/>
      <c r="H25" s="77"/>
      <c r="I25" s="3"/>
      <c r="J25" s="3"/>
      <c r="K25" s="3"/>
    </row>
    <row r="26" spans="1:12" s="159" customFormat="1" ht="14.1" customHeight="1" x14ac:dyDescent="0.2">
      <c r="A26" s="90"/>
      <c r="B26" s="77"/>
      <c r="C26" s="3"/>
      <c r="D26" s="3"/>
      <c r="E26" s="3"/>
      <c r="G26" s="169"/>
      <c r="H26" s="77"/>
      <c r="I26" s="3"/>
      <c r="J26" s="3"/>
      <c r="K26" s="3"/>
      <c r="L26" s="159" t="s">
        <v>88</v>
      </c>
    </row>
    <row r="27" spans="1:12" s="159" customFormat="1" ht="14.1" customHeight="1" x14ac:dyDescent="0.2">
      <c r="A27" s="169"/>
      <c r="B27" s="77"/>
      <c r="C27" s="3"/>
      <c r="D27" s="3"/>
      <c r="E27" s="3"/>
      <c r="G27" s="169"/>
      <c r="H27" s="77"/>
      <c r="I27" s="3"/>
      <c r="J27" s="3"/>
      <c r="K27" s="3"/>
      <c r="L27" s="159" t="s">
        <v>88</v>
      </c>
    </row>
    <row r="28" spans="1:12" s="159" customFormat="1" ht="14.1" customHeight="1" x14ac:dyDescent="0.2">
      <c r="A28" s="90"/>
      <c r="B28" s="77"/>
      <c r="C28" s="3"/>
      <c r="D28" s="3"/>
      <c r="E28" s="3"/>
      <c r="G28" s="169"/>
      <c r="H28" s="77"/>
      <c r="I28" s="3"/>
      <c r="J28" s="3"/>
      <c r="K28" s="3"/>
    </row>
    <row r="29" spans="1:12" s="159" customFormat="1" ht="14.1" customHeight="1" x14ac:dyDescent="0.2">
      <c r="A29" s="90"/>
      <c r="B29" s="77"/>
      <c r="C29" s="3"/>
      <c r="D29" s="3"/>
      <c r="E29" s="3"/>
      <c r="G29" s="90"/>
      <c r="H29" s="77"/>
      <c r="I29" s="3"/>
      <c r="J29" s="3"/>
      <c r="K29" s="3"/>
    </row>
    <row r="30" spans="1:12" s="159" customFormat="1" ht="14.1" customHeight="1" x14ac:dyDescent="0.2">
      <c r="A30" s="90"/>
      <c r="B30" s="77"/>
      <c r="C30" s="3"/>
      <c r="D30" s="3"/>
      <c r="E30" s="3"/>
      <c r="G30" s="90"/>
      <c r="H30" s="77"/>
      <c r="I30" s="3"/>
      <c r="J30" s="3"/>
      <c r="K30" s="3"/>
    </row>
    <row r="31" spans="1:12" s="159" customFormat="1" ht="14.1" customHeight="1" x14ac:dyDescent="0.2">
      <c r="A31" s="169"/>
      <c r="B31" s="77"/>
      <c r="C31" s="3"/>
      <c r="D31" s="3"/>
      <c r="E31" s="3"/>
      <c r="G31" s="90"/>
      <c r="H31" s="77"/>
      <c r="I31" s="3"/>
      <c r="J31" s="3"/>
      <c r="K31" s="3"/>
    </row>
    <row r="32" spans="1:12" s="159" customFormat="1" ht="14.1" customHeight="1" x14ac:dyDescent="0.2">
      <c r="A32" s="169"/>
      <c r="B32" s="77"/>
      <c r="C32" s="3"/>
      <c r="D32" s="3"/>
      <c r="E32" s="3"/>
      <c r="G32" s="90"/>
      <c r="H32" s="77"/>
      <c r="I32" s="3"/>
      <c r="J32" s="3"/>
      <c r="K32" s="3"/>
    </row>
    <row r="33" spans="1:13" s="159" customFormat="1" ht="14.1" customHeight="1" x14ac:dyDescent="0.2">
      <c r="A33" s="169"/>
      <c r="B33" s="77"/>
      <c r="C33" s="3"/>
      <c r="D33" s="3"/>
      <c r="E33" s="3"/>
      <c r="G33" s="169"/>
      <c r="H33" s="77"/>
      <c r="I33" s="3"/>
      <c r="J33" s="3"/>
      <c r="K33" s="3"/>
    </row>
    <row r="34" spans="1:13" s="159" customFormat="1" ht="14.1" customHeight="1" x14ac:dyDescent="0.2">
      <c r="A34" s="169"/>
      <c r="B34" s="77"/>
      <c r="C34" s="3"/>
      <c r="D34" s="3"/>
      <c r="E34" s="3"/>
      <c r="G34" s="169"/>
      <c r="H34" s="77"/>
      <c r="I34" s="98"/>
      <c r="J34" s="3"/>
      <c r="K34" s="3"/>
    </row>
    <row r="35" spans="1:13" s="159" customFormat="1" ht="14.1" customHeight="1" x14ac:dyDescent="0.2">
      <c r="A35" s="169"/>
      <c r="B35" s="77"/>
      <c r="C35" s="3"/>
      <c r="D35" s="3"/>
      <c r="E35" s="3"/>
      <c r="G35" s="169"/>
      <c r="H35" s="77"/>
      <c r="I35" s="98"/>
      <c r="J35" s="3"/>
      <c r="K35" s="3"/>
    </row>
    <row r="36" spans="1:13" s="159" customFormat="1" ht="14.1" customHeight="1" x14ac:dyDescent="0.2">
      <c r="A36" s="169"/>
      <c r="B36" s="77"/>
      <c r="C36" s="3"/>
      <c r="D36" s="3"/>
      <c r="E36" s="3"/>
      <c r="G36" s="169"/>
      <c r="H36" s="77"/>
      <c r="I36" s="98"/>
      <c r="J36" s="3"/>
      <c r="K36" s="3"/>
    </row>
    <row r="37" spans="1:13" s="159" customFormat="1" ht="14.1" customHeight="1" x14ac:dyDescent="0.2">
      <c r="A37" s="90"/>
      <c r="B37" s="77"/>
      <c r="C37" s="3"/>
      <c r="D37" s="3"/>
      <c r="E37" s="3"/>
      <c r="G37" s="169"/>
      <c r="H37" s="77"/>
      <c r="I37" s="98"/>
      <c r="J37" s="3"/>
      <c r="K37" s="3"/>
    </row>
    <row r="38" spans="1:13" s="159" customFormat="1" ht="14.1" customHeight="1" x14ac:dyDescent="0.2">
      <c r="A38" s="169"/>
      <c r="B38" s="77"/>
      <c r="C38" s="3"/>
      <c r="D38" s="3"/>
      <c r="E38" s="3"/>
      <c r="G38" s="169"/>
      <c r="H38" s="77"/>
      <c r="I38" s="98"/>
      <c r="J38" s="3"/>
      <c r="K38" s="3"/>
    </row>
    <row r="39" spans="1:13" s="159" customFormat="1" ht="14.1" customHeight="1" x14ac:dyDescent="0.2">
      <c r="A39" s="90"/>
      <c r="B39" s="77"/>
      <c r="C39" s="3"/>
      <c r="D39" s="3"/>
      <c r="E39" s="3"/>
      <c r="G39" s="169"/>
      <c r="H39" s="77"/>
      <c r="I39" s="3"/>
      <c r="J39" s="3"/>
      <c r="K39" s="3"/>
    </row>
    <row r="40" spans="1:13" s="159" customFormat="1" ht="14.1" customHeight="1" x14ac:dyDescent="0.2">
      <c r="A40" s="90"/>
      <c r="B40" s="77"/>
      <c r="C40" s="3"/>
      <c r="D40" s="3"/>
      <c r="E40" s="3"/>
      <c r="G40" s="169"/>
      <c r="H40" s="77"/>
      <c r="I40" s="3"/>
      <c r="J40" s="3"/>
      <c r="K40" s="3"/>
    </row>
    <row r="41" spans="1:13" s="159" customFormat="1" ht="14.1" customHeight="1" x14ac:dyDescent="0.2">
      <c r="A41" s="169"/>
      <c r="B41" s="3"/>
      <c r="C41" s="3"/>
      <c r="D41" s="3"/>
      <c r="E41" s="3"/>
      <c r="G41" s="169"/>
      <c r="H41" s="77"/>
      <c r="I41" s="3"/>
      <c r="J41" s="3"/>
      <c r="K41" s="3"/>
    </row>
    <row r="42" spans="1:13" s="159" customFormat="1" ht="14.1" customHeight="1" x14ac:dyDescent="0.2">
      <c r="A42" s="169"/>
      <c r="B42" s="3"/>
      <c r="C42" s="3"/>
      <c r="D42" s="3"/>
      <c r="E42" s="3"/>
      <c r="G42" s="169"/>
      <c r="H42" s="77"/>
      <c r="I42" s="3"/>
      <c r="J42" s="3"/>
      <c r="K42" s="3"/>
    </row>
    <row r="43" spans="1:13" s="159" customFormat="1" ht="14.1" customHeight="1" x14ac:dyDescent="0.2">
      <c r="A43" s="169"/>
      <c r="B43" s="77"/>
      <c r="C43" s="3"/>
      <c r="D43" s="3"/>
      <c r="E43" s="3"/>
      <c r="G43" s="169"/>
      <c r="H43" s="77"/>
      <c r="I43" s="98"/>
      <c r="J43" s="3"/>
      <c r="K43" s="3"/>
    </row>
    <row r="44" spans="1:13" s="159" customFormat="1" ht="14.1" customHeight="1" x14ac:dyDescent="0.2">
      <c r="A44" s="169"/>
      <c r="B44" s="77"/>
      <c r="C44" s="3"/>
      <c r="D44" s="3"/>
      <c r="E44" s="3"/>
      <c r="G44" s="169"/>
      <c r="H44" s="77"/>
      <c r="I44" s="98"/>
      <c r="J44" s="3"/>
      <c r="K44" s="3"/>
    </row>
    <row r="45" spans="1:13" s="159" customFormat="1" ht="14.1" customHeight="1" x14ac:dyDescent="0.2">
      <c r="A45" s="169"/>
      <c r="B45" s="77"/>
      <c r="C45" s="3"/>
      <c r="D45" s="172"/>
      <c r="E45" s="172"/>
      <c r="G45" s="169"/>
      <c r="H45" s="77"/>
      <c r="I45" s="3"/>
      <c r="J45" s="3"/>
      <c r="K45" s="3"/>
    </row>
    <row r="46" spans="1:13" s="159" customFormat="1" ht="14.1" customHeight="1" x14ac:dyDescent="0.2">
      <c r="A46" s="169"/>
      <c r="B46" s="77"/>
      <c r="C46" s="3"/>
      <c r="D46" s="3"/>
      <c r="E46" s="3"/>
      <c r="G46" s="169"/>
      <c r="H46" s="77"/>
      <c r="I46" s="3"/>
      <c r="J46" s="3"/>
      <c r="K46" s="3"/>
    </row>
    <row r="47" spans="1:13" s="159" customFormat="1" ht="14.1" customHeight="1" x14ac:dyDescent="0.2">
      <c r="A47" s="169"/>
      <c r="B47" s="77"/>
      <c r="C47" s="3"/>
      <c r="D47" s="172"/>
      <c r="E47" s="172"/>
      <c r="G47" s="90"/>
      <c r="H47" s="77"/>
      <c r="I47" s="3"/>
      <c r="J47" s="3"/>
      <c r="K47" s="3"/>
      <c r="M47" s="159" t="s">
        <v>88</v>
      </c>
    </row>
    <row r="48" spans="1:13" s="159" customFormat="1" ht="14.1" customHeight="1" x14ac:dyDescent="0.2">
      <c r="A48" s="169"/>
      <c r="B48" s="77"/>
      <c r="C48" s="3"/>
      <c r="D48" s="3"/>
      <c r="E48" s="3"/>
      <c r="G48" s="169"/>
      <c r="H48" s="77"/>
      <c r="I48" s="3"/>
      <c r="J48" s="3"/>
      <c r="K48" s="3"/>
    </row>
    <row r="49" spans="1:11" s="159" customFormat="1" ht="14.1" customHeight="1" x14ac:dyDescent="0.2">
      <c r="A49" s="90"/>
      <c r="B49" s="77"/>
      <c r="C49" s="3"/>
      <c r="D49" s="3"/>
      <c r="E49" s="3"/>
      <c r="G49" s="169"/>
      <c r="H49" s="77"/>
      <c r="I49" s="3"/>
      <c r="J49" s="3"/>
      <c r="K49" s="3"/>
    </row>
    <row r="50" spans="1:11" s="159" customFormat="1" ht="14.1" customHeight="1" x14ac:dyDescent="0.2">
      <c r="A50" s="169"/>
      <c r="B50" s="77"/>
      <c r="C50" s="3"/>
      <c r="D50" s="3"/>
      <c r="E50" s="3"/>
      <c r="G50" s="90"/>
      <c r="H50" s="77"/>
      <c r="I50" s="3"/>
      <c r="J50" s="3"/>
      <c r="K50" s="3"/>
    </row>
    <row r="51" spans="1:11" s="159" customFormat="1" ht="14.1" customHeight="1" x14ac:dyDescent="0.2">
      <c r="A51" s="90"/>
      <c r="B51" s="77"/>
      <c r="C51" s="3"/>
      <c r="D51" s="3"/>
      <c r="E51" s="3"/>
      <c r="G51" s="169"/>
      <c r="H51" s="77"/>
      <c r="I51" s="3"/>
      <c r="J51" s="3"/>
      <c r="K51" s="3"/>
    </row>
    <row r="52" spans="1:11" s="159" customFormat="1" ht="14.1" customHeight="1" x14ac:dyDescent="0.2">
      <c r="A52" s="169"/>
      <c r="B52" s="77"/>
      <c r="C52" s="3"/>
      <c r="D52" s="3"/>
      <c r="E52" s="3"/>
      <c r="G52" s="169"/>
      <c r="H52" s="80"/>
      <c r="I52" s="3"/>
      <c r="J52" s="3"/>
      <c r="K52" s="3"/>
    </row>
    <row r="53" spans="1:11" s="159" customFormat="1" ht="14.1" customHeight="1" x14ac:dyDescent="0.2">
      <c r="A53" s="90"/>
      <c r="B53" s="77"/>
      <c r="C53" s="3"/>
      <c r="D53" s="3"/>
      <c r="E53" s="3"/>
      <c r="G53" s="90"/>
      <c r="H53" s="80"/>
      <c r="I53" s="3"/>
      <c r="J53" s="3"/>
      <c r="K53" s="3"/>
    </row>
    <row r="54" spans="1:11" s="159" customFormat="1" ht="5.0999999999999996" customHeight="1" x14ac:dyDescent="0.2">
      <c r="G54" s="89"/>
      <c r="H54" s="77"/>
      <c r="I54" s="3"/>
      <c r="J54" s="3"/>
      <c r="K54" s="3"/>
    </row>
    <row r="55" spans="1:11" s="159" customFormat="1" ht="12.75" customHeight="1" x14ac:dyDescent="0.2">
      <c r="A55" s="189" t="s">
        <v>94</v>
      </c>
      <c r="B55" s="189"/>
      <c r="C55" s="189"/>
      <c r="D55" s="189"/>
      <c r="E55" s="189"/>
      <c r="F55" s="189"/>
      <c r="G55" s="189"/>
      <c r="H55" s="189"/>
      <c r="I55" s="189"/>
      <c r="J55" s="189"/>
      <c r="K55" s="189"/>
    </row>
    <row r="56" spans="1:11" s="159" customFormat="1" ht="3.95" customHeight="1" x14ac:dyDescent="0.2">
      <c r="A56" s="77"/>
      <c r="B56" s="77"/>
      <c r="C56" s="3"/>
      <c r="D56" s="3"/>
      <c r="E56" s="3"/>
    </row>
    <row r="57" spans="1:11" s="159" customFormat="1" ht="36.75" customHeight="1" x14ac:dyDescent="0.2">
      <c r="A57" s="189" t="s">
        <v>25</v>
      </c>
      <c r="B57" s="189"/>
      <c r="C57" s="189"/>
      <c r="D57" s="189"/>
      <c r="E57" s="189"/>
      <c r="F57" s="189"/>
      <c r="G57" s="189"/>
      <c r="H57" s="189"/>
      <c r="I57" s="189"/>
      <c r="J57" s="189"/>
      <c r="K57" s="189"/>
    </row>
    <row r="58" spans="1:11" x14ac:dyDescent="0.2">
      <c r="A58" s="30"/>
      <c r="B58" s="30"/>
      <c r="C58" s="30"/>
      <c r="D58" s="30"/>
      <c r="E58" s="30"/>
      <c r="F58" s="30"/>
      <c r="G58" s="30"/>
      <c r="H58" s="30"/>
      <c r="I58" s="30"/>
      <c r="J58" s="30"/>
      <c r="K58" s="30"/>
    </row>
  </sheetData>
  <mergeCells count="5">
    <mergeCell ref="A5:K5"/>
    <mergeCell ref="A55:K55"/>
    <mergeCell ref="A57:K57"/>
    <mergeCell ref="F2:K2"/>
    <mergeCell ref="E3:H3"/>
  </mergeCells>
  <phoneticPr fontId="0" type="noConversion"/>
  <printOptions horizontalCentered="1"/>
  <pageMargins left="0.35" right="0.35" top="0.35" bottom="0.35" header="0.5" footer="0.5"/>
  <pageSetup scale="9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444"/>
  <sheetViews>
    <sheetView tabSelected="1" zoomScale="132" zoomScaleNormal="132"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0.7109375" style="2" customWidth="1"/>
    <col min="3" max="3" width="3.140625" style="2" customWidth="1"/>
    <col min="4" max="4" width="10.42578125" style="2" customWidth="1"/>
    <col min="5" max="5" width="0.7109375" style="2" customWidth="1"/>
    <col min="6" max="6" width="9.4257812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1" customWidth="1"/>
    <col min="20" max="20" width="3.7109375" style="2" customWidth="1"/>
    <col min="21" max="21" width="4" style="9" customWidth="1"/>
    <col min="22" max="22" width="3.28515625" style="88" customWidth="1"/>
    <col min="23" max="23" width="3.85546875" style="56" customWidth="1"/>
    <col min="24" max="24" width="6.7109375" style="15" customWidth="1"/>
    <col min="25" max="25" width="1" style="143" customWidth="1"/>
    <col min="26" max="26" width="3.7109375" style="41" customWidth="1"/>
    <col min="27" max="27" width="6.7109375" style="41" customWidth="1"/>
    <col min="28" max="28" width="5.140625" style="60" customWidth="1"/>
    <col min="29" max="29" width="6.7109375" style="17" customWidth="1"/>
    <col min="30" max="30" width="5.140625" style="15" customWidth="1"/>
    <col min="31" max="31" width="4.5703125" style="66" customWidth="1"/>
    <col min="32" max="32" width="4.140625" style="66" customWidth="1"/>
    <col min="33" max="33" width="6.7109375" style="17" customWidth="1"/>
    <col min="34" max="34" width="1" style="143" customWidth="1"/>
    <col min="35" max="35" width="4.28515625" style="151" customWidth="1"/>
    <col min="36" max="36" width="6.7109375" style="41" customWidth="1"/>
    <col min="37" max="39" width="6.7109375" style="17" customWidth="1"/>
    <col min="40" max="40" width="1" style="2" customWidth="1"/>
    <col min="41" max="41" width="2" style="152" customWidth="1"/>
    <col min="42" max="16384" width="9.140625" style="2"/>
  </cols>
  <sheetData>
    <row r="1" spans="2:41" s="3" customFormat="1" ht="9.75" hidden="1" customHeight="1" x14ac:dyDescent="0.2">
      <c r="B1" s="106" t="s">
        <v>52</v>
      </c>
      <c r="D1" s="72" t="s">
        <v>21</v>
      </c>
      <c r="E1" s="72"/>
      <c r="F1" s="29" t="s">
        <v>45</v>
      </c>
      <c r="G1" s="29"/>
      <c r="H1" s="29"/>
      <c r="I1" s="29" t="s">
        <v>23</v>
      </c>
      <c r="J1" s="29"/>
      <c r="K1" s="29"/>
      <c r="L1" s="29"/>
      <c r="M1" s="29"/>
      <c r="N1" s="29"/>
      <c r="P1" s="72" t="s">
        <v>167</v>
      </c>
      <c r="Q1" s="87"/>
      <c r="R1" s="28"/>
      <c r="S1" s="38">
        <f>IF(Suggested="Yes",AA1,AG1)</f>
        <v>0.05</v>
      </c>
      <c r="T1" s="36" t="s">
        <v>44</v>
      </c>
      <c r="U1" s="5" t="str">
        <f>+Instructions!$B$3</f>
        <v>A</v>
      </c>
      <c r="V1" s="51"/>
      <c r="W1" s="55">
        <f>+Instructions!$C$22</f>
        <v>0</v>
      </c>
      <c r="X1" s="38">
        <f t="shared" ref="X1:X7" si="0">ROUND($AA1*(1-W1)+0.004999,2)</f>
        <v>0.05</v>
      </c>
      <c r="Y1" s="142"/>
      <c r="Z1" s="6" t="s">
        <v>310</v>
      </c>
      <c r="AA1" s="38">
        <v>0.05</v>
      </c>
      <c r="AB1" s="59">
        <f t="shared" ref="AB1:AC7" si="1">+W1</f>
        <v>0</v>
      </c>
      <c r="AC1" s="16">
        <f t="shared" si="1"/>
        <v>0.05</v>
      </c>
      <c r="AD1" s="12">
        <f t="shared" ref="AD1:AD7" si="2">(AG1-AC1)/AG1</f>
        <v>0</v>
      </c>
      <c r="AE1" s="114"/>
      <c r="AF1" s="119">
        <v>1</v>
      </c>
      <c r="AG1" s="37">
        <f t="shared" ref="AG1:AG7" si="3">SUM(AJ1:AL1)+AE1</f>
        <v>0.05</v>
      </c>
      <c r="AH1" s="142"/>
      <c r="AJ1" s="38">
        <f t="shared" ref="AJ1:AJ7" si="4">ROUND(AC1/(1-VLOOKUP(AF1,Group,2,FALSE)),2)</f>
        <v>0.05</v>
      </c>
      <c r="AK1" s="16">
        <f t="shared" ref="AK1:AK7" si="5">IF(VLOOKUP(AF1,Group,5,FALSE)="YES",VLOOKUP(ROUND(ROUND(AJ1,1)-AJ1,2),Round,2,FALSE)+VLOOKUP(AF1,Group,6,FALSE),0)</f>
        <v>0</v>
      </c>
      <c r="AL1" s="16">
        <f t="shared" ref="AL1:AL7" si="6">IF(VLOOKUP(AF1,Group,7,FALSE)="",0,ROUND(AJ1-0.04999,1)-AJ1+AM1)</f>
        <v>0</v>
      </c>
      <c r="AM1" s="16" t="str">
        <f t="shared" ref="AM1:AM7" si="7">IF(VLOOKUP(AF1,Group,7,FALSE)="","",VLOOKUP(AF1,Group,7,FALSE))</f>
        <v/>
      </c>
      <c r="AO1" s="152" t="s">
        <v>56</v>
      </c>
    </row>
    <row r="2" spans="2:41" s="3" customFormat="1" ht="9.9499999999999993" hidden="1" customHeight="1" x14ac:dyDescent="0.2">
      <c r="B2" s="107" t="s">
        <v>42</v>
      </c>
      <c r="D2" s="72" t="s">
        <v>21</v>
      </c>
      <c r="E2" s="72"/>
      <c r="F2" s="29" t="s">
        <v>22</v>
      </c>
      <c r="G2" s="29"/>
      <c r="H2" s="29"/>
      <c r="I2" s="29" t="s">
        <v>23</v>
      </c>
      <c r="J2" s="29"/>
      <c r="K2" s="29"/>
      <c r="L2" s="29"/>
      <c r="M2" s="29"/>
      <c r="N2" s="29"/>
      <c r="P2" s="72"/>
      <c r="Q2" s="87"/>
      <c r="R2" s="28"/>
      <c r="S2" s="38">
        <f t="shared" ref="S2:S7" si="8">IF(Suggested="Yes",AA2,AG2)</f>
        <v>0.05</v>
      </c>
      <c r="T2" s="36" t="s">
        <v>43</v>
      </c>
      <c r="U2" s="5" t="str">
        <f>+Instructions!$B$3</f>
        <v>A</v>
      </c>
      <c r="V2" s="51"/>
      <c r="W2" s="55">
        <f>+Instructions!$C$22</f>
        <v>0</v>
      </c>
      <c r="X2" s="38">
        <f t="shared" si="0"/>
        <v>0.05</v>
      </c>
      <c r="Y2" s="142"/>
      <c r="Z2" s="6" t="s">
        <v>310</v>
      </c>
      <c r="AA2" s="38">
        <v>0.05</v>
      </c>
      <c r="AB2" s="59">
        <f t="shared" si="1"/>
        <v>0</v>
      </c>
      <c r="AC2" s="38">
        <f t="shared" si="1"/>
        <v>0.05</v>
      </c>
      <c r="AD2" s="59">
        <f t="shared" si="2"/>
        <v>0</v>
      </c>
      <c r="AE2" s="114"/>
      <c r="AF2" s="121">
        <v>2</v>
      </c>
      <c r="AG2" s="43">
        <f t="shared" si="3"/>
        <v>0.05</v>
      </c>
      <c r="AH2" s="142"/>
      <c r="AJ2" s="38">
        <f t="shared" si="4"/>
        <v>0.05</v>
      </c>
      <c r="AK2" s="16">
        <f t="shared" si="5"/>
        <v>0</v>
      </c>
      <c r="AL2" s="16">
        <f t="shared" si="6"/>
        <v>0</v>
      </c>
      <c r="AM2" s="16" t="str">
        <f t="shared" si="7"/>
        <v/>
      </c>
      <c r="AO2" s="152" t="s">
        <v>56</v>
      </c>
    </row>
    <row r="3" spans="2:41" s="3" customFormat="1" ht="9.9499999999999993" hidden="1" customHeight="1" x14ac:dyDescent="0.2">
      <c r="B3" s="105" t="s">
        <v>6</v>
      </c>
      <c r="D3" s="72" t="s">
        <v>21</v>
      </c>
      <c r="E3" s="72"/>
      <c r="F3" s="29" t="s">
        <v>22</v>
      </c>
      <c r="G3" s="29"/>
      <c r="H3" s="29"/>
      <c r="I3" s="29" t="s">
        <v>23</v>
      </c>
      <c r="J3" s="29"/>
      <c r="K3" s="29"/>
      <c r="L3" s="29"/>
      <c r="M3" s="29"/>
      <c r="N3" s="29"/>
      <c r="P3" s="72"/>
      <c r="Q3" s="87"/>
      <c r="R3" s="28"/>
      <c r="S3" s="38">
        <f t="shared" si="8"/>
        <v>0.05</v>
      </c>
      <c r="T3" s="36" t="s">
        <v>43</v>
      </c>
      <c r="U3" s="5" t="str">
        <f>+Instructions!$B$3</f>
        <v>A</v>
      </c>
      <c r="V3" s="51"/>
      <c r="W3" s="55">
        <f>+Instructions!$C$22</f>
        <v>0</v>
      </c>
      <c r="X3" s="38">
        <f t="shared" si="0"/>
        <v>0.05</v>
      </c>
      <c r="Y3" s="142"/>
      <c r="Z3" s="6" t="s">
        <v>310</v>
      </c>
      <c r="AA3" s="38">
        <v>0.05</v>
      </c>
      <c r="AB3" s="59">
        <f t="shared" si="1"/>
        <v>0</v>
      </c>
      <c r="AC3" s="16">
        <f t="shared" si="1"/>
        <v>0.05</v>
      </c>
      <c r="AD3" s="12">
        <f t="shared" si="2"/>
        <v>0</v>
      </c>
      <c r="AE3" s="114"/>
      <c r="AF3" s="120">
        <v>3</v>
      </c>
      <c r="AG3" s="52">
        <f t="shared" si="3"/>
        <v>0.05</v>
      </c>
      <c r="AH3" s="142"/>
      <c r="AJ3" s="38">
        <f t="shared" si="4"/>
        <v>0.05</v>
      </c>
      <c r="AK3" s="16">
        <f t="shared" si="5"/>
        <v>0</v>
      </c>
      <c r="AL3" s="16">
        <f t="shared" si="6"/>
        <v>0</v>
      </c>
      <c r="AM3" s="16" t="str">
        <f t="shared" si="7"/>
        <v/>
      </c>
      <c r="AO3" s="152" t="s">
        <v>56</v>
      </c>
    </row>
    <row r="4" spans="2:41" s="3" customFormat="1" ht="9.9499999999999993" hidden="1" customHeight="1" x14ac:dyDescent="0.2">
      <c r="B4" s="108">
        <v>0</v>
      </c>
      <c r="D4" s="72" t="s">
        <v>21</v>
      </c>
      <c r="E4" s="72"/>
      <c r="F4" s="29" t="s">
        <v>22</v>
      </c>
      <c r="G4" s="29"/>
      <c r="H4" s="29"/>
      <c r="I4" s="29" t="s">
        <v>23</v>
      </c>
      <c r="J4" s="29"/>
      <c r="K4" s="29" t="s">
        <v>88</v>
      </c>
      <c r="L4" s="29" t="s">
        <v>88</v>
      </c>
      <c r="M4" s="29"/>
      <c r="N4" s="29"/>
      <c r="P4" s="72"/>
      <c r="Q4" s="87"/>
      <c r="R4" s="28"/>
      <c r="S4" s="38">
        <f t="shared" si="8"/>
        <v>0</v>
      </c>
      <c r="T4" s="36" t="s">
        <v>43</v>
      </c>
      <c r="U4" s="5" t="str">
        <f>+Instructions!$B$3</f>
        <v>A</v>
      </c>
      <c r="V4" s="51"/>
      <c r="W4" s="55">
        <f>+Instructions!$C$22</f>
        <v>0</v>
      </c>
      <c r="X4" s="38">
        <f t="shared" si="0"/>
        <v>0</v>
      </c>
      <c r="Y4" s="142"/>
      <c r="Z4" s="6" t="s">
        <v>310</v>
      </c>
      <c r="AA4" s="38">
        <v>0</v>
      </c>
      <c r="AB4" s="59">
        <f t="shared" si="1"/>
        <v>0</v>
      </c>
      <c r="AC4" s="16">
        <f t="shared" si="1"/>
        <v>0</v>
      </c>
      <c r="AD4" s="12" t="e">
        <f t="shared" si="2"/>
        <v>#DIV/0!</v>
      </c>
      <c r="AE4" s="114"/>
      <c r="AF4" s="122">
        <v>4</v>
      </c>
      <c r="AG4" s="101">
        <f t="shared" si="3"/>
        <v>0</v>
      </c>
      <c r="AH4" s="142"/>
      <c r="AJ4" s="38">
        <f t="shared" si="4"/>
        <v>0</v>
      </c>
      <c r="AK4" s="16">
        <f t="shared" si="5"/>
        <v>0</v>
      </c>
      <c r="AL4" s="16">
        <f t="shared" si="6"/>
        <v>0</v>
      </c>
      <c r="AM4" s="16" t="str">
        <f t="shared" si="7"/>
        <v/>
      </c>
      <c r="AO4" s="152" t="s">
        <v>56</v>
      </c>
    </row>
    <row r="5" spans="2:41" s="3" customFormat="1" ht="9.9499999999999993" hidden="1" customHeight="1" x14ac:dyDescent="0.2">
      <c r="B5" s="109">
        <v>0</v>
      </c>
      <c r="D5" s="72" t="s">
        <v>21</v>
      </c>
      <c r="E5" s="72"/>
      <c r="F5" s="29" t="s">
        <v>22</v>
      </c>
      <c r="G5" s="29"/>
      <c r="H5" s="29"/>
      <c r="I5" s="29" t="s">
        <v>23</v>
      </c>
      <c r="J5" s="29"/>
      <c r="K5" s="29"/>
      <c r="L5" s="29" t="s">
        <v>88</v>
      </c>
      <c r="M5" s="29"/>
      <c r="N5" s="29"/>
      <c r="P5" s="72"/>
      <c r="Q5" s="87"/>
      <c r="R5" s="28"/>
      <c r="S5" s="38">
        <f t="shared" si="8"/>
        <v>0</v>
      </c>
      <c r="T5" s="36" t="s">
        <v>43</v>
      </c>
      <c r="U5" s="5" t="str">
        <f>+Instructions!$B$3</f>
        <v>A</v>
      </c>
      <c r="V5" s="51"/>
      <c r="W5" s="55">
        <f>+Instructions!$C$22</f>
        <v>0</v>
      </c>
      <c r="X5" s="38">
        <f t="shared" si="0"/>
        <v>0</v>
      </c>
      <c r="Y5" s="142"/>
      <c r="Z5" s="6" t="s">
        <v>310</v>
      </c>
      <c r="AA5" s="38">
        <v>0</v>
      </c>
      <c r="AB5" s="59">
        <f t="shared" si="1"/>
        <v>0</v>
      </c>
      <c r="AC5" s="16">
        <f t="shared" si="1"/>
        <v>0</v>
      </c>
      <c r="AD5" s="12" t="e">
        <f t="shared" si="2"/>
        <v>#DIV/0!</v>
      </c>
      <c r="AE5" s="114"/>
      <c r="AF5" s="123">
        <v>5</v>
      </c>
      <c r="AG5" s="102">
        <f t="shared" si="3"/>
        <v>0</v>
      </c>
      <c r="AH5" s="142"/>
      <c r="AJ5" s="38">
        <f t="shared" si="4"/>
        <v>0</v>
      </c>
      <c r="AK5" s="16">
        <f t="shared" si="5"/>
        <v>0</v>
      </c>
      <c r="AL5" s="16">
        <f t="shared" si="6"/>
        <v>0</v>
      </c>
      <c r="AM5" s="16" t="str">
        <f t="shared" si="7"/>
        <v/>
      </c>
      <c r="AO5" s="152" t="s">
        <v>56</v>
      </c>
    </row>
    <row r="6" spans="2:41" s="3" customFormat="1" ht="9.9499999999999993" hidden="1" customHeight="1" x14ac:dyDescent="0.2">
      <c r="B6" s="110">
        <v>0</v>
      </c>
      <c r="D6" s="72" t="s">
        <v>21</v>
      </c>
      <c r="E6" s="72"/>
      <c r="F6" s="29" t="s">
        <v>22</v>
      </c>
      <c r="G6" s="29"/>
      <c r="H6" s="29"/>
      <c r="I6" s="29" t="s">
        <v>23</v>
      </c>
      <c r="J6" s="29"/>
      <c r="K6" s="29"/>
      <c r="L6" s="29"/>
      <c r="M6" s="29"/>
      <c r="N6" s="29"/>
      <c r="P6" s="72"/>
      <c r="Q6" s="87"/>
      <c r="R6" s="28"/>
      <c r="S6" s="38">
        <f t="shared" si="8"/>
        <v>0</v>
      </c>
      <c r="T6" s="36" t="s">
        <v>43</v>
      </c>
      <c r="U6" s="5" t="str">
        <f>+Instructions!$B$3</f>
        <v>A</v>
      </c>
      <c r="V6" s="51"/>
      <c r="W6" s="55">
        <f>+Instructions!$C$22</f>
        <v>0</v>
      </c>
      <c r="X6" s="38">
        <f t="shared" si="0"/>
        <v>0</v>
      </c>
      <c r="Y6" s="142"/>
      <c r="Z6" s="6" t="s">
        <v>310</v>
      </c>
      <c r="AA6" s="38">
        <v>0</v>
      </c>
      <c r="AB6" s="59">
        <f t="shared" si="1"/>
        <v>0</v>
      </c>
      <c r="AC6" s="16">
        <f t="shared" si="1"/>
        <v>0</v>
      </c>
      <c r="AD6" s="12" t="e">
        <f t="shared" si="2"/>
        <v>#DIV/0!</v>
      </c>
      <c r="AE6" s="114"/>
      <c r="AF6" s="124">
        <v>6</v>
      </c>
      <c r="AG6" s="103">
        <f t="shared" si="3"/>
        <v>0</v>
      </c>
      <c r="AH6" s="142"/>
      <c r="AJ6" s="38">
        <f t="shared" si="4"/>
        <v>0</v>
      </c>
      <c r="AK6" s="16">
        <f t="shared" si="5"/>
        <v>0</v>
      </c>
      <c r="AL6" s="16">
        <f t="shared" si="6"/>
        <v>0</v>
      </c>
      <c r="AM6" s="16" t="str">
        <f t="shared" si="7"/>
        <v/>
      </c>
      <c r="AO6" s="152" t="s">
        <v>56</v>
      </c>
    </row>
    <row r="7" spans="2:41" s="3" customFormat="1" ht="9.9499999999999993" hidden="1" customHeight="1" x14ac:dyDescent="0.2">
      <c r="B7" s="111" t="s">
        <v>89</v>
      </c>
      <c r="D7" s="72" t="s">
        <v>21</v>
      </c>
      <c r="E7" s="72"/>
      <c r="F7" s="29" t="s">
        <v>22</v>
      </c>
      <c r="G7" s="29"/>
      <c r="H7" s="29"/>
      <c r="I7" s="29" t="s">
        <v>23</v>
      </c>
      <c r="J7" s="29"/>
      <c r="K7" s="29" t="s">
        <v>88</v>
      </c>
      <c r="L7" s="29"/>
      <c r="M7" s="29"/>
      <c r="N7" s="29"/>
      <c r="P7" s="72"/>
      <c r="Q7" s="87"/>
      <c r="R7" s="28"/>
      <c r="S7" s="38">
        <f t="shared" si="8"/>
        <v>0</v>
      </c>
      <c r="T7" s="36" t="s">
        <v>43</v>
      </c>
      <c r="U7" s="5" t="str">
        <f>+Instructions!$B$3</f>
        <v>A</v>
      </c>
      <c r="V7" s="51"/>
      <c r="W7" s="55">
        <f>+Instructions!$C$22</f>
        <v>0</v>
      </c>
      <c r="X7" s="38">
        <f t="shared" si="0"/>
        <v>0</v>
      </c>
      <c r="Y7" s="142"/>
      <c r="Z7" s="6" t="s">
        <v>310</v>
      </c>
      <c r="AA7" s="38">
        <v>0</v>
      </c>
      <c r="AB7" s="59">
        <f t="shared" si="1"/>
        <v>0</v>
      </c>
      <c r="AC7" s="16">
        <f t="shared" si="1"/>
        <v>0</v>
      </c>
      <c r="AD7" s="12" t="e">
        <f t="shared" si="2"/>
        <v>#DIV/0!</v>
      </c>
      <c r="AE7" s="114"/>
      <c r="AF7" s="125">
        <v>7</v>
      </c>
      <c r="AG7" s="104">
        <f t="shared" si="3"/>
        <v>0</v>
      </c>
      <c r="AH7" s="142"/>
      <c r="AJ7" s="38">
        <f t="shared" si="4"/>
        <v>0</v>
      </c>
      <c r="AK7" s="16">
        <f t="shared" si="5"/>
        <v>0</v>
      </c>
      <c r="AL7" s="16">
        <f t="shared" si="6"/>
        <v>0</v>
      </c>
      <c r="AM7" s="16" t="str">
        <f t="shared" si="7"/>
        <v/>
      </c>
      <c r="AO7" s="152" t="s">
        <v>56</v>
      </c>
    </row>
    <row r="8" spans="2:41" s="3" customFormat="1" ht="9.9499999999999993" hidden="1" customHeight="1" x14ac:dyDescent="0.2">
      <c r="B8" s="112" t="s">
        <v>54</v>
      </c>
      <c r="D8" s="39"/>
      <c r="E8" s="72"/>
      <c r="F8" s="72"/>
      <c r="G8" s="29"/>
      <c r="H8" s="29"/>
      <c r="I8" s="29"/>
      <c r="J8" s="29"/>
      <c r="K8" s="29" t="s">
        <v>88</v>
      </c>
      <c r="L8" s="29"/>
      <c r="M8" s="29"/>
      <c r="N8" s="29"/>
      <c r="P8" s="72"/>
      <c r="Q8" s="87" t="s">
        <v>11</v>
      </c>
      <c r="R8" s="28" t="s">
        <v>49</v>
      </c>
      <c r="S8" s="38">
        <v>1000</v>
      </c>
      <c r="T8" s="36" t="s">
        <v>55</v>
      </c>
      <c r="U8" s="36"/>
      <c r="V8" s="51"/>
      <c r="W8" s="55">
        <v>0.1</v>
      </c>
      <c r="X8" s="38">
        <v>1000</v>
      </c>
      <c r="Y8" s="142"/>
      <c r="Z8" s="38" t="s">
        <v>55</v>
      </c>
      <c r="AA8" s="38">
        <v>1000</v>
      </c>
      <c r="AB8" s="59">
        <v>0.1</v>
      </c>
      <c r="AC8" s="38">
        <v>1000</v>
      </c>
      <c r="AD8" s="59">
        <v>0.1</v>
      </c>
      <c r="AE8" s="73">
        <v>10</v>
      </c>
      <c r="AF8" s="73"/>
      <c r="AG8" s="38">
        <v>1000</v>
      </c>
      <c r="AH8" s="142"/>
      <c r="AI8" s="118"/>
      <c r="AJ8" s="38"/>
      <c r="AK8" s="38"/>
      <c r="AL8" s="38"/>
      <c r="AM8" s="38"/>
      <c r="AO8" s="152" t="s">
        <v>56</v>
      </c>
    </row>
    <row r="9" spans="2:41" s="3" customFormat="1" ht="12.75" hidden="1" x14ac:dyDescent="0.2">
      <c r="C9" s="31"/>
      <c r="D9" s="31"/>
      <c r="E9" s="31"/>
      <c r="F9" s="31"/>
      <c r="G9" s="31"/>
      <c r="H9" s="31"/>
      <c r="I9" s="31"/>
      <c r="J9" s="31"/>
      <c r="K9" s="31"/>
      <c r="L9" s="31"/>
      <c r="M9" s="31"/>
      <c r="N9" s="31"/>
      <c r="O9" s="31"/>
      <c r="P9" s="13"/>
      <c r="Q9" s="32"/>
      <c r="R9" s="31"/>
      <c r="S9" s="33"/>
      <c r="T9" s="31"/>
      <c r="U9" s="42"/>
      <c r="V9" s="51"/>
      <c r="W9" s="55"/>
      <c r="X9" s="14"/>
      <c r="Y9" s="142"/>
      <c r="Z9" s="38"/>
      <c r="AA9" s="38"/>
      <c r="AB9" s="44"/>
      <c r="AC9" s="43"/>
      <c r="AD9" s="45"/>
      <c r="AE9" s="61"/>
      <c r="AF9" s="61"/>
      <c r="AG9" s="43"/>
      <c r="AH9" s="142"/>
      <c r="AI9" s="118"/>
      <c r="AJ9" s="38"/>
      <c r="AK9" s="43"/>
      <c r="AL9" s="43"/>
      <c r="AM9" s="43"/>
      <c r="AN9" s="31"/>
      <c r="AO9" s="152" t="s">
        <v>56</v>
      </c>
    </row>
    <row r="10" spans="2:41" s="3" customFormat="1" ht="9.9499999999999993" hidden="1" customHeight="1" x14ac:dyDescent="0.2">
      <c r="I10" s="6"/>
      <c r="J10" s="6"/>
      <c r="K10" s="6"/>
      <c r="L10" s="6"/>
      <c r="M10" s="6"/>
      <c r="N10" s="6"/>
      <c r="O10" s="193" t="s">
        <v>20</v>
      </c>
      <c r="P10" s="194"/>
      <c r="Q10" s="194"/>
      <c r="R10" s="194"/>
      <c r="S10" s="194"/>
      <c r="T10" s="195"/>
      <c r="U10" s="18"/>
      <c r="V10" s="51"/>
      <c r="W10" s="196" t="s">
        <v>40</v>
      </c>
      <c r="X10" s="196"/>
      <c r="Y10" s="142"/>
      <c r="Z10" s="198" t="s">
        <v>41</v>
      </c>
      <c r="AA10" s="198"/>
      <c r="AB10" s="198"/>
      <c r="AC10" s="198"/>
      <c r="AD10" s="198"/>
      <c r="AE10" s="198"/>
      <c r="AF10" s="198"/>
      <c r="AG10" s="198"/>
      <c r="AH10" s="142"/>
      <c r="AI10" s="90"/>
      <c r="AO10" s="152" t="s">
        <v>56</v>
      </c>
    </row>
    <row r="11" spans="2:41" s="29" customFormat="1" ht="9.9499999999999993" hidden="1" customHeight="1" x14ac:dyDescent="0.2">
      <c r="D11" s="22" t="s">
        <v>8</v>
      </c>
      <c r="E11" s="23"/>
      <c r="F11" s="23"/>
      <c r="G11" s="23"/>
      <c r="H11" s="23"/>
      <c r="I11" s="24"/>
      <c r="J11" s="24"/>
      <c r="K11" s="24"/>
      <c r="L11" s="24"/>
      <c r="M11" s="24"/>
      <c r="N11" s="24"/>
      <c r="O11" s="191" t="s">
        <v>48</v>
      </c>
      <c r="P11" s="192"/>
      <c r="Q11" s="25" t="s">
        <v>11</v>
      </c>
      <c r="R11" s="25" t="s">
        <v>15</v>
      </c>
      <c r="S11" s="26" t="str">
        <f>IF(Suggested="Yes",AA11,AG11)</f>
        <v>List Price</v>
      </c>
      <c r="T11" s="25" t="s">
        <v>14</v>
      </c>
      <c r="U11" s="27" t="s">
        <v>13</v>
      </c>
      <c r="V11" s="51"/>
      <c r="W11" s="53" t="s">
        <v>16</v>
      </c>
      <c r="X11" s="154" t="s">
        <v>12</v>
      </c>
      <c r="Y11" s="142"/>
      <c r="Z11" s="173" t="s">
        <v>58</v>
      </c>
      <c r="AA11" s="173" t="s">
        <v>10</v>
      </c>
      <c r="AB11" s="40" t="s">
        <v>17</v>
      </c>
      <c r="AC11" s="27" t="s">
        <v>18</v>
      </c>
      <c r="AD11" s="27" t="s">
        <v>26</v>
      </c>
      <c r="AE11" s="63" t="s">
        <v>59</v>
      </c>
      <c r="AF11" s="91" t="s">
        <v>50</v>
      </c>
      <c r="AG11" s="63" t="s">
        <v>2</v>
      </c>
      <c r="AH11" s="142"/>
      <c r="AJ11" s="40" t="s">
        <v>70</v>
      </c>
      <c r="AK11" s="126" t="s">
        <v>71</v>
      </c>
      <c r="AL11" s="27" t="s">
        <v>72</v>
      </c>
      <c r="AM11" s="27" t="s">
        <v>73</v>
      </c>
      <c r="AN11" s="3"/>
      <c r="AO11" s="152" t="s">
        <v>56</v>
      </c>
    </row>
    <row r="12" spans="2:41" s="3" customFormat="1" ht="9.9499999999999993" hidden="1" customHeight="1" x14ac:dyDescent="0.2">
      <c r="C12" s="31"/>
      <c r="D12" s="31"/>
      <c r="E12" s="31"/>
      <c r="F12" s="31"/>
      <c r="G12" s="31"/>
      <c r="H12" s="31"/>
      <c r="I12" s="31"/>
      <c r="J12" s="31"/>
      <c r="K12" s="31"/>
      <c r="L12" s="31"/>
      <c r="M12" s="31"/>
      <c r="N12" s="31"/>
      <c r="O12" s="31"/>
      <c r="P12" s="13"/>
      <c r="Q12" s="32"/>
      <c r="R12" s="31"/>
      <c r="S12" s="33"/>
      <c r="T12" s="31"/>
      <c r="U12" s="42"/>
      <c r="V12" s="51"/>
      <c r="W12" s="55"/>
      <c r="X12" s="14"/>
      <c r="Y12" s="142"/>
      <c r="Z12" s="38"/>
      <c r="AA12" s="38"/>
      <c r="AB12" s="44"/>
      <c r="AC12" s="43"/>
      <c r="AD12" s="45"/>
      <c r="AE12" s="61"/>
      <c r="AF12" s="61"/>
      <c r="AG12" s="43"/>
      <c r="AH12" s="142"/>
      <c r="AI12" s="118"/>
      <c r="AJ12" s="38"/>
      <c r="AK12" s="43"/>
      <c r="AL12" s="43"/>
      <c r="AM12" s="43"/>
      <c r="AN12" s="31"/>
      <c r="AO12" s="152" t="s">
        <v>56</v>
      </c>
    </row>
    <row r="13" spans="2:41" s="11" customFormat="1" ht="15.95" customHeight="1" x14ac:dyDescent="0.2">
      <c r="L13" s="190" t="str">
        <f>"File '"&amp;Instructions!B2&amp;"' - "&amp;Instructions!B1</f>
        <v>File 'S' - Stone Terroir</v>
      </c>
      <c r="M13" s="190"/>
      <c r="N13" s="190"/>
      <c r="O13" s="190"/>
      <c r="P13" s="190"/>
      <c r="Q13" s="190"/>
      <c r="R13" s="190"/>
      <c r="S13" s="190"/>
      <c r="T13" s="190"/>
      <c r="U13" s="69"/>
      <c r="V13" s="51"/>
      <c r="W13" s="199" t="s">
        <v>9</v>
      </c>
      <c r="X13" s="199"/>
      <c r="Y13" s="142"/>
      <c r="Z13" s="19"/>
      <c r="AA13" s="19"/>
      <c r="AB13" s="58"/>
      <c r="AD13" s="19"/>
      <c r="AE13" s="65"/>
      <c r="AF13" s="65"/>
      <c r="AG13" s="19" t="s">
        <v>19</v>
      </c>
      <c r="AH13" s="142"/>
      <c r="AI13" s="92"/>
      <c r="AN13" s="3"/>
      <c r="AO13" s="153" t="s">
        <v>56</v>
      </c>
    </row>
    <row r="14" spans="2:41" s="11" customFormat="1" ht="15.95" customHeight="1" x14ac:dyDescent="0.2">
      <c r="G14" s="34"/>
      <c r="K14" s="159"/>
      <c r="O14" s="70"/>
      <c r="P14" s="70"/>
      <c r="Q14" s="70"/>
      <c r="R14" s="70"/>
      <c r="S14" s="20"/>
      <c r="T14" s="156" t="str">
        <f>+Instructions!B4</f>
        <v>5/1/26</v>
      </c>
      <c r="U14" s="69"/>
      <c r="V14" s="51"/>
      <c r="W14" s="141"/>
      <c r="X14" s="141"/>
      <c r="Y14" s="142"/>
      <c r="Z14" s="57"/>
      <c r="AA14" s="57"/>
      <c r="AB14" s="58"/>
      <c r="AD14" s="19"/>
      <c r="AE14" s="197">
        <f ca="1">TODAY()</f>
        <v>46118</v>
      </c>
      <c r="AF14" s="197"/>
      <c r="AG14" s="197"/>
      <c r="AH14" s="142"/>
      <c r="AI14" s="92"/>
      <c r="AN14" s="3"/>
      <c r="AO14" s="153" t="s">
        <v>56</v>
      </c>
    </row>
    <row r="15" spans="2:41" s="11" customFormat="1" ht="9.9499999999999993" customHeight="1" x14ac:dyDescent="0.2">
      <c r="N15" s="200" t="str">
        <f>IF(Instructions!C8="","",+Instructions!C8)</f>
        <v>In-House Distribution Only</v>
      </c>
      <c r="O15" s="200"/>
      <c r="P15" s="200"/>
      <c r="Q15" s="200"/>
      <c r="R15" s="200"/>
      <c r="S15" s="200"/>
      <c r="T15" s="200"/>
      <c r="U15" s="69"/>
      <c r="V15" s="51"/>
      <c r="W15" s="141"/>
      <c r="X15" s="141"/>
      <c r="Y15" s="142"/>
      <c r="Z15" s="57"/>
      <c r="AA15" s="57"/>
      <c r="AB15" s="58"/>
      <c r="AD15" s="19"/>
      <c r="AE15" s="65"/>
      <c r="AF15" s="65"/>
      <c r="AH15" s="142"/>
      <c r="AI15" s="92"/>
      <c r="AN15" s="3"/>
      <c r="AO15" s="153" t="s">
        <v>56</v>
      </c>
    </row>
    <row r="16" spans="2:41" s="3" customFormat="1" ht="12" customHeight="1" x14ac:dyDescent="0.2">
      <c r="C16" s="34" t="str">
        <f>"Product Code '"&amp;Instructions!B3&amp;"'"</f>
        <v>Product Code 'A'</v>
      </c>
      <c r="N16" s="200"/>
      <c r="O16" s="200"/>
      <c r="P16" s="200"/>
      <c r="Q16" s="200"/>
      <c r="R16" s="200"/>
      <c r="S16" s="200"/>
      <c r="T16" s="200"/>
      <c r="U16" s="5"/>
      <c r="V16" s="51"/>
      <c r="W16" s="68"/>
      <c r="X16" s="68"/>
      <c r="Y16" s="142"/>
      <c r="Z16" s="38"/>
      <c r="AA16" s="38"/>
      <c r="AB16" s="54"/>
      <c r="AC16" s="16"/>
      <c r="AD16" s="14"/>
      <c r="AE16" s="64"/>
      <c r="AF16" s="64"/>
      <c r="AG16" s="85" t="str">
        <f>IF(Instructions!$C$8="","",Instructions!$C$8)</f>
        <v>In-House Distribution Only</v>
      </c>
      <c r="AH16" s="142"/>
      <c r="AI16" s="118"/>
      <c r="AJ16" s="38"/>
      <c r="AK16" s="16"/>
      <c r="AL16" s="16"/>
      <c r="AM16" s="16"/>
      <c r="AO16" s="153" t="s">
        <v>56</v>
      </c>
    </row>
    <row r="17" spans="2:41" s="3" customFormat="1" ht="3.95" customHeight="1" x14ac:dyDescent="0.2">
      <c r="C17" s="177"/>
      <c r="D17" s="178"/>
      <c r="E17" s="178"/>
      <c r="F17" s="178"/>
      <c r="G17" s="178"/>
      <c r="H17" s="178"/>
      <c r="I17" s="178"/>
      <c r="J17" s="178"/>
      <c r="K17" s="178"/>
      <c r="L17" s="178"/>
      <c r="M17" s="178"/>
      <c r="N17" s="178"/>
      <c r="O17" s="178"/>
      <c r="P17" s="178"/>
      <c r="Q17" s="178"/>
      <c r="R17" s="178"/>
      <c r="S17" s="178"/>
      <c r="T17" s="178"/>
      <c r="U17" s="5"/>
      <c r="V17" s="51"/>
      <c r="W17" s="68"/>
      <c r="X17" s="68"/>
      <c r="Y17" s="142"/>
      <c r="Z17" s="38"/>
      <c r="AA17" s="38"/>
      <c r="AB17" s="54"/>
      <c r="AC17" s="16"/>
      <c r="AD17" s="14"/>
      <c r="AE17" s="64"/>
      <c r="AF17" s="64"/>
      <c r="AG17" s="16"/>
      <c r="AH17" s="142"/>
      <c r="AI17" s="118"/>
      <c r="AJ17" s="38"/>
      <c r="AK17" s="16"/>
      <c r="AL17" s="16"/>
      <c r="AM17" s="16"/>
      <c r="AO17" s="153" t="s">
        <v>56</v>
      </c>
    </row>
    <row r="18" spans="2:41" s="29" customFormat="1" ht="9.9499999999999993" customHeight="1" x14ac:dyDescent="0.2">
      <c r="C18" s="75" t="s">
        <v>8</v>
      </c>
      <c r="D18" s="76"/>
      <c r="E18" s="76"/>
      <c r="F18" s="76"/>
      <c r="G18" s="24"/>
      <c r="H18" s="24"/>
      <c r="I18" s="24"/>
      <c r="J18" s="24"/>
      <c r="K18" s="24"/>
      <c r="L18" s="24"/>
      <c r="M18" s="24"/>
      <c r="N18" s="24"/>
      <c r="O18" s="191" t="s">
        <v>48</v>
      </c>
      <c r="P18" s="192"/>
      <c r="Q18" s="25" t="s">
        <v>11</v>
      </c>
      <c r="R18" s="25" t="s">
        <v>15</v>
      </c>
      <c r="S18" s="26" t="str">
        <f>+S$11</f>
        <v>List Price</v>
      </c>
      <c r="T18" s="25" t="s">
        <v>14</v>
      </c>
      <c r="U18" s="25" t="str">
        <f>+U$11</f>
        <v>Code</v>
      </c>
      <c r="V18" s="51"/>
      <c r="W18" s="74" t="s">
        <v>16</v>
      </c>
      <c r="X18" s="26" t="s">
        <v>12</v>
      </c>
      <c r="Y18" s="142"/>
      <c r="Z18" s="40" t="s">
        <v>58</v>
      </c>
      <c r="AA18" s="40" t="s">
        <v>10</v>
      </c>
      <c r="AB18" s="40" t="str">
        <f t="shared" ref="AB18:AM18" si="9">+AB$11</f>
        <v>Disc</v>
      </c>
      <c r="AC18" s="27" t="str">
        <f t="shared" si="9"/>
        <v>Act. Cost</v>
      </c>
      <c r="AD18" s="27" t="str">
        <f t="shared" si="9"/>
        <v>GP%</v>
      </c>
      <c r="AE18" s="63" t="str">
        <f t="shared" si="9"/>
        <v>Adj.</v>
      </c>
      <c r="AF18" s="91" t="str">
        <f>+AF$11</f>
        <v>Group</v>
      </c>
      <c r="AG18" s="27" t="str">
        <f t="shared" si="9"/>
        <v>Price</v>
      </c>
      <c r="AH18" s="142"/>
      <c r="AJ18" s="40" t="str">
        <f t="shared" si="9"/>
        <v>Calc Price</v>
      </c>
      <c r="AK18" s="27" t="str">
        <f t="shared" si="9"/>
        <v>.05 Round</v>
      </c>
      <c r="AL18" s="27" t="str">
        <f t="shared" si="9"/>
        <v>Cents</v>
      </c>
      <c r="AM18" s="27" t="str">
        <f t="shared" si="9"/>
        <v>Round to</v>
      </c>
      <c r="AN18" s="3"/>
      <c r="AO18" s="153" t="s">
        <v>56</v>
      </c>
    </row>
    <row r="19" spans="2:41" s="3" customFormat="1" ht="9.9499999999999993" customHeight="1" x14ac:dyDescent="0.2">
      <c r="C19" s="206" t="s">
        <v>96</v>
      </c>
      <c r="D19" s="206"/>
      <c r="E19" s="206"/>
      <c r="F19" s="206"/>
      <c r="G19" s="206"/>
      <c r="H19" s="206"/>
      <c r="I19" s="206"/>
      <c r="J19" s="206"/>
      <c r="K19" s="206"/>
      <c r="L19" s="206"/>
      <c r="M19" s="206"/>
      <c r="N19" s="206"/>
      <c r="O19" s="206"/>
      <c r="P19" s="206"/>
      <c r="Q19" s="206"/>
      <c r="R19" s="206"/>
      <c r="S19" s="206"/>
      <c r="T19" s="206"/>
      <c r="U19" s="5"/>
      <c r="V19" s="51"/>
      <c r="W19" s="55"/>
      <c r="X19" s="14"/>
      <c r="Y19" s="142"/>
      <c r="Z19" s="38"/>
      <c r="AA19" s="38"/>
      <c r="AB19" s="54"/>
      <c r="AC19" s="16"/>
      <c r="AD19" s="14"/>
      <c r="AE19" s="64"/>
      <c r="AF19" s="117"/>
      <c r="AG19" s="38"/>
      <c r="AH19" s="142"/>
      <c r="AJ19" s="38"/>
      <c r="AK19" s="16"/>
      <c r="AL19" s="16"/>
      <c r="AM19" s="16"/>
      <c r="AO19" s="153" t="s">
        <v>56</v>
      </c>
    </row>
    <row r="20" spans="2:41" s="3" customFormat="1" ht="3.95" customHeight="1" x14ac:dyDescent="0.2">
      <c r="P20" s="72"/>
      <c r="Q20" s="87"/>
      <c r="R20" s="6"/>
      <c r="S20" s="38"/>
      <c r="T20" s="6"/>
      <c r="U20" s="5"/>
      <c r="V20" s="51"/>
      <c r="W20" s="55"/>
      <c r="X20" s="14"/>
      <c r="Y20" s="142"/>
      <c r="Z20" s="38"/>
      <c r="AA20" s="38"/>
      <c r="AB20" s="54"/>
      <c r="AC20" s="16"/>
      <c r="AD20" s="14"/>
      <c r="AE20" s="64"/>
      <c r="AF20" s="117"/>
      <c r="AG20" s="38"/>
      <c r="AH20" s="142"/>
      <c r="AJ20" s="38"/>
      <c r="AK20" s="16"/>
      <c r="AL20" s="16"/>
      <c r="AM20" s="16"/>
      <c r="AO20" s="153"/>
    </row>
    <row r="21" spans="2:41" s="3" customFormat="1" ht="9.9499999999999993" customHeight="1" x14ac:dyDescent="0.2">
      <c r="C21" s="71" t="s">
        <v>201</v>
      </c>
      <c r="L21" s="3" t="s">
        <v>88</v>
      </c>
      <c r="M21" s="3" t="s">
        <v>88</v>
      </c>
      <c r="N21" s="3" t="s">
        <v>88</v>
      </c>
      <c r="P21" s="136"/>
      <c r="Q21" s="6"/>
      <c r="R21" s="77" t="s">
        <v>93</v>
      </c>
      <c r="S21" s="167" t="s">
        <v>222</v>
      </c>
      <c r="T21" s="168"/>
      <c r="U21" s="5"/>
      <c r="V21" s="51"/>
      <c r="W21" s="68"/>
      <c r="X21" s="68"/>
      <c r="Y21" s="142"/>
      <c r="Z21" s="38"/>
      <c r="AA21" s="38"/>
      <c r="AB21" s="14"/>
      <c r="AC21" s="14"/>
      <c r="AD21" s="14"/>
      <c r="AE21" s="14"/>
      <c r="AF21" s="64"/>
      <c r="AG21" s="16"/>
      <c r="AH21" s="142"/>
      <c r="AO21" s="153" t="s">
        <v>56</v>
      </c>
    </row>
    <row r="22" spans="2:41" s="3" customFormat="1" ht="2.85" customHeight="1" x14ac:dyDescent="0.2">
      <c r="P22" s="72"/>
      <c r="Q22" s="87"/>
      <c r="R22" s="6"/>
      <c r="S22" s="38"/>
      <c r="T22" s="6"/>
      <c r="U22" s="5"/>
      <c r="V22" s="51"/>
      <c r="W22" s="55"/>
      <c r="X22" s="14"/>
      <c r="Y22" s="142"/>
      <c r="Z22" s="38"/>
      <c r="AA22" s="38"/>
      <c r="AB22" s="54"/>
      <c r="AC22" s="16"/>
      <c r="AD22" s="14"/>
      <c r="AE22" s="64"/>
      <c r="AF22" s="117"/>
      <c r="AG22" s="38"/>
      <c r="AH22" s="142"/>
      <c r="AJ22" s="38"/>
      <c r="AK22" s="16"/>
      <c r="AL22" s="16"/>
      <c r="AM22" s="16"/>
      <c r="AO22" s="153" t="s">
        <v>56</v>
      </c>
    </row>
    <row r="23" spans="2:41" s="3" customFormat="1" ht="9.9499999999999993" customHeight="1" x14ac:dyDescent="0.2">
      <c r="B23" s="105" t="s">
        <v>6</v>
      </c>
      <c r="D23" s="72" t="s">
        <v>237</v>
      </c>
      <c r="E23" s="72"/>
      <c r="F23" s="29" t="s">
        <v>160</v>
      </c>
      <c r="G23" s="29" t="s">
        <v>157</v>
      </c>
      <c r="H23" s="29"/>
      <c r="J23" s="29"/>
      <c r="K23" s="29" t="s">
        <v>85</v>
      </c>
      <c r="L23" s="29"/>
      <c r="N23" s="29"/>
      <c r="O23" s="29"/>
      <c r="P23" s="72" t="s">
        <v>280</v>
      </c>
      <c r="Q23" s="87"/>
      <c r="R23" s="28"/>
      <c r="S23" s="38">
        <f t="shared" ref="S23:S24" si="10">IF(Suggested="Yes",AA23,AG23)</f>
        <v>33.700000000000003</v>
      </c>
      <c r="T23" s="36" t="s">
        <v>43</v>
      </c>
      <c r="U23" s="5" t="str">
        <f>+Instructions!$B$3</f>
        <v>A</v>
      </c>
      <c r="V23" s="51"/>
      <c r="W23" s="55">
        <f>+Instructions!$C$22</f>
        <v>0</v>
      </c>
      <c r="X23" s="38">
        <f t="shared" ref="X23:X24" si="11">ROUND($AA23*(1-W23)+0.004999,2)</f>
        <v>33.700000000000003</v>
      </c>
      <c r="Y23" s="142"/>
      <c r="Z23" s="6" t="s">
        <v>310</v>
      </c>
      <c r="AA23" s="38">
        <v>33.700000000000003</v>
      </c>
      <c r="AB23" s="59">
        <f t="shared" ref="AB23:AB24" si="12">+W23</f>
        <v>0</v>
      </c>
      <c r="AC23" s="16">
        <f t="shared" ref="AC23:AC24" si="13">+X23</f>
        <v>33.700000000000003</v>
      </c>
      <c r="AD23" s="12">
        <f t="shared" ref="AD23:AD24" si="14">(AG23-AC23)/AG23</f>
        <v>0</v>
      </c>
      <c r="AE23" s="114"/>
      <c r="AF23" s="120">
        <v>3</v>
      </c>
      <c r="AG23" s="52">
        <f t="shared" ref="AG23:AG24" si="15">SUM(AJ23:AL23)+AE23</f>
        <v>33.700000000000003</v>
      </c>
      <c r="AH23" s="142"/>
      <c r="AJ23" s="38">
        <f t="shared" ref="AJ23:AJ24" si="16">ROUND(AC23/(1-VLOOKUP(AF23,Group,2,FALSE)),2)</f>
        <v>33.700000000000003</v>
      </c>
      <c r="AK23" s="16">
        <f t="shared" ref="AK23:AK24" si="17">IF(VLOOKUP(AF23,Group,5,FALSE)="YES",VLOOKUP(ROUND(ROUND(AJ23,1)-AJ23,2),Round,2,FALSE)+VLOOKUP(AF23,Group,6,FALSE),0)</f>
        <v>0</v>
      </c>
      <c r="AL23" s="16">
        <f t="shared" ref="AL23:AL24" si="18">IF(VLOOKUP(AF23,Group,7,FALSE)="",0,ROUND(AJ23-0.04999,1)-AJ23+AM23)</f>
        <v>0</v>
      </c>
      <c r="AM23" s="16" t="str">
        <f t="shared" ref="AM23:AM24" si="19">IF(VLOOKUP(AF23,Group,7,FALSE)="","",VLOOKUP(AF23,Group,7,FALSE))</f>
        <v/>
      </c>
      <c r="AO23" s="152" t="s">
        <v>56</v>
      </c>
    </row>
    <row r="24" spans="2:41" s="3" customFormat="1" ht="9.9499999999999993" customHeight="1" x14ac:dyDescent="0.2">
      <c r="B24" s="105" t="s">
        <v>6</v>
      </c>
      <c r="C24" s="72"/>
      <c r="D24" s="72" t="s">
        <v>169</v>
      </c>
      <c r="E24" s="72"/>
      <c r="F24" s="29" t="s">
        <v>160</v>
      </c>
      <c r="G24" s="29" t="s">
        <v>158</v>
      </c>
      <c r="H24" s="29"/>
      <c r="J24" s="29"/>
      <c r="K24" s="29" t="s">
        <v>85</v>
      </c>
      <c r="L24" s="29"/>
      <c r="N24" s="29"/>
      <c r="O24" s="29"/>
      <c r="P24" s="72" t="s">
        <v>281</v>
      </c>
      <c r="Q24" s="87"/>
      <c r="R24" s="28"/>
      <c r="S24" s="38">
        <f t="shared" si="10"/>
        <v>33.6</v>
      </c>
      <c r="T24" s="36" t="s">
        <v>43</v>
      </c>
      <c r="U24" s="5" t="str">
        <f>+Instructions!$B$3</f>
        <v>A</v>
      </c>
      <c r="V24" s="51"/>
      <c r="W24" s="55">
        <f>+Instructions!$C$22</f>
        <v>0</v>
      </c>
      <c r="X24" s="38">
        <f t="shared" si="11"/>
        <v>33.6</v>
      </c>
      <c r="Y24" s="142"/>
      <c r="Z24" s="6" t="s">
        <v>310</v>
      </c>
      <c r="AA24" s="38">
        <v>33.6</v>
      </c>
      <c r="AB24" s="59">
        <f t="shared" si="12"/>
        <v>0</v>
      </c>
      <c r="AC24" s="16">
        <f t="shared" si="13"/>
        <v>33.6</v>
      </c>
      <c r="AD24" s="12">
        <f t="shared" si="14"/>
        <v>0</v>
      </c>
      <c r="AE24" s="114"/>
      <c r="AF24" s="120">
        <v>3</v>
      </c>
      <c r="AG24" s="52">
        <f t="shared" si="15"/>
        <v>33.6</v>
      </c>
      <c r="AH24" s="142"/>
      <c r="AJ24" s="38">
        <f t="shared" si="16"/>
        <v>33.6</v>
      </c>
      <c r="AK24" s="16">
        <f t="shared" si="17"/>
        <v>0</v>
      </c>
      <c r="AL24" s="16">
        <f t="shared" si="18"/>
        <v>0</v>
      </c>
      <c r="AM24" s="16" t="str">
        <f t="shared" si="19"/>
        <v/>
      </c>
      <c r="AO24" s="152" t="s">
        <v>56</v>
      </c>
    </row>
    <row r="25" spans="2:41" s="3" customFormat="1" ht="9.9499999999999993" customHeight="1" x14ac:dyDescent="0.2">
      <c r="B25" s="105" t="s">
        <v>6</v>
      </c>
      <c r="D25" s="72" t="s">
        <v>156</v>
      </c>
      <c r="E25" s="72"/>
      <c r="F25" s="29" t="s">
        <v>160</v>
      </c>
      <c r="G25" s="29" t="s">
        <v>159</v>
      </c>
      <c r="H25" s="29"/>
      <c r="J25" s="29"/>
      <c r="K25" s="29" t="s">
        <v>85</v>
      </c>
      <c r="L25" s="29"/>
      <c r="N25" s="29"/>
      <c r="O25" s="29"/>
      <c r="P25" s="72" t="s">
        <v>280</v>
      </c>
      <c r="Q25" s="87"/>
      <c r="R25" s="28"/>
      <c r="S25" s="38">
        <f t="shared" ref="S25" si="20">IF(Suggested="Yes",AA25,AG25)</f>
        <v>35.200000000000003</v>
      </c>
      <c r="T25" s="36" t="s">
        <v>43</v>
      </c>
      <c r="U25" s="5" t="str">
        <f>+Instructions!$B$3</f>
        <v>A</v>
      </c>
      <c r="V25" s="51"/>
      <c r="W25" s="55">
        <f>+Instructions!$C$22</f>
        <v>0</v>
      </c>
      <c r="X25" s="38">
        <f t="shared" ref="X25" si="21">ROUND($AA25*(1-W25)+0.004999,2)</f>
        <v>35.200000000000003</v>
      </c>
      <c r="Y25" s="142"/>
      <c r="Z25" s="6" t="s">
        <v>310</v>
      </c>
      <c r="AA25" s="38">
        <v>35.200000000000003</v>
      </c>
      <c r="AB25" s="59">
        <f t="shared" ref="AB25" si="22">+W25</f>
        <v>0</v>
      </c>
      <c r="AC25" s="16">
        <f t="shared" ref="AC25" si="23">+X25</f>
        <v>35.200000000000003</v>
      </c>
      <c r="AD25" s="12">
        <f t="shared" ref="AD25" si="24">(AG25-AC25)/AG25</f>
        <v>0</v>
      </c>
      <c r="AE25" s="114"/>
      <c r="AF25" s="120">
        <v>3</v>
      </c>
      <c r="AG25" s="52">
        <f t="shared" ref="AG25" si="25">SUM(AJ25:AL25)+AE25</f>
        <v>35.200000000000003</v>
      </c>
      <c r="AH25" s="142"/>
      <c r="AJ25" s="38">
        <f t="shared" ref="AJ25" si="26">ROUND(AC25/(1-VLOOKUP(AF25,Group,2,FALSE)),2)</f>
        <v>35.200000000000003</v>
      </c>
      <c r="AK25" s="16">
        <f t="shared" ref="AK25" si="27">IF(VLOOKUP(AF25,Group,5,FALSE)="YES",VLOOKUP(ROUND(ROUND(AJ25,1)-AJ25,2),Round,2,FALSE)+VLOOKUP(AF25,Group,6,FALSE),0)</f>
        <v>0</v>
      </c>
      <c r="AL25" s="16">
        <f t="shared" ref="AL25" si="28">IF(VLOOKUP(AF25,Group,7,FALSE)="",0,ROUND(AJ25-0.04999,1)-AJ25+AM25)</f>
        <v>0</v>
      </c>
      <c r="AM25" s="16" t="str">
        <f t="shared" ref="AM25" si="29">IF(VLOOKUP(AF25,Group,7,FALSE)="","",VLOOKUP(AF25,Group,7,FALSE))</f>
        <v/>
      </c>
      <c r="AO25" s="152" t="s">
        <v>56</v>
      </c>
    </row>
    <row r="26" spans="2:41" s="3" customFormat="1" ht="3.95" customHeight="1" x14ac:dyDescent="0.2">
      <c r="P26" s="72"/>
      <c r="Q26" s="87"/>
      <c r="R26" s="6"/>
      <c r="S26" s="38"/>
      <c r="T26" s="6"/>
      <c r="U26" s="5"/>
      <c r="V26" s="51"/>
      <c r="W26" s="55"/>
      <c r="X26" s="14"/>
      <c r="Y26" s="142"/>
      <c r="Z26" s="38"/>
      <c r="AA26" s="38"/>
      <c r="AB26" s="54"/>
      <c r="AC26" s="16"/>
      <c r="AD26" s="14"/>
      <c r="AE26" s="64"/>
      <c r="AF26" s="117"/>
      <c r="AG26" s="38"/>
      <c r="AH26" s="142"/>
      <c r="AJ26" s="38"/>
      <c r="AK26" s="16"/>
      <c r="AL26" s="16"/>
      <c r="AM26" s="16"/>
      <c r="AO26" s="153"/>
    </row>
    <row r="27" spans="2:41" s="3" customFormat="1" ht="9.9499999999999993" customHeight="1" x14ac:dyDescent="0.2">
      <c r="C27" s="71" t="s">
        <v>242</v>
      </c>
      <c r="K27" s="3" t="s">
        <v>88</v>
      </c>
      <c r="L27" s="3" t="s">
        <v>88</v>
      </c>
      <c r="N27" s="3" t="s">
        <v>88</v>
      </c>
      <c r="P27" s="136"/>
      <c r="Q27" s="6"/>
      <c r="R27" s="77" t="s">
        <v>93</v>
      </c>
      <c r="S27" s="167" t="s">
        <v>223</v>
      </c>
      <c r="T27" s="168"/>
      <c r="U27" s="5"/>
      <c r="V27" s="51"/>
      <c r="W27" s="68"/>
      <c r="X27" s="68"/>
      <c r="Y27" s="142"/>
      <c r="Z27" s="38"/>
      <c r="AA27" s="38"/>
      <c r="AB27" s="14"/>
      <c r="AC27" s="14"/>
      <c r="AD27" s="14"/>
      <c r="AE27" s="14"/>
      <c r="AF27" s="64"/>
      <c r="AG27" s="16"/>
      <c r="AH27" s="142"/>
      <c r="AO27" s="153" t="s">
        <v>56</v>
      </c>
    </row>
    <row r="28" spans="2:41" s="3" customFormat="1" ht="2.85" customHeight="1" x14ac:dyDescent="0.2">
      <c r="P28" s="72"/>
      <c r="Q28" s="87"/>
      <c r="R28" s="6"/>
      <c r="S28" s="38"/>
      <c r="T28" s="6"/>
      <c r="U28" s="5"/>
      <c r="V28" s="51"/>
      <c r="W28" s="55"/>
      <c r="X28" s="14"/>
      <c r="Y28" s="142"/>
      <c r="Z28" s="38"/>
      <c r="AA28" s="38"/>
      <c r="AB28" s="54"/>
      <c r="AC28" s="16"/>
      <c r="AD28" s="14"/>
      <c r="AE28" s="64"/>
      <c r="AF28" s="117"/>
      <c r="AG28" s="38"/>
      <c r="AH28" s="142"/>
      <c r="AJ28" s="38"/>
      <c r="AK28" s="16"/>
      <c r="AL28" s="16"/>
      <c r="AM28" s="16"/>
      <c r="AO28" s="153" t="s">
        <v>56</v>
      </c>
    </row>
    <row r="29" spans="2:41" s="3" customFormat="1" ht="9.75" customHeight="1" x14ac:dyDescent="0.2">
      <c r="B29" s="106" t="s">
        <v>52</v>
      </c>
      <c r="D29" s="72" t="s">
        <v>87</v>
      </c>
      <c r="E29" s="72"/>
      <c r="F29" s="29" t="s">
        <v>45</v>
      </c>
      <c r="G29" s="29"/>
      <c r="H29" s="29"/>
      <c r="I29" s="29"/>
      <c r="J29" s="29"/>
      <c r="K29" s="29" t="s">
        <v>86</v>
      </c>
      <c r="L29" s="29"/>
      <c r="N29" s="29"/>
      <c r="P29" s="72" t="s">
        <v>271</v>
      </c>
      <c r="Q29" s="87"/>
      <c r="R29" s="28"/>
      <c r="S29" s="38">
        <f>IF(Suggested="Yes",AA29,AG29)</f>
        <v>27.3</v>
      </c>
      <c r="T29" s="36" t="s">
        <v>44</v>
      </c>
      <c r="U29" s="5" t="str">
        <f>+Instructions!$B$3</f>
        <v>A</v>
      </c>
      <c r="V29" s="51"/>
      <c r="W29" s="55">
        <f>+Instructions!$C$22</f>
        <v>0</v>
      </c>
      <c r="X29" s="38">
        <f t="shared" ref="X29" si="30">ROUND($AA29*(1-W29)+0.004999,2)</f>
        <v>27.3</v>
      </c>
      <c r="Y29" s="142"/>
      <c r="Z29" s="6" t="s">
        <v>310</v>
      </c>
      <c r="AA29" s="38">
        <v>27.3</v>
      </c>
      <c r="AB29" s="59">
        <f t="shared" ref="AB29" si="31">+W29</f>
        <v>0</v>
      </c>
      <c r="AC29" s="16">
        <f t="shared" ref="AC29" si="32">+X29</f>
        <v>27.3</v>
      </c>
      <c r="AD29" s="12">
        <f t="shared" ref="AD29" si="33">(AG29-AC29)/AG29</f>
        <v>0</v>
      </c>
      <c r="AE29" s="114"/>
      <c r="AF29" s="119">
        <v>1</v>
      </c>
      <c r="AG29" s="37">
        <f t="shared" ref="AG29" si="34">SUM(AJ29:AL29)+AE29</f>
        <v>27.3</v>
      </c>
      <c r="AH29" s="142"/>
      <c r="AJ29" s="38">
        <f t="shared" ref="AJ29" si="35">ROUND(AC29/(1-VLOOKUP(AF29,Group,2,FALSE)),2)</f>
        <v>27.3</v>
      </c>
      <c r="AK29" s="16">
        <f t="shared" ref="AK29" si="36">IF(VLOOKUP(AF29,Group,5,FALSE)="YES",VLOOKUP(ROUND(ROUND(AJ29,1)-AJ29,2),Round,2,FALSE)+VLOOKUP(AF29,Group,6,FALSE),0)</f>
        <v>0</v>
      </c>
      <c r="AL29" s="16">
        <f t="shared" ref="AL29" si="37">IF(VLOOKUP(AF29,Group,7,FALSE)="",0,ROUND(AJ29-0.04999,1)-AJ29+AM29)</f>
        <v>0</v>
      </c>
      <c r="AM29" s="16" t="str">
        <f t="shared" ref="AM29" si="38">IF(VLOOKUP(AF29,Group,7,FALSE)="","",VLOOKUP(AF29,Group,7,FALSE))</f>
        <v/>
      </c>
      <c r="AO29" s="152" t="s">
        <v>56</v>
      </c>
    </row>
    <row r="30" spans="2:41" s="3" customFormat="1" ht="9.75" customHeight="1" x14ac:dyDescent="0.2">
      <c r="B30" s="106" t="s">
        <v>52</v>
      </c>
      <c r="D30" s="72" t="s">
        <v>87</v>
      </c>
      <c r="E30" s="72"/>
      <c r="F30" s="29" t="s">
        <v>243</v>
      </c>
      <c r="G30" s="29"/>
      <c r="H30" s="29"/>
      <c r="J30" s="29"/>
      <c r="K30" s="29" t="s">
        <v>86</v>
      </c>
      <c r="L30" s="29"/>
      <c r="N30" s="29"/>
      <c r="P30" s="72" t="s">
        <v>271</v>
      </c>
      <c r="Q30" s="87"/>
      <c r="R30" s="28"/>
      <c r="S30" s="38">
        <f>IF(Suggested="Yes",AA30,AG30)</f>
        <v>31.15</v>
      </c>
      <c r="T30" s="36" t="s">
        <v>44</v>
      </c>
      <c r="U30" s="5" t="str">
        <f>+Instructions!$B$3</f>
        <v>A</v>
      </c>
      <c r="V30" s="51"/>
      <c r="W30" s="55">
        <f>+Instructions!$C$22</f>
        <v>0</v>
      </c>
      <c r="X30" s="38">
        <f t="shared" ref="X30:X34" si="39">ROUND($AA30*(1-W30)+0.004999,2)</f>
        <v>31.15</v>
      </c>
      <c r="Y30" s="142"/>
      <c r="Z30" s="6" t="s">
        <v>310</v>
      </c>
      <c r="AA30" s="38">
        <v>31.15</v>
      </c>
      <c r="AB30" s="59">
        <f t="shared" ref="AB30:AB34" si="40">+W30</f>
        <v>0</v>
      </c>
      <c r="AC30" s="16">
        <f t="shared" ref="AC30:AC34" si="41">+X30</f>
        <v>31.15</v>
      </c>
      <c r="AD30" s="12">
        <f t="shared" ref="AD30:AD34" si="42">(AG30-AC30)/AG30</f>
        <v>0</v>
      </c>
      <c r="AE30" s="114"/>
      <c r="AF30" s="119">
        <v>1</v>
      </c>
      <c r="AG30" s="37">
        <f t="shared" ref="AG30:AG34" si="43">SUM(AJ30:AL30)+AE30</f>
        <v>31.15</v>
      </c>
      <c r="AH30" s="142"/>
      <c r="AJ30" s="38">
        <f t="shared" ref="AJ30:AJ34" si="44">ROUND(AC30/(1-VLOOKUP(AF30,Group,2,FALSE)),2)</f>
        <v>31.15</v>
      </c>
      <c r="AK30" s="16">
        <f t="shared" ref="AK30:AK34" si="45">IF(VLOOKUP(AF30,Group,5,FALSE)="YES",VLOOKUP(ROUND(ROUND(AJ30,1)-AJ30,2),Round,2,FALSE)+VLOOKUP(AF30,Group,6,FALSE),0)</f>
        <v>0</v>
      </c>
      <c r="AL30" s="16">
        <f t="shared" ref="AL30:AL34" si="46">IF(VLOOKUP(AF30,Group,7,FALSE)="",0,ROUND(AJ30-0.04999,1)-AJ30+AM30)</f>
        <v>0</v>
      </c>
      <c r="AM30" s="16" t="str">
        <f t="shared" ref="AM30:AM34" si="47">IF(VLOOKUP(AF30,Group,7,FALSE)="","",VLOOKUP(AF30,Group,7,FALSE))</f>
        <v/>
      </c>
      <c r="AO30" s="152" t="s">
        <v>56</v>
      </c>
    </row>
    <row r="31" spans="2:41" s="3" customFormat="1" ht="1.5" customHeight="1" x14ac:dyDescent="0.2">
      <c r="P31" s="72"/>
      <c r="Q31" s="87"/>
      <c r="R31" s="6"/>
      <c r="S31" s="38"/>
      <c r="T31" s="6"/>
      <c r="U31" s="5"/>
      <c r="V31" s="51"/>
      <c r="W31" s="55"/>
      <c r="X31" s="14"/>
      <c r="Y31" s="142"/>
      <c r="Z31" s="38"/>
      <c r="AA31" s="38"/>
      <c r="AB31" s="54"/>
      <c r="AC31" s="16"/>
      <c r="AD31" s="14"/>
      <c r="AE31" s="64"/>
      <c r="AF31" s="117"/>
      <c r="AG31" s="38"/>
      <c r="AH31" s="142"/>
      <c r="AJ31" s="38"/>
      <c r="AK31" s="16"/>
      <c r="AL31" s="16"/>
      <c r="AM31" s="16"/>
      <c r="AO31" s="153" t="s">
        <v>56</v>
      </c>
    </row>
    <row r="32" spans="2:41" s="3" customFormat="1" ht="9.9499999999999993" customHeight="1" x14ac:dyDescent="0.2">
      <c r="B32" s="105" t="s">
        <v>6</v>
      </c>
      <c r="D32" s="72" t="s">
        <v>164</v>
      </c>
      <c r="E32" s="72"/>
      <c r="F32" s="29" t="s">
        <v>160</v>
      </c>
      <c r="G32" s="29" t="s">
        <v>161</v>
      </c>
      <c r="H32" s="29"/>
      <c r="I32" s="29"/>
      <c r="J32" s="29"/>
      <c r="K32" s="29" t="s">
        <v>86</v>
      </c>
      <c r="L32" s="29"/>
      <c r="N32" s="29"/>
      <c r="O32" s="29"/>
      <c r="P32" s="72" t="s">
        <v>282</v>
      </c>
      <c r="Q32" s="87"/>
      <c r="R32" s="28"/>
      <c r="S32" s="38">
        <f t="shared" ref="S32:S34" si="48">IF(Suggested="Yes",AA32,AG32)</f>
        <v>35.450000000000003</v>
      </c>
      <c r="T32" s="36" t="s">
        <v>43</v>
      </c>
      <c r="U32" s="5" t="str">
        <f>+Instructions!$B$3</f>
        <v>A</v>
      </c>
      <c r="V32" s="51"/>
      <c r="W32" s="55">
        <f>+Instructions!$C$22</f>
        <v>0</v>
      </c>
      <c r="X32" s="38">
        <f t="shared" si="39"/>
        <v>35.450000000000003</v>
      </c>
      <c r="Y32" s="142"/>
      <c r="Z32" s="6" t="s">
        <v>310</v>
      </c>
      <c r="AA32" s="38">
        <v>35.450000000000003</v>
      </c>
      <c r="AB32" s="59">
        <f t="shared" si="40"/>
        <v>0</v>
      </c>
      <c r="AC32" s="16">
        <f t="shared" si="41"/>
        <v>35.450000000000003</v>
      </c>
      <c r="AD32" s="12">
        <f t="shared" si="42"/>
        <v>0</v>
      </c>
      <c r="AE32" s="114"/>
      <c r="AF32" s="120">
        <v>3</v>
      </c>
      <c r="AG32" s="52">
        <f t="shared" si="43"/>
        <v>35.450000000000003</v>
      </c>
      <c r="AH32" s="142"/>
      <c r="AJ32" s="38">
        <f t="shared" si="44"/>
        <v>35.450000000000003</v>
      </c>
      <c r="AK32" s="16">
        <f t="shared" si="45"/>
        <v>0</v>
      </c>
      <c r="AL32" s="16">
        <f t="shared" si="46"/>
        <v>0</v>
      </c>
      <c r="AM32" s="16" t="str">
        <f t="shared" si="47"/>
        <v/>
      </c>
      <c r="AO32" s="152" t="s">
        <v>56</v>
      </c>
    </row>
    <row r="33" spans="2:41" s="3" customFormat="1" ht="9.9499999999999993" customHeight="1" x14ac:dyDescent="0.2">
      <c r="B33" s="105" t="s">
        <v>6</v>
      </c>
      <c r="C33" s="72"/>
      <c r="D33" s="72" t="s">
        <v>165</v>
      </c>
      <c r="E33" s="72"/>
      <c r="F33" s="29" t="s">
        <v>160</v>
      </c>
      <c r="G33" s="29" t="s">
        <v>162</v>
      </c>
      <c r="H33" s="29"/>
      <c r="I33" s="29"/>
      <c r="J33" s="29"/>
      <c r="K33" s="29" t="s">
        <v>86</v>
      </c>
      <c r="L33" s="29"/>
      <c r="N33" s="29"/>
      <c r="O33" s="29"/>
      <c r="P33" s="72" t="s">
        <v>283</v>
      </c>
      <c r="Q33" s="87"/>
      <c r="R33" s="28"/>
      <c r="S33" s="38">
        <f t="shared" si="48"/>
        <v>29.85</v>
      </c>
      <c r="T33" s="36" t="s">
        <v>43</v>
      </c>
      <c r="U33" s="5" t="str">
        <f>+Instructions!$B$3</f>
        <v>A</v>
      </c>
      <c r="V33" s="51"/>
      <c r="W33" s="55">
        <f>+Instructions!$C$22</f>
        <v>0</v>
      </c>
      <c r="X33" s="38">
        <f t="shared" si="39"/>
        <v>29.85</v>
      </c>
      <c r="Y33" s="142"/>
      <c r="Z33" s="6" t="s">
        <v>310</v>
      </c>
      <c r="AA33" s="38">
        <v>29.85</v>
      </c>
      <c r="AB33" s="59">
        <f t="shared" si="40"/>
        <v>0</v>
      </c>
      <c r="AC33" s="16">
        <f t="shared" si="41"/>
        <v>29.85</v>
      </c>
      <c r="AD33" s="12">
        <f t="shared" si="42"/>
        <v>0</v>
      </c>
      <c r="AE33" s="114"/>
      <c r="AF33" s="120">
        <v>3</v>
      </c>
      <c r="AG33" s="52">
        <f t="shared" si="43"/>
        <v>29.85</v>
      </c>
      <c r="AH33" s="142"/>
      <c r="AJ33" s="38">
        <f t="shared" si="44"/>
        <v>29.85</v>
      </c>
      <c r="AK33" s="16">
        <f t="shared" si="45"/>
        <v>0</v>
      </c>
      <c r="AL33" s="16">
        <f t="shared" si="46"/>
        <v>0</v>
      </c>
      <c r="AM33" s="16" t="str">
        <f t="shared" si="47"/>
        <v/>
      </c>
      <c r="AO33" s="152" t="s">
        <v>56</v>
      </c>
    </row>
    <row r="34" spans="2:41" s="3" customFormat="1" ht="9.9499999999999993" customHeight="1" x14ac:dyDescent="0.2">
      <c r="B34" s="105" t="s">
        <v>6</v>
      </c>
      <c r="D34" s="72" t="s">
        <v>170</v>
      </c>
      <c r="E34" s="72"/>
      <c r="F34" s="29" t="s">
        <v>160</v>
      </c>
      <c r="G34" s="29" t="s">
        <v>163</v>
      </c>
      <c r="H34" s="29"/>
      <c r="I34" s="29"/>
      <c r="J34" s="29"/>
      <c r="K34" s="29" t="s">
        <v>86</v>
      </c>
      <c r="L34" s="29"/>
      <c r="N34" s="29"/>
      <c r="O34" s="29"/>
      <c r="P34" s="72" t="s">
        <v>284</v>
      </c>
      <c r="Q34" s="87"/>
      <c r="R34" s="28"/>
      <c r="S34" s="38">
        <f t="shared" si="48"/>
        <v>31.4</v>
      </c>
      <c r="T34" s="36" t="s">
        <v>43</v>
      </c>
      <c r="U34" s="5" t="str">
        <f>+Instructions!$B$3</f>
        <v>A</v>
      </c>
      <c r="V34" s="51"/>
      <c r="W34" s="55">
        <f>+Instructions!$C$22</f>
        <v>0</v>
      </c>
      <c r="X34" s="38">
        <f t="shared" si="39"/>
        <v>31.4</v>
      </c>
      <c r="Y34" s="142"/>
      <c r="Z34" s="6" t="s">
        <v>310</v>
      </c>
      <c r="AA34" s="38">
        <v>31.4</v>
      </c>
      <c r="AB34" s="59">
        <f t="shared" si="40"/>
        <v>0</v>
      </c>
      <c r="AC34" s="16">
        <f t="shared" si="41"/>
        <v>31.4</v>
      </c>
      <c r="AD34" s="12">
        <f t="shared" si="42"/>
        <v>0</v>
      </c>
      <c r="AE34" s="114"/>
      <c r="AF34" s="120">
        <v>3</v>
      </c>
      <c r="AG34" s="52">
        <f t="shared" si="43"/>
        <v>31.4</v>
      </c>
      <c r="AH34" s="142"/>
      <c r="AJ34" s="38">
        <f t="shared" si="44"/>
        <v>31.4</v>
      </c>
      <c r="AK34" s="16">
        <f t="shared" si="45"/>
        <v>0</v>
      </c>
      <c r="AL34" s="16">
        <f t="shared" si="46"/>
        <v>0</v>
      </c>
      <c r="AM34" s="16" t="str">
        <f t="shared" si="47"/>
        <v/>
      </c>
      <c r="AO34" s="152" t="s">
        <v>56</v>
      </c>
    </row>
    <row r="35" spans="2:41" s="3" customFormat="1" ht="2.85" customHeight="1" x14ac:dyDescent="0.2">
      <c r="P35" s="72"/>
      <c r="Q35" s="87"/>
      <c r="R35" s="6"/>
      <c r="S35" s="38"/>
      <c r="T35" s="6"/>
      <c r="U35" s="5"/>
      <c r="V35" s="51"/>
      <c r="W35" s="55"/>
      <c r="X35" s="14"/>
      <c r="Y35" s="142"/>
      <c r="Z35" s="38"/>
      <c r="AA35" s="38"/>
      <c r="AB35" s="54"/>
      <c r="AC35" s="16"/>
      <c r="AD35" s="14"/>
      <c r="AE35" s="64"/>
      <c r="AF35" s="117"/>
      <c r="AG35" s="38"/>
      <c r="AH35" s="142"/>
      <c r="AJ35" s="38"/>
      <c r="AK35" s="16"/>
      <c r="AL35" s="16"/>
      <c r="AM35" s="16"/>
      <c r="AO35" s="153" t="s">
        <v>56</v>
      </c>
    </row>
    <row r="36" spans="2:41" s="3" customFormat="1" ht="9.75" customHeight="1" x14ac:dyDescent="0.2">
      <c r="B36" s="106" t="s">
        <v>52</v>
      </c>
      <c r="D36" s="72" t="s">
        <v>166</v>
      </c>
      <c r="E36" s="72"/>
      <c r="F36" s="29" t="s">
        <v>45</v>
      </c>
      <c r="G36" s="29"/>
      <c r="H36" s="29"/>
      <c r="I36" s="29"/>
      <c r="J36" s="29"/>
      <c r="K36" s="140" t="s">
        <v>85</v>
      </c>
      <c r="L36" s="29"/>
      <c r="M36" s="29"/>
      <c r="N36" s="29"/>
      <c r="P36" s="72" t="s">
        <v>184</v>
      </c>
      <c r="Q36" s="87"/>
      <c r="R36" s="28"/>
      <c r="S36" s="38">
        <f>IF(Suggested="Yes",AA36,AG36)</f>
        <v>23.35</v>
      </c>
      <c r="T36" s="36" t="s">
        <v>44</v>
      </c>
      <c r="U36" s="5" t="str">
        <f>+Instructions!$B$3</f>
        <v>A</v>
      </c>
      <c r="V36" s="51"/>
      <c r="W36" s="55">
        <f>+Instructions!$C$22</f>
        <v>0</v>
      </c>
      <c r="X36" s="38">
        <f t="shared" ref="X36" si="49">ROUND($AA36*(1-W36)+0.004999,2)</f>
        <v>23.35</v>
      </c>
      <c r="Y36" s="142"/>
      <c r="Z36" s="6" t="s">
        <v>310</v>
      </c>
      <c r="AA36" s="38">
        <v>23.35</v>
      </c>
      <c r="AB36" s="59">
        <f t="shared" ref="AB36" si="50">+W36</f>
        <v>0</v>
      </c>
      <c r="AC36" s="16">
        <f t="shared" ref="AC36" si="51">+X36</f>
        <v>23.35</v>
      </c>
      <c r="AD36" s="12">
        <f t="shared" ref="AD36" si="52">(AG36-AC36)/AG36</f>
        <v>0</v>
      </c>
      <c r="AE36" s="114"/>
      <c r="AF36" s="119">
        <v>1</v>
      </c>
      <c r="AG36" s="37">
        <f t="shared" ref="AG36" si="53">SUM(AJ36:AL36)+AE36</f>
        <v>23.35</v>
      </c>
      <c r="AH36" s="142"/>
      <c r="AJ36" s="38">
        <f t="shared" ref="AJ36" si="54">ROUND(AC36/(1-VLOOKUP(AF36,Group,2,FALSE)),2)</f>
        <v>23.35</v>
      </c>
      <c r="AK36" s="16">
        <f t="shared" ref="AK36" si="55">IF(VLOOKUP(AF36,Group,5,FALSE)="YES",VLOOKUP(ROUND(ROUND(AJ36,1)-AJ36,2),Round,2,FALSE)+VLOOKUP(AF36,Group,6,FALSE),0)</f>
        <v>0</v>
      </c>
      <c r="AL36" s="16">
        <f t="shared" ref="AL36" si="56">IF(VLOOKUP(AF36,Group,7,FALSE)="",0,ROUND(AJ36-0.04999,1)-AJ36+AM36)</f>
        <v>0</v>
      </c>
      <c r="AM36" s="16" t="str">
        <f t="shared" ref="AM36" si="57">IF(VLOOKUP(AF36,Group,7,FALSE)="","",VLOOKUP(AF36,Group,7,FALSE))</f>
        <v/>
      </c>
      <c r="AO36" s="152" t="s">
        <v>56</v>
      </c>
    </row>
    <row r="37" spans="2:41" s="3" customFormat="1" ht="9.75" customHeight="1" x14ac:dyDescent="0.2">
      <c r="B37" s="106" t="s">
        <v>52</v>
      </c>
      <c r="D37" s="72" t="s">
        <v>87</v>
      </c>
      <c r="E37" s="72"/>
      <c r="F37" s="29" t="s">
        <v>45</v>
      </c>
      <c r="G37" s="29"/>
      <c r="H37" s="29"/>
      <c r="I37" s="29"/>
      <c r="J37" s="29"/>
      <c r="K37" s="140" t="s">
        <v>85</v>
      </c>
      <c r="L37" s="29"/>
      <c r="N37" s="29"/>
      <c r="P37" s="72" t="s">
        <v>271</v>
      </c>
      <c r="Q37" s="87"/>
      <c r="R37" s="28"/>
      <c r="S37" s="38">
        <f>IF(Suggested="Yes",AA37,AG37)</f>
        <v>27.3</v>
      </c>
      <c r="T37" s="36" t="s">
        <v>44</v>
      </c>
      <c r="U37" s="5" t="str">
        <f>+Instructions!$B$3</f>
        <v>A</v>
      </c>
      <c r="V37" s="51"/>
      <c r="W37" s="55">
        <f>+Instructions!$C$22</f>
        <v>0</v>
      </c>
      <c r="X37" s="38">
        <f t="shared" ref="X37:X38" si="58">ROUND($AA37*(1-W37)+0.004999,2)</f>
        <v>27.3</v>
      </c>
      <c r="Y37" s="142"/>
      <c r="Z37" s="6" t="s">
        <v>310</v>
      </c>
      <c r="AA37" s="38">
        <v>27.3</v>
      </c>
      <c r="AB37" s="59">
        <f t="shared" ref="AB37:AB38" si="59">+W37</f>
        <v>0</v>
      </c>
      <c r="AC37" s="16">
        <f t="shared" ref="AC37:AC38" si="60">+X37</f>
        <v>27.3</v>
      </c>
      <c r="AD37" s="12">
        <f t="shared" ref="AD37:AD38" si="61">(AG37-AC37)/AG37</f>
        <v>0</v>
      </c>
      <c r="AE37" s="114"/>
      <c r="AF37" s="119">
        <v>1</v>
      </c>
      <c r="AG37" s="37">
        <f t="shared" ref="AG37:AG38" si="62">SUM(AJ37:AL37)+AE37</f>
        <v>27.3</v>
      </c>
      <c r="AH37" s="142"/>
      <c r="AJ37" s="38">
        <f t="shared" ref="AJ37:AJ38" si="63">ROUND(AC37/(1-VLOOKUP(AF37,Group,2,FALSE)),2)</f>
        <v>27.3</v>
      </c>
      <c r="AK37" s="16">
        <f t="shared" ref="AK37:AK38" si="64">IF(VLOOKUP(AF37,Group,5,FALSE)="YES",VLOOKUP(ROUND(ROUND(AJ37,1)-AJ37,2),Round,2,FALSE)+VLOOKUP(AF37,Group,6,FALSE),0)</f>
        <v>0</v>
      </c>
      <c r="AL37" s="16">
        <f t="shared" ref="AL37:AL38" si="65">IF(VLOOKUP(AF37,Group,7,FALSE)="",0,ROUND(AJ37-0.04999,1)-AJ37+AM37)</f>
        <v>0</v>
      </c>
      <c r="AM37" s="16" t="str">
        <f t="shared" ref="AM37:AM38" si="66">IF(VLOOKUP(AF37,Group,7,FALSE)="","",VLOOKUP(AF37,Group,7,FALSE))</f>
        <v/>
      </c>
      <c r="AO37" s="152" t="s">
        <v>56</v>
      </c>
    </row>
    <row r="38" spans="2:41" s="3" customFormat="1" ht="9.75" customHeight="1" x14ac:dyDescent="0.2">
      <c r="B38" s="106" t="s">
        <v>52</v>
      </c>
      <c r="D38" s="72" t="s">
        <v>87</v>
      </c>
      <c r="E38" s="72"/>
      <c r="F38" s="29" t="s">
        <v>243</v>
      </c>
      <c r="G38" s="29"/>
      <c r="H38" s="29"/>
      <c r="J38" s="29"/>
      <c r="K38" s="140" t="s">
        <v>85</v>
      </c>
      <c r="L38" s="29"/>
      <c r="N38" s="29"/>
      <c r="P38" s="72" t="s">
        <v>271</v>
      </c>
      <c r="Q38" s="87"/>
      <c r="R38" s="28"/>
      <c r="S38" s="38">
        <f>IF(Suggested="Yes",AA38,AG38)</f>
        <v>31.15</v>
      </c>
      <c r="T38" s="36" t="s">
        <v>44</v>
      </c>
      <c r="U38" s="5" t="str">
        <f>+Instructions!$B$3</f>
        <v>A</v>
      </c>
      <c r="V38" s="51"/>
      <c r="W38" s="55">
        <f>+Instructions!$C$22</f>
        <v>0</v>
      </c>
      <c r="X38" s="38">
        <f t="shared" si="58"/>
        <v>31.15</v>
      </c>
      <c r="Y38" s="142"/>
      <c r="Z38" s="6" t="s">
        <v>310</v>
      </c>
      <c r="AA38" s="38">
        <v>31.15</v>
      </c>
      <c r="AB38" s="59">
        <f t="shared" si="59"/>
        <v>0</v>
      </c>
      <c r="AC38" s="16">
        <f t="shared" si="60"/>
        <v>31.15</v>
      </c>
      <c r="AD38" s="12">
        <f t="shared" si="61"/>
        <v>0</v>
      </c>
      <c r="AE38" s="114"/>
      <c r="AF38" s="119">
        <v>1</v>
      </c>
      <c r="AG38" s="37">
        <f t="shared" si="62"/>
        <v>31.15</v>
      </c>
      <c r="AH38" s="142"/>
      <c r="AJ38" s="38">
        <f t="shared" si="63"/>
        <v>31.15</v>
      </c>
      <c r="AK38" s="16">
        <f t="shared" si="64"/>
        <v>0</v>
      </c>
      <c r="AL38" s="16">
        <f t="shared" si="65"/>
        <v>0</v>
      </c>
      <c r="AM38" s="16" t="str">
        <f t="shared" si="66"/>
        <v/>
      </c>
      <c r="AO38" s="152" t="s">
        <v>56</v>
      </c>
    </row>
    <row r="39" spans="2:41" s="3" customFormat="1" ht="1.5" customHeight="1" x14ac:dyDescent="0.2">
      <c r="P39" s="72"/>
      <c r="Q39" s="87"/>
      <c r="R39" s="6"/>
      <c r="S39" s="38"/>
      <c r="T39" s="6"/>
      <c r="U39" s="5"/>
      <c r="V39" s="51"/>
      <c r="W39" s="55"/>
      <c r="X39" s="14"/>
      <c r="Y39" s="142"/>
      <c r="Z39" s="38"/>
      <c r="AA39" s="38"/>
      <c r="AB39" s="54"/>
      <c r="AC39" s="16"/>
      <c r="AD39" s="14"/>
      <c r="AE39" s="64"/>
      <c r="AF39" s="117"/>
      <c r="AG39" s="38"/>
      <c r="AH39" s="142"/>
      <c r="AJ39" s="38"/>
      <c r="AK39" s="16"/>
      <c r="AL39" s="16"/>
      <c r="AM39" s="16"/>
      <c r="AO39" s="153" t="s">
        <v>56</v>
      </c>
    </row>
    <row r="40" spans="2:41" s="3" customFormat="1" ht="9.9499999999999993" customHeight="1" x14ac:dyDescent="0.2">
      <c r="B40" s="105" t="s">
        <v>6</v>
      </c>
      <c r="D40" s="72" t="s">
        <v>82</v>
      </c>
      <c r="E40" s="72"/>
      <c r="F40" s="29" t="s">
        <v>160</v>
      </c>
      <c r="G40" s="29" t="s">
        <v>158</v>
      </c>
      <c r="H40" s="29"/>
      <c r="I40" s="29"/>
      <c r="J40" s="29"/>
      <c r="K40" s="140" t="s">
        <v>85</v>
      </c>
      <c r="L40" s="29"/>
      <c r="N40" s="29"/>
      <c r="O40" s="29"/>
      <c r="P40" s="72" t="s">
        <v>285</v>
      </c>
      <c r="Q40" s="87"/>
      <c r="R40" s="28"/>
      <c r="S40" s="38">
        <f t="shared" ref="S40:S42" si="67">IF(Suggested="Yes",AA40,AG40)</f>
        <v>42.75</v>
      </c>
      <c r="T40" s="36" t="s">
        <v>43</v>
      </c>
      <c r="U40" s="5" t="str">
        <f>+Instructions!$B$3</f>
        <v>A</v>
      </c>
      <c r="V40" s="51"/>
      <c r="W40" s="55">
        <f>+Instructions!$C$22</f>
        <v>0</v>
      </c>
      <c r="X40" s="38">
        <f t="shared" ref="X40:X42" si="68">ROUND($AA40*(1-W40)+0.004999,2)</f>
        <v>42.75</v>
      </c>
      <c r="Y40" s="142"/>
      <c r="Z40" s="6" t="s">
        <v>310</v>
      </c>
      <c r="AA40" s="38">
        <v>42.75</v>
      </c>
      <c r="AB40" s="59">
        <f t="shared" ref="AB40:AB42" si="69">+W40</f>
        <v>0</v>
      </c>
      <c r="AC40" s="16">
        <f t="shared" ref="AC40:AC42" si="70">+X40</f>
        <v>42.75</v>
      </c>
      <c r="AD40" s="12">
        <f t="shared" ref="AD40:AD42" si="71">(AG40-AC40)/AG40</f>
        <v>0</v>
      </c>
      <c r="AE40" s="114"/>
      <c r="AF40" s="120">
        <v>3</v>
      </c>
      <c r="AG40" s="52">
        <f t="shared" ref="AG40:AG42" si="72">SUM(AJ40:AL40)+AE40</f>
        <v>42.75</v>
      </c>
      <c r="AH40" s="142"/>
      <c r="AJ40" s="38">
        <f t="shared" ref="AJ40:AJ42" si="73">ROUND(AC40/(1-VLOOKUP(AF40,Group,2,FALSE)),2)</f>
        <v>42.75</v>
      </c>
      <c r="AK40" s="16">
        <f t="shared" ref="AK40:AK42" si="74">IF(VLOOKUP(AF40,Group,5,FALSE)="YES",VLOOKUP(ROUND(ROUND(AJ40,1)-AJ40,2),Round,2,FALSE)+VLOOKUP(AF40,Group,6,FALSE),0)</f>
        <v>0</v>
      </c>
      <c r="AL40" s="16">
        <f t="shared" ref="AL40:AL42" si="75">IF(VLOOKUP(AF40,Group,7,FALSE)="",0,ROUND(AJ40-0.04999,1)-AJ40+AM40)</f>
        <v>0</v>
      </c>
      <c r="AM40" s="16" t="str">
        <f t="shared" ref="AM40:AM42" si="76">IF(VLOOKUP(AF40,Group,7,FALSE)="","",VLOOKUP(AF40,Group,7,FALSE))</f>
        <v/>
      </c>
      <c r="AO40" s="152" t="s">
        <v>56</v>
      </c>
    </row>
    <row r="41" spans="2:41" s="3" customFormat="1" ht="9.9499999999999993" customHeight="1" x14ac:dyDescent="0.2">
      <c r="B41" s="105" t="s">
        <v>6</v>
      </c>
      <c r="C41" s="72"/>
      <c r="D41" s="72" t="s">
        <v>170</v>
      </c>
      <c r="E41" s="72"/>
      <c r="F41" s="29" t="s">
        <v>160</v>
      </c>
      <c r="G41" s="29" t="s">
        <v>163</v>
      </c>
      <c r="H41" s="29"/>
      <c r="I41" s="29"/>
      <c r="J41" s="29"/>
      <c r="K41" s="140" t="s">
        <v>85</v>
      </c>
      <c r="L41" s="29"/>
      <c r="N41" s="29"/>
      <c r="O41" s="29"/>
      <c r="P41" s="72" t="s">
        <v>284</v>
      </c>
      <c r="Q41" s="87"/>
      <c r="R41" s="28"/>
      <c r="S41" s="38">
        <f t="shared" si="67"/>
        <v>31.4</v>
      </c>
      <c r="T41" s="36" t="s">
        <v>43</v>
      </c>
      <c r="U41" s="5" t="str">
        <f>+Instructions!$B$3</f>
        <v>A</v>
      </c>
      <c r="V41" s="51"/>
      <c r="W41" s="55">
        <f>+Instructions!$C$22</f>
        <v>0</v>
      </c>
      <c r="X41" s="38">
        <f t="shared" si="68"/>
        <v>31.4</v>
      </c>
      <c r="Y41" s="142"/>
      <c r="Z41" s="6" t="s">
        <v>310</v>
      </c>
      <c r="AA41" s="38">
        <v>31.4</v>
      </c>
      <c r="AB41" s="59">
        <f t="shared" si="69"/>
        <v>0</v>
      </c>
      <c r="AC41" s="16">
        <f t="shared" si="70"/>
        <v>31.4</v>
      </c>
      <c r="AD41" s="12">
        <f t="shared" si="71"/>
        <v>0</v>
      </c>
      <c r="AE41" s="114"/>
      <c r="AF41" s="120">
        <v>3</v>
      </c>
      <c r="AG41" s="52">
        <f t="shared" si="72"/>
        <v>31.4</v>
      </c>
      <c r="AH41" s="142"/>
      <c r="AJ41" s="38">
        <f t="shared" si="73"/>
        <v>31.4</v>
      </c>
      <c r="AK41" s="16">
        <f t="shared" si="74"/>
        <v>0</v>
      </c>
      <c r="AL41" s="16">
        <f t="shared" si="75"/>
        <v>0</v>
      </c>
      <c r="AM41" s="16" t="str">
        <f t="shared" si="76"/>
        <v/>
      </c>
      <c r="AO41" s="152" t="s">
        <v>56</v>
      </c>
    </row>
    <row r="42" spans="2:41" s="3" customFormat="1" ht="9.9499999999999993" customHeight="1" x14ac:dyDescent="0.2">
      <c r="B42" s="105" t="s">
        <v>6</v>
      </c>
      <c r="D42" s="72" t="s">
        <v>171</v>
      </c>
      <c r="E42" s="72"/>
      <c r="F42" s="29" t="s">
        <v>160</v>
      </c>
      <c r="G42" s="29" t="s">
        <v>168</v>
      </c>
      <c r="H42" s="29"/>
      <c r="I42" s="29"/>
      <c r="J42" s="29"/>
      <c r="K42" s="140" t="s">
        <v>85</v>
      </c>
      <c r="L42" s="29"/>
      <c r="N42" s="29"/>
      <c r="O42" s="29"/>
      <c r="P42" s="72" t="s">
        <v>286</v>
      </c>
      <c r="Q42" s="87"/>
      <c r="R42" s="28"/>
      <c r="S42" s="38">
        <f t="shared" si="67"/>
        <v>41.15</v>
      </c>
      <c r="T42" s="36" t="s">
        <v>43</v>
      </c>
      <c r="U42" s="5" t="str">
        <f>+Instructions!$B$3</f>
        <v>A</v>
      </c>
      <c r="V42" s="51"/>
      <c r="W42" s="55">
        <f>+Instructions!$C$22</f>
        <v>0</v>
      </c>
      <c r="X42" s="38">
        <f t="shared" si="68"/>
        <v>41.15</v>
      </c>
      <c r="Y42" s="142"/>
      <c r="Z42" s="6" t="s">
        <v>310</v>
      </c>
      <c r="AA42" s="38">
        <v>41.15</v>
      </c>
      <c r="AB42" s="59">
        <f t="shared" si="69"/>
        <v>0</v>
      </c>
      <c r="AC42" s="16">
        <f t="shared" si="70"/>
        <v>41.15</v>
      </c>
      <c r="AD42" s="12">
        <f t="shared" si="71"/>
        <v>0</v>
      </c>
      <c r="AE42" s="114"/>
      <c r="AF42" s="120">
        <v>3</v>
      </c>
      <c r="AG42" s="52">
        <f t="shared" si="72"/>
        <v>41.15</v>
      </c>
      <c r="AH42" s="142"/>
      <c r="AJ42" s="38">
        <f t="shared" si="73"/>
        <v>41.15</v>
      </c>
      <c r="AK42" s="16">
        <f t="shared" si="74"/>
        <v>0</v>
      </c>
      <c r="AL42" s="16">
        <f t="shared" si="75"/>
        <v>0</v>
      </c>
      <c r="AM42" s="16" t="str">
        <f t="shared" si="76"/>
        <v/>
      </c>
      <c r="AO42" s="152" t="s">
        <v>56</v>
      </c>
    </row>
    <row r="43" spans="2:41" s="3" customFormat="1" ht="1.5" customHeight="1" x14ac:dyDescent="0.2">
      <c r="P43" s="72"/>
      <c r="Q43" s="87"/>
      <c r="R43" s="6"/>
      <c r="S43" s="38"/>
      <c r="T43" s="6"/>
      <c r="U43" s="5"/>
      <c r="V43" s="51"/>
      <c r="W43" s="55"/>
      <c r="X43" s="14"/>
      <c r="Y43" s="142"/>
      <c r="Z43" s="38"/>
      <c r="AA43" s="38"/>
      <c r="AB43" s="54"/>
      <c r="AC43" s="16"/>
      <c r="AD43" s="14"/>
      <c r="AE43" s="64"/>
      <c r="AF43" s="117"/>
      <c r="AG43" s="38"/>
      <c r="AH43" s="142"/>
      <c r="AJ43" s="38"/>
      <c r="AK43" s="16"/>
      <c r="AL43" s="16"/>
      <c r="AM43" s="16"/>
      <c r="AO43" s="153" t="s">
        <v>56</v>
      </c>
    </row>
    <row r="44" spans="2:41" s="3" customFormat="1" ht="9.9499999999999993" customHeight="1" x14ac:dyDescent="0.2">
      <c r="B44" s="105" t="s">
        <v>6</v>
      </c>
      <c r="D44" s="72" t="s">
        <v>175</v>
      </c>
      <c r="E44" s="72"/>
      <c r="F44" s="29" t="s">
        <v>172</v>
      </c>
      <c r="G44" s="29" t="s">
        <v>173</v>
      </c>
      <c r="H44" s="29"/>
      <c r="I44" s="29"/>
      <c r="J44" s="29"/>
      <c r="K44" s="29" t="s">
        <v>85</v>
      </c>
      <c r="L44" s="29"/>
      <c r="M44" s="29"/>
      <c r="N44" s="29"/>
      <c r="P44" s="72"/>
      <c r="Q44" s="87"/>
      <c r="R44" s="28"/>
      <c r="S44" s="38">
        <f t="shared" ref="S44" si="77">IF(Suggested="Yes",AA44,AG44)</f>
        <v>17.649999999999999</v>
      </c>
      <c r="T44" s="36" t="s">
        <v>43</v>
      </c>
      <c r="U44" s="5" t="str">
        <f>+Instructions!$B$3</f>
        <v>A</v>
      </c>
      <c r="V44" s="51"/>
      <c r="W44" s="55">
        <f>+Instructions!$C$22</f>
        <v>0</v>
      </c>
      <c r="X44" s="38">
        <f t="shared" ref="X44" si="78">ROUND($AA44*(1-W44)+0.004999,2)</f>
        <v>17.649999999999999</v>
      </c>
      <c r="Y44" s="142"/>
      <c r="Z44" s="6" t="s">
        <v>310</v>
      </c>
      <c r="AA44" s="38">
        <v>17.649999999999999</v>
      </c>
      <c r="AB44" s="59">
        <f t="shared" ref="AB44" si="79">+W44</f>
        <v>0</v>
      </c>
      <c r="AC44" s="16">
        <f t="shared" ref="AC44" si="80">+X44</f>
        <v>17.649999999999999</v>
      </c>
      <c r="AD44" s="12">
        <f t="shared" ref="AD44" si="81">(AG44-AC44)/AG44</f>
        <v>0</v>
      </c>
      <c r="AE44" s="114"/>
      <c r="AF44" s="120">
        <v>3</v>
      </c>
      <c r="AG44" s="52">
        <f t="shared" ref="AG44" si="82">SUM(AJ44:AL44)+AE44</f>
        <v>17.649999999999999</v>
      </c>
      <c r="AH44" s="142"/>
      <c r="AJ44" s="38">
        <f t="shared" ref="AJ44" si="83">ROUND(AC44/(1-VLOOKUP(AF44,Group,2,FALSE)),2)</f>
        <v>17.649999999999999</v>
      </c>
      <c r="AK44" s="16">
        <f t="shared" ref="AK44" si="84">IF(VLOOKUP(AF44,Group,5,FALSE)="YES",VLOOKUP(ROUND(ROUND(AJ44,1)-AJ44,2),Round,2,FALSE)+VLOOKUP(AF44,Group,6,FALSE),0)</f>
        <v>0</v>
      </c>
      <c r="AL44" s="16">
        <f t="shared" ref="AL44" si="85">IF(VLOOKUP(AF44,Group,7,FALSE)="",0,ROUND(AJ44-0.04999,1)-AJ44+AM44)</f>
        <v>0</v>
      </c>
      <c r="AM44" s="16" t="str">
        <f t="shared" ref="AM44" si="86">IF(VLOOKUP(AF44,Group,7,FALSE)="","",VLOOKUP(AF44,Group,7,FALSE))</f>
        <v/>
      </c>
      <c r="AO44" s="152" t="s">
        <v>56</v>
      </c>
    </row>
    <row r="45" spans="2:41" s="3" customFormat="1" ht="9.9499999999999993" customHeight="1" x14ac:dyDescent="0.2">
      <c r="B45" s="105" t="s">
        <v>6</v>
      </c>
      <c r="D45" s="72" t="s">
        <v>176</v>
      </c>
      <c r="E45" s="72"/>
      <c r="F45" s="29" t="s">
        <v>172</v>
      </c>
      <c r="G45" s="29" t="s">
        <v>174</v>
      </c>
      <c r="H45" s="29"/>
      <c r="I45" s="29"/>
      <c r="J45" s="29"/>
      <c r="K45" s="29" t="s">
        <v>85</v>
      </c>
      <c r="L45" s="29"/>
      <c r="M45" s="29"/>
      <c r="N45" s="29"/>
      <c r="P45" s="72"/>
      <c r="Q45" s="87"/>
      <c r="R45" s="28"/>
      <c r="S45" s="38">
        <f t="shared" ref="S45" si="87">IF(Suggested="Yes",AA45,AG45)</f>
        <v>23.4</v>
      </c>
      <c r="T45" s="36" t="s">
        <v>43</v>
      </c>
      <c r="U45" s="5" t="str">
        <f>+Instructions!$B$3</f>
        <v>A</v>
      </c>
      <c r="V45" s="51"/>
      <c r="W45" s="55">
        <f>+Instructions!$C$22</f>
        <v>0</v>
      </c>
      <c r="X45" s="38">
        <f t="shared" ref="X45" si="88">ROUND($AA45*(1-W45)+0.004999,2)</f>
        <v>23.4</v>
      </c>
      <c r="Y45" s="142"/>
      <c r="Z45" s="6" t="s">
        <v>310</v>
      </c>
      <c r="AA45" s="38">
        <v>23.4</v>
      </c>
      <c r="AB45" s="59">
        <f t="shared" ref="AB45" si="89">+W45</f>
        <v>0</v>
      </c>
      <c r="AC45" s="16">
        <f t="shared" ref="AC45" si="90">+X45</f>
        <v>23.4</v>
      </c>
      <c r="AD45" s="12">
        <f t="shared" ref="AD45" si="91">(AG45-AC45)/AG45</f>
        <v>0</v>
      </c>
      <c r="AE45" s="114"/>
      <c r="AF45" s="120">
        <v>3</v>
      </c>
      <c r="AG45" s="52">
        <f t="shared" ref="AG45" si="92">SUM(AJ45:AL45)+AE45</f>
        <v>23.4</v>
      </c>
      <c r="AH45" s="142"/>
      <c r="AJ45" s="38">
        <f t="shared" ref="AJ45" si="93">ROUND(AC45/(1-VLOOKUP(AF45,Group,2,FALSE)),2)</f>
        <v>23.4</v>
      </c>
      <c r="AK45" s="16">
        <f t="shared" ref="AK45" si="94">IF(VLOOKUP(AF45,Group,5,FALSE)="YES",VLOOKUP(ROUND(ROUND(AJ45,1)-AJ45,2),Round,2,FALSE)+VLOOKUP(AF45,Group,6,FALSE),0)</f>
        <v>0</v>
      </c>
      <c r="AL45" s="16">
        <f t="shared" ref="AL45" si="95">IF(VLOOKUP(AF45,Group,7,FALSE)="",0,ROUND(AJ45-0.04999,1)-AJ45+AM45)</f>
        <v>0</v>
      </c>
      <c r="AM45" s="16" t="str">
        <f t="shared" ref="AM45" si="96">IF(VLOOKUP(AF45,Group,7,FALSE)="","",VLOOKUP(AF45,Group,7,FALSE))</f>
        <v/>
      </c>
      <c r="AO45" s="152" t="s">
        <v>56</v>
      </c>
    </row>
    <row r="46" spans="2:41" s="3" customFormat="1" ht="3.95" customHeight="1" x14ac:dyDescent="0.2">
      <c r="P46" s="72"/>
      <c r="Q46" s="87"/>
      <c r="R46" s="6"/>
      <c r="S46" s="38"/>
      <c r="T46" s="6"/>
      <c r="U46" s="5"/>
      <c r="V46" s="51"/>
      <c r="W46" s="55"/>
      <c r="X46" s="14"/>
      <c r="Y46" s="142"/>
      <c r="Z46" s="38"/>
      <c r="AA46" s="38"/>
      <c r="AB46" s="54"/>
      <c r="AC46" s="16"/>
      <c r="AD46" s="14"/>
      <c r="AE46" s="64"/>
      <c r="AF46" s="117"/>
      <c r="AG46" s="38"/>
      <c r="AH46" s="142"/>
      <c r="AJ46" s="38"/>
      <c r="AK46" s="16"/>
      <c r="AL46" s="16"/>
      <c r="AM46" s="16"/>
      <c r="AO46" s="153"/>
    </row>
    <row r="47" spans="2:41" s="3" customFormat="1" ht="9.9499999999999993" customHeight="1" x14ac:dyDescent="0.2">
      <c r="C47" s="71" t="s">
        <v>202</v>
      </c>
      <c r="K47" s="3" t="s">
        <v>88</v>
      </c>
      <c r="L47" s="3" t="s">
        <v>88</v>
      </c>
      <c r="N47" s="3" t="s">
        <v>88</v>
      </c>
      <c r="P47" s="136"/>
      <c r="Q47" s="6"/>
      <c r="R47" s="77" t="s">
        <v>93</v>
      </c>
      <c r="S47" s="167" t="s">
        <v>224</v>
      </c>
      <c r="T47" s="168"/>
      <c r="U47" s="5"/>
      <c r="V47" s="51"/>
      <c r="W47" s="68"/>
      <c r="X47" s="68"/>
      <c r="Y47" s="142"/>
      <c r="Z47" s="38"/>
      <c r="AA47" s="38"/>
      <c r="AB47" s="14"/>
      <c r="AC47" s="14"/>
      <c r="AD47" s="14"/>
      <c r="AE47" s="14"/>
      <c r="AF47" s="64"/>
      <c r="AG47" s="16"/>
      <c r="AH47" s="142"/>
      <c r="AO47" s="153" t="s">
        <v>56</v>
      </c>
    </row>
    <row r="48" spans="2:41" s="3" customFormat="1" ht="2.85" customHeight="1" x14ac:dyDescent="0.2">
      <c r="P48" s="72"/>
      <c r="Q48" s="87"/>
      <c r="R48" s="6"/>
      <c r="S48" s="38"/>
      <c r="T48" s="6"/>
      <c r="U48" s="5"/>
      <c r="V48" s="51"/>
      <c r="W48" s="55"/>
      <c r="X48" s="14"/>
      <c r="Y48" s="142"/>
      <c r="Z48" s="38"/>
      <c r="AA48" s="38"/>
      <c r="AB48" s="54"/>
      <c r="AC48" s="16"/>
      <c r="AD48" s="14"/>
      <c r="AE48" s="64"/>
      <c r="AF48" s="117"/>
      <c r="AG48" s="38"/>
      <c r="AH48" s="142"/>
      <c r="AJ48" s="38"/>
      <c r="AK48" s="16"/>
      <c r="AL48" s="16"/>
      <c r="AM48" s="16"/>
      <c r="AO48" s="153" t="s">
        <v>56</v>
      </c>
    </row>
    <row r="49" spans="2:41" s="3" customFormat="1" ht="9.75" customHeight="1" x14ac:dyDescent="0.2">
      <c r="B49" s="106" t="s">
        <v>52</v>
      </c>
      <c r="D49" s="72" t="s">
        <v>177</v>
      </c>
      <c r="E49" s="72"/>
      <c r="F49" s="29" t="s">
        <v>45</v>
      </c>
      <c r="G49" s="29"/>
      <c r="H49" s="29"/>
      <c r="I49" s="29"/>
      <c r="J49" s="29"/>
      <c r="K49" s="29" t="s">
        <v>178</v>
      </c>
      <c r="L49" s="29"/>
      <c r="N49" s="29"/>
      <c r="P49" s="72" t="s">
        <v>179</v>
      </c>
      <c r="Q49" s="87"/>
      <c r="R49" s="28"/>
      <c r="S49" s="38">
        <f>IF(Suggested="Yes",AA49,AG49)</f>
        <v>11.4</v>
      </c>
      <c r="T49" s="36" t="s">
        <v>44</v>
      </c>
      <c r="U49" s="5" t="str">
        <f>+Instructions!$B$3</f>
        <v>A</v>
      </c>
      <c r="V49" s="51"/>
      <c r="W49" s="55">
        <f>+Instructions!$C$22</f>
        <v>0</v>
      </c>
      <c r="X49" s="38">
        <f t="shared" ref="X49:X51" si="97">ROUND($AA49*(1-W49)+0.004999,2)</f>
        <v>11.4</v>
      </c>
      <c r="Y49" s="142"/>
      <c r="Z49" s="6" t="s">
        <v>310</v>
      </c>
      <c r="AA49" s="38">
        <v>11.4</v>
      </c>
      <c r="AB49" s="59">
        <f t="shared" ref="AB49:AB51" si="98">+W49</f>
        <v>0</v>
      </c>
      <c r="AC49" s="16">
        <f t="shared" ref="AC49:AC51" si="99">+X49</f>
        <v>11.4</v>
      </c>
      <c r="AD49" s="12">
        <f t="shared" ref="AD49:AD51" si="100">(AG49-AC49)/AG49</f>
        <v>0</v>
      </c>
      <c r="AE49" s="114"/>
      <c r="AF49" s="119">
        <v>1</v>
      </c>
      <c r="AG49" s="37">
        <f t="shared" ref="AG49:AG51" si="101">SUM(AJ49:AL49)+AE49</f>
        <v>11.4</v>
      </c>
      <c r="AH49" s="142"/>
      <c r="AJ49" s="38">
        <f t="shared" ref="AJ49:AJ51" si="102">ROUND(AC49/(1-VLOOKUP(AF49,Group,2,FALSE)),2)</f>
        <v>11.4</v>
      </c>
      <c r="AK49" s="16">
        <f t="shared" ref="AK49:AK51" si="103">IF(VLOOKUP(AF49,Group,5,FALSE)="YES",VLOOKUP(ROUND(ROUND(AJ49,1)-AJ49,2),Round,2,FALSE)+VLOOKUP(AF49,Group,6,FALSE),0)</f>
        <v>0</v>
      </c>
      <c r="AL49" s="16">
        <f t="shared" ref="AL49:AL51" si="104">IF(VLOOKUP(AF49,Group,7,FALSE)="",0,ROUND(AJ49-0.04999,1)-AJ49+AM49)</f>
        <v>0</v>
      </c>
      <c r="AM49" s="16" t="str">
        <f t="shared" ref="AM49:AM51" si="105">IF(VLOOKUP(AF49,Group,7,FALSE)="","",VLOOKUP(AF49,Group,7,FALSE))</f>
        <v/>
      </c>
      <c r="AO49" s="152" t="s">
        <v>56</v>
      </c>
    </row>
    <row r="50" spans="2:41" s="3" customFormat="1" ht="1.5" customHeight="1" x14ac:dyDescent="0.2">
      <c r="P50" s="72"/>
      <c r="Q50" s="87"/>
      <c r="R50" s="6"/>
      <c r="S50" s="38"/>
      <c r="T50" s="6"/>
      <c r="U50" s="5"/>
      <c r="V50" s="51"/>
      <c r="W50" s="55"/>
      <c r="X50" s="14"/>
      <c r="Y50" s="142"/>
      <c r="Z50" s="38"/>
      <c r="AA50" s="38"/>
      <c r="AB50" s="54"/>
      <c r="AC50" s="16"/>
      <c r="AD50" s="14"/>
      <c r="AE50" s="64"/>
      <c r="AF50" s="117"/>
      <c r="AG50" s="38"/>
      <c r="AH50" s="142"/>
      <c r="AJ50" s="38"/>
      <c r="AK50" s="16"/>
      <c r="AL50" s="16"/>
      <c r="AM50" s="16"/>
      <c r="AO50" s="153" t="s">
        <v>56</v>
      </c>
    </row>
    <row r="51" spans="2:41" s="3" customFormat="1" ht="9.9499999999999993" customHeight="1" x14ac:dyDescent="0.2">
      <c r="B51" s="105" t="s">
        <v>6</v>
      </c>
      <c r="C51" s="72"/>
      <c r="D51" s="72" t="s">
        <v>180</v>
      </c>
      <c r="E51" s="72"/>
      <c r="F51" s="29" t="s">
        <v>160</v>
      </c>
      <c r="G51" s="29" t="s">
        <v>181</v>
      </c>
      <c r="H51" s="29"/>
      <c r="I51" s="29"/>
      <c r="J51" s="29"/>
      <c r="K51" s="140" t="s">
        <v>178</v>
      </c>
      <c r="L51" s="29"/>
      <c r="N51" s="29"/>
      <c r="O51" s="29"/>
      <c r="P51" s="72" t="s">
        <v>282</v>
      </c>
      <c r="Q51" s="87"/>
      <c r="R51" s="28"/>
      <c r="S51" s="38">
        <f t="shared" ref="S51" si="106">IF(Suggested="Yes",AA51,AG51)</f>
        <v>18</v>
      </c>
      <c r="T51" s="36" t="s">
        <v>43</v>
      </c>
      <c r="U51" s="5" t="str">
        <f>+Instructions!$B$3</f>
        <v>A</v>
      </c>
      <c r="V51" s="51"/>
      <c r="W51" s="55">
        <f>+Instructions!$C$22</f>
        <v>0</v>
      </c>
      <c r="X51" s="38">
        <f t="shared" si="97"/>
        <v>18</v>
      </c>
      <c r="Y51" s="142"/>
      <c r="Z51" s="6" t="s">
        <v>310</v>
      </c>
      <c r="AA51" s="38">
        <v>18</v>
      </c>
      <c r="AB51" s="59">
        <f t="shared" si="98"/>
        <v>0</v>
      </c>
      <c r="AC51" s="16">
        <f t="shared" si="99"/>
        <v>18</v>
      </c>
      <c r="AD51" s="12">
        <f t="shared" si="100"/>
        <v>0</v>
      </c>
      <c r="AE51" s="114"/>
      <c r="AF51" s="120">
        <v>3</v>
      </c>
      <c r="AG51" s="52">
        <f t="shared" si="101"/>
        <v>18</v>
      </c>
      <c r="AH51" s="142"/>
      <c r="AJ51" s="38">
        <f t="shared" si="102"/>
        <v>18</v>
      </c>
      <c r="AK51" s="16">
        <f t="shared" si="103"/>
        <v>0</v>
      </c>
      <c r="AL51" s="16">
        <f t="shared" si="104"/>
        <v>0</v>
      </c>
      <c r="AM51" s="16" t="str">
        <f t="shared" si="105"/>
        <v/>
      </c>
      <c r="AO51" s="152" t="s">
        <v>56</v>
      </c>
    </row>
    <row r="52" spans="2:41" s="3" customFormat="1" ht="1.5" customHeight="1" x14ac:dyDescent="0.2">
      <c r="P52" s="72"/>
      <c r="Q52" s="87"/>
      <c r="R52" s="6"/>
      <c r="S52" s="38"/>
      <c r="T52" s="6"/>
      <c r="U52" s="5"/>
      <c r="V52" s="51"/>
      <c r="W52" s="55"/>
      <c r="X52" s="14"/>
      <c r="Y52" s="142"/>
      <c r="Z52" s="38"/>
      <c r="AA52" s="38"/>
      <c r="AB52" s="54"/>
      <c r="AC52" s="16"/>
      <c r="AD52" s="14"/>
      <c r="AE52" s="64"/>
      <c r="AF52" s="117"/>
      <c r="AG52" s="38"/>
      <c r="AH52" s="142"/>
      <c r="AJ52" s="38"/>
      <c r="AK52" s="16"/>
      <c r="AL52" s="16"/>
      <c r="AM52" s="16"/>
      <c r="AO52" s="153" t="s">
        <v>56</v>
      </c>
    </row>
    <row r="53" spans="2:41" s="3" customFormat="1" ht="9.9499999999999993" customHeight="1" x14ac:dyDescent="0.2">
      <c r="B53" s="105" t="s">
        <v>6</v>
      </c>
      <c r="D53" s="72" t="s">
        <v>175</v>
      </c>
      <c r="E53" s="72"/>
      <c r="F53" s="29" t="s">
        <v>172</v>
      </c>
      <c r="G53" s="29" t="s">
        <v>173</v>
      </c>
      <c r="H53" s="29"/>
      <c r="I53" s="29"/>
      <c r="J53" s="29"/>
      <c r="K53" s="140" t="s">
        <v>178</v>
      </c>
      <c r="L53" s="29"/>
      <c r="M53" s="29"/>
      <c r="N53" s="29"/>
      <c r="P53" s="72"/>
      <c r="Q53" s="87"/>
      <c r="R53" s="28"/>
      <c r="S53" s="38">
        <f t="shared" ref="S53:S54" si="107">IF(Suggested="Yes",AA53,AG53)</f>
        <v>11.55</v>
      </c>
      <c r="T53" s="36" t="s">
        <v>43</v>
      </c>
      <c r="U53" s="5" t="str">
        <f>+Instructions!$B$3</f>
        <v>A</v>
      </c>
      <c r="V53" s="51"/>
      <c r="W53" s="55">
        <f>+Instructions!$C$22</f>
        <v>0</v>
      </c>
      <c r="X53" s="38">
        <f t="shared" ref="X53:X54" si="108">ROUND($AA53*(1-W53)+0.004999,2)</f>
        <v>11.55</v>
      </c>
      <c r="Y53" s="142"/>
      <c r="Z53" s="6" t="s">
        <v>310</v>
      </c>
      <c r="AA53" s="38">
        <v>11.55</v>
      </c>
      <c r="AB53" s="59">
        <f t="shared" ref="AB53:AB54" si="109">+W53</f>
        <v>0</v>
      </c>
      <c r="AC53" s="16">
        <f t="shared" ref="AC53:AC54" si="110">+X53</f>
        <v>11.55</v>
      </c>
      <c r="AD53" s="12">
        <f t="shared" ref="AD53:AD54" si="111">(AG53-AC53)/AG53</f>
        <v>0</v>
      </c>
      <c r="AE53" s="114"/>
      <c r="AF53" s="120">
        <v>3</v>
      </c>
      <c r="AG53" s="52">
        <f t="shared" ref="AG53:AG54" si="112">SUM(AJ53:AL53)+AE53</f>
        <v>11.55</v>
      </c>
      <c r="AH53" s="142"/>
      <c r="AJ53" s="38">
        <f t="shared" ref="AJ53:AJ54" si="113">ROUND(AC53/(1-VLOOKUP(AF53,Group,2,FALSE)),2)</f>
        <v>11.55</v>
      </c>
      <c r="AK53" s="16">
        <f t="shared" ref="AK53:AK54" si="114">IF(VLOOKUP(AF53,Group,5,FALSE)="YES",VLOOKUP(ROUND(ROUND(AJ53,1)-AJ53,2),Round,2,FALSE)+VLOOKUP(AF53,Group,6,FALSE),0)</f>
        <v>0</v>
      </c>
      <c r="AL53" s="16">
        <f t="shared" ref="AL53:AL54" si="115">IF(VLOOKUP(AF53,Group,7,FALSE)="",0,ROUND(AJ53-0.04999,1)-AJ53+AM53)</f>
        <v>0</v>
      </c>
      <c r="AM53" s="16" t="str">
        <f t="shared" ref="AM53:AM54" si="116">IF(VLOOKUP(AF53,Group,7,FALSE)="","",VLOOKUP(AF53,Group,7,FALSE))</f>
        <v/>
      </c>
      <c r="AO53" s="152" t="s">
        <v>56</v>
      </c>
    </row>
    <row r="54" spans="2:41" s="3" customFormat="1" ht="9.9499999999999993" customHeight="1" x14ac:dyDescent="0.2">
      <c r="B54" s="105" t="s">
        <v>6</v>
      </c>
      <c r="D54" s="72" t="s">
        <v>176</v>
      </c>
      <c r="E54" s="72"/>
      <c r="F54" s="29" t="s">
        <v>172</v>
      </c>
      <c r="G54" s="29" t="s">
        <v>174</v>
      </c>
      <c r="H54" s="29"/>
      <c r="I54" s="29"/>
      <c r="J54" s="29"/>
      <c r="K54" s="140" t="s">
        <v>178</v>
      </c>
      <c r="L54" s="29"/>
      <c r="M54" s="29"/>
      <c r="N54" s="29"/>
      <c r="P54" s="72"/>
      <c r="Q54" s="87"/>
      <c r="R54" s="28"/>
      <c r="S54" s="38">
        <f t="shared" si="107"/>
        <v>15.25</v>
      </c>
      <c r="T54" s="36" t="s">
        <v>43</v>
      </c>
      <c r="U54" s="5" t="str">
        <f>+Instructions!$B$3</f>
        <v>A</v>
      </c>
      <c r="V54" s="51"/>
      <c r="W54" s="55">
        <f>+Instructions!$C$22</f>
        <v>0</v>
      </c>
      <c r="X54" s="38">
        <f t="shared" si="108"/>
        <v>15.25</v>
      </c>
      <c r="Y54" s="142"/>
      <c r="Z54" s="6" t="s">
        <v>310</v>
      </c>
      <c r="AA54" s="38">
        <v>15.25</v>
      </c>
      <c r="AB54" s="59">
        <f t="shared" si="109"/>
        <v>0</v>
      </c>
      <c r="AC54" s="16">
        <f t="shared" si="110"/>
        <v>15.25</v>
      </c>
      <c r="AD54" s="12">
        <f t="shared" si="111"/>
        <v>0</v>
      </c>
      <c r="AE54" s="114"/>
      <c r="AF54" s="120">
        <v>3</v>
      </c>
      <c r="AG54" s="52">
        <f t="shared" si="112"/>
        <v>15.25</v>
      </c>
      <c r="AH54" s="142"/>
      <c r="AJ54" s="38">
        <f t="shared" si="113"/>
        <v>15.25</v>
      </c>
      <c r="AK54" s="16">
        <f t="shared" si="114"/>
        <v>0</v>
      </c>
      <c r="AL54" s="16">
        <f t="shared" si="115"/>
        <v>0</v>
      </c>
      <c r="AM54" s="16" t="str">
        <f t="shared" si="116"/>
        <v/>
      </c>
      <c r="AO54" s="152" t="s">
        <v>56</v>
      </c>
    </row>
    <row r="55" spans="2:41" s="3" customFormat="1" ht="3.95" customHeight="1" x14ac:dyDescent="0.2">
      <c r="P55" s="72"/>
      <c r="Q55" s="87"/>
      <c r="R55" s="6"/>
      <c r="S55" s="38"/>
      <c r="T55" s="6"/>
      <c r="U55" s="5"/>
      <c r="V55" s="51"/>
      <c r="W55" s="55"/>
      <c r="X55" s="14"/>
      <c r="Y55" s="142"/>
      <c r="Z55" s="38"/>
      <c r="AA55" s="38"/>
      <c r="AB55" s="54"/>
      <c r="AC55" s="16"/>
      <c r="AD55" s="14"/>
      <c r="AE55" s="64"/>
      <c r="AF55" s="117"/>
      <c r="AG55" s="38"/>
      <c r="AH55" s="142"/>
      <c r="AJ55" s="38"/>
      <c r="AK55" s="16"/>
      <c r="AL55" s="16"/>
      <c r="AM55" s="16"/>
      <c r="AO55" s="153"/>
    </row>
    <row r="56" spans="2:41" s="3" customFormat="1" ht="9.9499999999999993" customHeight="1" x14ac:dyDescent="0.2">
      <c r="C56" s="71" t="s">
        <v>205</v>
      </c>
      <c r="K56" s="3" t="s">
        <v>88</v>
      </c>
      <c r="L56" s="3" t="s">
        <v>88</v>
      </c>
      <c r="N56" s="3" t="s">
        <v>88</v>
      </c>
      <c r="P56" s="136"/>
      <c r="Q56" s="6"/>
      <c r="R56" s="77" t="s">
        <v>93</v>
      </c>
      <c r="S56" s="167" t="s">
        <v>225</v>
      </c>
      <c r="T56" s="168"/>
      <c r="U56" s="5"/>
      <c r="V56" s="51"/>
      <c r="W56" s="68"/>
      <c r="X56" s="68"/>
      <c r="Y56" s="142"/>
      <c r="Z56" s="38"/>
      <c r="AA56" s="38"/>
      <c r="AB56" s="14"/>
      <c r="AC56" s="14"/>
      <c r="AD56" s="14"/>
      <c r="AE56" s="14"/>
      <c r="AF56" s="64"/>
      <c r="AG56" s="16"/>
      <c r="AH56" s="142"/>
      <c r="AO56" s="153" t="s">
        <v>56</v>
      </c>
    </row>
    <row r="57" spans="2:41" s="3" customFormat="1" ht="2.85" customHeight="1" x14ac:dyDescent="0.2">
      <c r="P57" s="72"/>
      <c r="Q57" s="87"/>
      <c r="R57" s="6"/>
      <c r="S57" s="38"/>
      <c r="T57" s="6"/>
      <c r="U57" s="5"/>
      <c r="V57" s="51"/>
      <c r="W57" s="55"/>
      <c r="X57" s="14"/>
      <c r="Y57" s="142"/>
      <c r="Z57" s="38"/>
      <c r="AA57" s="38"/>
      <c r="AB57" s="54"/>
      <c r="AC57" s="16"/>
      <c r="AD57" s="14"/>
      <c r="AE57" s="64"/>
      <c r="AF57" s="117"/>
      <c r="AG57" s="38"/>
      <c r="AH57" s="142"/>
      <c r="AJ57" s="38"/>
      <c r="AK57" s="16"/>
      <c r="AL57" s="16"/>
      <c r="AM57" s="16"/>
      <c r="AO57" s="153" t="s">
        <v>56</v>
      </c>
    </row>
    <row r="58" spans="2:41" s="3" customFormat="1" ht="9.75" customHeight="1" x14ac:dyDescent="0.2">
      <c r="B58" s="106" t="s">
        <v>52</v>
      </c>
      <c r="D58" s="72" t="s">
        <v>182</v>
      </c>
      <c r="E58" s="72"/>
      <c r="F58" s="29" t="s">
        <v>45</v>
      </c>
      <c r="G58" s="29"/>
      <c r="H58" s="29"/>
      <c r="I58" s="29"/>
      <c r="J58" s="29"/>
      <c r="K58" s="29" t="s">
        <v>85</v>
      </c>
      <c r="L58" s="29"/>
      <c r="N58" s="29"/>
      <c r="P58" s="72" t="s">
        <v>271</v>
      </c>
      <c r="Q58" s="87"/>
      <c r="R58" s="28"/>
      <c r="S58" s="38">
        <f>IF(Suggested="Yes",AA58,AG58)</f>
        <v>20.149999999999999</v>
      </c>
      <c r="T58" s="36" t="s">
        <v>44</v>
      </c>
      <c r="U58" s="5" t="str">
        <f>+Instructions!$B$3</f>
        <v>A</v>
      </c>
      <c r="V58" s="51"/>
      <c r="W58" s="55">
        <f>+Instructions!$C$22</f>
        <v>0</v>
      </c>
      <c r="X58" s="38">
        <f t="shared" ref="X58" si="117">ROUND($AA58*(1-W58)+0.004999,2)</f>
        <v>20.149999999999999</v>
      </c>
      <c r="Y58" s="142"/>
      <c r="Z58" s="6" t="s">
        <v>310</v>
      </c>
      <c r="AA58" s="38">
        <v>20.149999999999999</v>
      </c>
      <c r="AB58" s="59">
        <f t="shared" ref="AB58" si="118">+W58</f>
        <v>0</v>
      </c>
      <c r="AC58" s="16">
        <f t="shared" ref="AC58" si="119">+X58</f>
        <v>20.149999999999999</v>
      </c>
      <c r="AD58" s="12">
        <f t="shared" ref="AD58" si="120">(AG58-AC58)/AG58</f>
        <v>0</v>
      </c>
      <c r="AE58" s="114"/>
      <c r="AF58" s="119">
        <v>1</v>
      </c>
      <c r="AG58" s="37">
        <f t="shared" ref="AG58" si="121">SUM(AJ58:AL58)+AE58</f>
        <v>20.149999999999999</v>
      </c>
      <c r="AH58" s="142"/>
      <c r="AJ58" s="38">
        <f t="shared" ref="AJ58" si="122">ROUND(AC58/(1-VLOOKUP(AF58,Group,2,FALSE)),2)</f>
        <v>20.149999999999999</v>
      </c>
      <c r="AK58" s="16">
        <f t="shared" ref="AK58" si="123">IF(VLOOKUP(AF58,Group,5,FALSE)="YES",VLOOKUP(ROUND(ROUND(AJ58,1)-AJ58,2),Round,2,FALSE)+VLOOKUP(AF58,Group,6,FALSE),0)</f>
        <v>0</v>
      </c>
      <c r="AL58" s="16">
        <f t="shared" ref="AL58" si="124">IF(VLOOKUP(AF58,Group,7,FALSE)="",0,ROUND(AJ58-0.04999,1)-AJ58+AM58)</f>
        <v>0</v>
      </c>
      <c r="AM58" s="16" t="str">
        <f t="shared" ref="AM58" si="125">IF(VLOOKUP(AF58,Group,7,FALSE)="","",VLOOKUP(AF58,Group,7,FALSE))</f>
        <v/>
      </c>
      <c r="AO58" s="152" t="s">
        <v>56</v>
      </c>
    </row>
    <row r="59" spans="2:41" s="3" customFormat="1" ht="3.95" customHeight="1" x14ac:dyDescent="0.2">
      <c r="P59" s="72"/>
      <c r="Q59" s="87"/>
      <c r="R59" s="6"/>
      <c r="S59" s="38"/>
      <c r="T59" s="6"/>
      <c r="U59" s="5"/>
      <c r="V59" s="51"/>
      <c r="W59" s="55"/>
      <c r="X59" s="14"/>
      <c r="Y59" s="142"/>
      <c r="Z59" s="38"/>
      <c r="AA59" s="38"/>
      <c r="AB59" s="54"/>
      <c r="AC59" s="16"/>
      <c r="AD59" s="14"/>
      <c r="AE59" s="64"/>
      <c r="AF59" s="117"/>
      <c r="AG59" s="38"/>
      <c r="AH59" s="142"/>
      <c r="AJ59" s="38"/>
      <c r="AK59" s="16"/>
      <c r="AL59" s="16"/>
      <c r="AM59" s="16"/>
      <c r="AO59" s="153"/>
    </row>
    <row r="60" spans="2:41" s="3" customFormat="1" ht="9.9499999999999993" customHeight="1" x14ac:dyDescent="0.2">
      <c r="C60" s="71" t="s">
        <v>200</v>
      </c>
      <c r="K60" s="3" t="s">
        <v>88</v>
      </c>
      <c r="L60" s="3" t="s">
        <v>88</v>
      </c>
      <c r="N60" s="3" t="s">
        <v>88</v>
      </c>
      <c r="P60" s="136"/>
      <c r="Q60" s="6"/>
      <c r="R60" s="77" t="s">
        <v>93</v>
      </c>
      <c r="S60" s="167" t="s">
        <v>226</v>
      </c>
      <c r="T60" s="168"/>
      <c r="U60" s="5"/>
      <c r="V60" s="51"/>
      <c r="W60" s="68"/>
      <c r="X60" s="68"/>
      <c r="Y60" s="142"/>
      <c r="Z60" s="38"/>
      <c r="AA60" s="38"/>
      <c r="AB60" s="14"/>
      <c r="AC60" s="14"/>
      <c r="AD60" s="14"/>
      <c r="AE60" s="14"/>
      <c r="AF60" s="64"/>
      <c r="AG60" s="16"/>
      <c r="AH60" s="142"/>
      <c r="AO60" s="153" t="s">
        <v>56</v>
      </c>
    </row>
    <row r="61" spans="2:41" s="3" customFormat="1" ht="2.85" customHeight="1" x14ac:dyDescent="0.2">
      <c r="P61" s="72"/>
      <c r="Q61" s="87"/>
      <c r="R61" s="6"/>
      <c r="S61" s="38"/>
      <c r="T61" s="6"/>
      <c r="U61" s="5"/>
      <c r="V61" s="51"/>
      <c r="W61" s="55"/>
      <c r="X61" s="14"/>
      <c r="Y61" s="142"/>
      <c r="Z61" s="38"/>
      <c r="AA61" s="38"/>
      <c r="AB61" s="54"/>
      <c r="AC61" s="16"/>
      <c r="AD61" s="14"/>
      <c r="AE61" s="64"/>
      <c r="AF61" s="117"/>
      <c r="AG61" s="38"/>
      <c r="AH61" s="142"/>
      <c r="AJ61" s="38"/>
      <c r="AK61" s="16"/>
      <c r="AL61" s="16"/>
      <c r="AM61" s="16"/>
      <c r="AO61" s="153" t="s">
        <v>56</v>
      </c>
    </row>
    <row r="62" spans="2:41" s="3" customFormat="1" ht="9.75" customHeight="1" x14ac:dyDescent="0.2">
      <c r="B62" s="106" t="s">
        <v>52</v>
      </c>
      <c r="D62" s="72" t="s">
        <v>87</v>
      </c>
      <c r="E62" s="72"/>
      <c r="F62" s="29" t="s">
        <v>45</v>
      </c>
      <c r="G62" s="29"/>
      <c r="H62" s="29"/>
      <c r="I62" s="29"/>
      <c r="J62" s="29"/>
      <c r="K62" s="29" t="s">
        <v>86</v>
      </c>
      <c r="L62" s="29"/>
      <c r="N62" s="29"/>
      <c r="P62" s="72" t="s">
        <v>271</v>
      </c>
      <c r="Q62" s="87"/>
      <c r="R62" s="28"/>
      <c r="S62" s="38">
        <f>IF(Suggested="Yes",AA62,AG62)</f>
        <v>22.3</v>
      </c>
      <c r="T62" s="36" t="s">
        <v>44</v>
      </c>
      <c r="U62" s="5" t="str">
        <f>+Instructions!$B$3</f>
        <v>A</v>
      </c>
      <c r="V62" s="51"/>
      <c r="W62" s="55">
        <f>+Instructions!$C$22</f>
        <v>0</v>
      </c>
      <c r="X62" s="38">
        <f t="shared" ref="X62:X64" si="126">ROUND($AA62*(1-W62)+0.004999,2)</f>
        <v>22.3</v>
      </c>
      <c r="Y62" s="142"/>
      <c r="Z62" s="6" t="s">
        <v>310</v>
      </c>
      <c r="AA62" s="38">
        <v>22.3</v>
      </c>
      <c r="AB62" s="59">
        <f t="shared" ref="AB62:AB64" si="127">+W62</f>
        <v>0</v>
      </c>
      <c r="AC62" s="16">
        <f t="shared" ref="AC62:AC64" si="128">+X62</f>
        <v>22.3</v>
      </c>
      <c r="AD62" s="12">
        <f t="shared" ref="AD62:AD64" si="129">(AG62-AC62)/AG62</f>
        <v>0</v>
      </c>
      <c r="AE62" s="114"/>
      <c r="AF62" s="119">
        <v>1</v>
      </c>
      <c r="AG62" s="37">
        <f t="shared" ref="AG62:AG64" si="130">SUM(AJ62:AL62)+AE62</f>
        <v>22.3</v>
      </c>
      <c r="AH62" s="142"/>
      <c r="AJ62" s="38">
        <f t="shared" ref="AJ62:AJ64" si="131">ROUND(AC62/(1-VLOOKUP(AF62,Group,2,FALSE)),2)</f>
        <v>22.3</v>
      </c>
      <c r="AK62" s="16">
        <f t="shared" ref="AK62:AK64" si="132">IF(VLOOKUP(AF62,Group,5,FALSE)="YES",VLOOKUP(ROUND(ROUND(AJ62,1)-AJ62,2),Round,2,FALSE)+VLOOKUP(AF62,Group,6,FALSE),0)</f>
        <v>0</v>
      </c>
      <c r="AL62" s="16">
        <f t="shared" ref="AL62:AL64" si="133">IF(VLOOKUP(AF62,Group,7,FALSE)="",0,ROUND(AJ62-0.04999,1)-AJ62+AM62)</f>
        <v>0</v>
      </c>
      <c r="AM62" s="16" t="str">
        <f t="shared" ref="AM62:AM64" si="134">IF(VLOOKUP(AF62,Group,7,FALSE)="","",VLOOKUP(AF62,Group,7,FALSE))</f>
        <v/>
      </c>
      <c r="AO62" s="152" t="s">
        <v>56</v>
      </c>
    </row>
    <row r="63" spans="2:41" s="3" customFormat="1" ht="2.85" customHeight="1" x14ac:dyDescent="0.2">
      <c r="P63" s="72"/>
      <c r="Q63" s="87"/>
      <c r="R63" s="6"/>
      <c r="S63" s="38"/>
      <c r="T63" s="6"/>
      <c r="U63" s="5"/>
      <c r="V63" s="51"/>
      <c r="W63" s="55"/>
      <c r="X63" s="14"/>
      <c r="Y63" s="142"/>
      <c r="Z63" s="38"/>
      <c r="AA63" s="38"/>
      <c r="AB63" s="54"/>
      <c r="AC63" s="16"/>
      <c r="AD63" s="14"/>
      <c r="AE63" s="64"/>
      <c r="AF63" s="117"/>
      <c r="AG63" s="38"/>
      <c r="AH63" s="142"/>
      <c r="AJ63" s="38"/>
      <c r="AK63" s="16"/>
      <c r="AL63" s="16"/>
      <c r="AM63" s="16"/>
      <c r="AO63" s="153" t="s">
        <v>56</v>
      </c>
    </row>
    <row r="64" spans="2:41" s="3" customFormat="1" ht="9.75" customHeight="1" x14ac:dyDescent="0.2">
      <c r="B64" s="106" t="s">
        <v>52</v>
      </c>
      <c r="D64" s="72" t="s">
        <v>87</v>
      </c>
      <c r="E64" s="72"/>
      <c r="F64" s="29" t="s">
        <v>45</v>
      </c>
      <c r="G64" s="29"/>
      <c r="H64" s="29"/>
      <c r="J64" s="29"/>
      <c r="K64" s="29" t="s">
        <v>85</v>
      </c>
      <c r="L64" s="29"/>
      <c r="N64" s="29"/>
      <c r="P64" s="72" t="s">
        <v>271</v>
      </c>
      <c r="Q64" s="87"/>
      <c r="R64" s="28"/>
      <c r="S64" s="38">
        <f>IF(Suggested="Yes",AA64,AG64)</f>
        <v>22.3</v>
      </c>
      <c r="T64" s="36" t="s">
        <v>44</v>
      </c>
      <c r="U64" s="5" t="str">
        <f>+Instructions!$B$3</f>
        <v>A</v>
      </c>
      <c r="V64" s="51"/>
      <c r="W64" s="55">
        <f>+Instructions!$C$22</f>
        <v>0</v>
      </c>
      <c r="X64" s="38">
        <f t="shared" si="126"/>
        <v>22.3</v>
      </c>
      <c r="Y64" s="142"/>
      <c r="Z64" s="6" t="s">
        <v>310</v>
      </c>
      <c r="AA64" s="38">
        <v>22.3</v>
      </c>
      <c r="AB64" s="59">
        <f t="shared" si="127"/>
        <v>0</v>
      </c>
      <c r="AC64" s="16">
        <f t="shared" si="128"/>
        <v>22.3</v>
      </c>
      <c r="AD64" s="12">
        <f t="shared" si="129"/>
        <v>0</v>
      </c>
      <c r="AE64" s="114"/>
      <c r="AF64" s="119">
        <v>1</v>
      </c>
      <c r="AG64" s="37">
        <f t="shared" si="130"/>
        <v>22.3</v>
      </c>
      <c r="AH64" s="142"/>
      <c r="AJ64" s="38">
        <f t="shared" si="131"/>
        <v>22.3</v>
      </c>
      <c r="AK64" s="16">
        <f t="shared" si="132"/>
        <v>0</v>
      </c>
      <c r="AL64" s="16">
        <f t="shared" si="133"/>
        <v>0</v>
      </c>
      <c r="AM64" s="16" t="str">
        <f t="shared" si="134"/>
        <v/>
      </c>
      <c r="AO64" s="152" t="s">
        <v>56</v>
      </c>
    </row>
    <row r="65" spans="2:41" s="3" customFormat="1" ht="3.95" customHeight="1" x14ac:dyDescent="0.2">
      <c r="P65" s="72"/>
      <c r="Q65" s="87"/>
      <c r="R65" s="6"/>
      <c r="S65" s="38"/>
      <c r="T65" s="6"/>
      <c r="U65" s="5"/>
      <c r="V65" s="51"/>
      <c r="W65" s="55"/>
      <c r="X65" s="14"/>
      <c r="Y65" s="142"/>
      <c r="Z65" s="38"/>
      <c r="AA65" s="38"/>
      <c r="AB65" s="54"/>
      <c r="AC65" s="16"/>
      <c r="AD65" s="14"/>
      <c r="AE65" s="64"/>
      <c r="AF65" s="117"/>
      <c r="AG65" s="38"/>
      <c r="AH65" s="142"/>
      <c r="AJ65" s="38"/>
      <c r="AK65" s="16"/>
      <c r="AL65" s="16"/>
      <c r="AM65" s="16"/>
      <c r="AO65" s="153"/>
    </row>
    <row r="66" spans="2:41" s="3" customFormat="1" ht="9.9499999999999993" customHeight="1" x14ac:dyDescent="0.2">
      <c r="C66" s="71" t="s">
        <v>203</v>
      </c>
      <c r="K66" s="3" t="s">
        <v>88</v>
      </c>
      <c r="L66" s="3" t="s">
        <v>88</v>
      </c>
      <c r="N66" s="3" t="s">
        <v>88</v>
      </c>
      <c r="P66" s="136"/>
      <c r="Q66" s="6"/>
      <c r="R66" s="77" t="s">
        <v>93</v>
      </c>
      <c r="S66" s="167" t="s">
        <v>227</v>
      </c>
      <c r="T66" s="168"/>
      <c r="U66" s="5"/>
      <c r="V66" s="51"/>
      <c r="W66" s="68"/>
      <c r="X66" s="68"/>
      <c r="Y66" s="142"/>
      <c r="Z66" s="38"/>
      <c r="AA66" s="38"/>
      <c r="AB66" s="14"/>
      <c r="AC66" s="14"/>
      <c r="AD66" s="14"/>
      <c r="AE66" s="14"/>
      <c r="AF66" s="64"/>
      <c r="AG66" s="16"/>
      <c r="AH66" s="142"/>
      <c r="AO66" s="153" t="s">
        <v>56</v>
      </c>
    </row>
    <row r="67" spans="2:41" s="3" customFormat="1" ht="2.85" customHeight="1" x14ac:dyDescent="0.2">
      <c r="P67" s="72"/>
      <c r="Q67" s="87"/>
      <c r="R67" s="6"/>
      <c r="S67" s="38"/>
      <c r="T67" s="6"/>
      <c r="U67" s="5"/>
      <c r="V67" s="51"/>
      <c r="W67" s="55"/>
      <c r="X67" s="14"/>
      <c r="Y67" s="142"/>
      <c r="Z67" s="38"/>
      <c r="AA67" s="38"/>
      <c r="AB67" s="54"/>
      <c r="AC67" s="16"/>
      <c r="AD67" s="14"/>
      <c r="AE67" s="64"/>
      <c r="AF67" s="117"/>
      <c r="AG67" s="38"/>
      <c r="AH67" s="142"/>
      <c r="AJ67" s="38"/>
      <c r="AK67" s="16"/>
      <c r="AL67" s="16"/>
      <c r="AM67" s="16"/>
      <c r="AO67" s="153" t="s">
        <v>56</v>
      </c>
    </row>
    <row r="68" spans="2:41" s="3" customFormat="1" ht="9.75" customHeight="1" x14ac:dyDescent="0.2">
      <c r="B68" s="106" t="s">
        <v>52</v>
      </c>
      <c r="D68" s="72" t="s">
        <v>177</v>
      </c>
      <c r="E68" s="72"/>
      <c r="F68" s="29" t="s">
        <v>45</v>
      </c>
      <c r="G68" s="29"/>
      <c r="H68" s="29"/>
      <c r="I68" s="29"/>
      <c r="J68" s="29"/>
      <c r="K68" s="29" t="s">
        <v>178</v>
      </c>
      <c r="L68" s="29"/>
      <c r="N68" s="29"/>
      <c r="P68" s="72" t="s">
        <v>179</v>
      </c>
      <c r="Q68" s="87"/>
      <c r="R68" s="28"/>
      <c r="S68" s="38">
        <f>IF(Suggested="Yes",AA68,AG68)</f>
        <v>12.5</v>
      </c>
      <c r="T68" s="36" t="s">
        <v>44</v>
      </c>
      <c r="U68" s="5" t="str">
        <f>+Instructions!$B$3</f>
        <v>A</v>
      </c>
      <c r="V68" s="51"/>
      <c r="W68" s="55">
        <f>+Instructions!$C$22</f>
        <v>0</v>
      </c>
      <c r="X68" s="38">
        <f t="shared" ref="X68" si="135">ROUND($AA68*(1-W68)+0.004999,2)</f>
        <v>12.5</v>
      </c>
      <c r="Y68" s="142"/>
      <c r="Z68" s="6" t="s">
        <v>310</v>
      </c>
      <c r="AA68" s="38">
        <v>12.5</v>
      </c>
      <c r="AB68" s="59">
        <f t="shared" ref="AB68" si="136">+W68</f>
        <v>0</v>
      </c>
      <c r="AC68" s="16">
        <f t="shared" ref="AC68" si="137">+X68</f>
        <v>12.5</v>
      </c>
      <c r="AD68" s="12">
        <f t="shared" ref="AD68" si="138">(AG68-AC68)/AG68</f>
        <v>0</v>
      </c>
      <c r="AE68" s="114"/>
      <c r="AF68" s="119">
        <v>1</v>
      </c>
      <c r="AG68" s="37">
        <f t="shared" ref="AG68" si="139">SUM(AJ68:AL68)+AE68</f>
        <v>12.5</v>
      </c>
      <c r="AH68" s="142"/>
      <c r="AJ68" s="38">
        <f t="shared" ref="AJ68" si="140">ROUND(AC68/(1-VLOOKUP(AF68,Group,2,FALSE)),2)</f>
        <v>12.5</v>
      </c>
      <c r="AK68" s="16">
        <f t="shared" ref="AK68" si="141">IF(VLOOKUP(AF68,Group,5,FALSE)="YES",VLOOKUP(ROUND(ROUND(AJ68,1)-AJ68,2),Round,2,FALSE)+VLOOKUP(AF68,Group,6,FALSE),0)</f>
        <v>0</v>
      </c>
      <c r="AL68" s="16">
        <f t="shared" ref="AL68" si="142">IF(VLOOKUP(AF68,Group,7,FALSE)="",0,ROUND(AJ68-0.04999,1)-AJ68+AM68)</f>
        <v>0</v>
      </c>
      <c r="AM68" s="16" t="str">
        <f t="shared" ref="AM68" si="143">IF(VLOOKUP(AF68,Group,7,FALSE)="","",VLOOKUP(AF68,Group,7,FALSE))</f>
        <v/>
      </c>
      <c r="AO68" s="152" t="s">
        <v>56</v>
      </c>
    </row>
    <row r="69" spans="2:41" s="3" customFormat="1" ht="1.5" customHeight="1" x14ac:dyDescent="0.2">
      <c r="P69" s="72"/>
      <c r="Q69" s="87"/>
      <c r="R69" s="6"/>
      <c r="S69" s="38"/>
      <c r="T69" s="6"/>
      <c r="U69" s="5"/>
      <c r="V69" s="51"/>
      <c r="W69" s="55"/>
      <c r="X69" s="14"/>
      <c r="Y69" s="142"/>
      <c r="Z69" s="38"/>
      <c r="AA69" s="38"/>
      <c r="AB69" s="54"/>
      <c r="AC69" s="16"/>
      <c r="AD69" s="14"/>
      <c r="AE69" s="64"/>
      <c r="AF69" s="117"/>
      <c r="AG69" s="38"/>
      <c r="AH69" s="142"/>
      <c r="AJ69" s="38"/>
      <c r="AK69" s="16"/>
      <c r="AL69" s="16"/>
      <c r="AM69" s="16"/>
      <c r="AO69" s="153" t="s">
        <v>56</v>
      </c>
    </row>
    <row r="70" spans="2:41" s="3" customFormat="1" ht="9.9499999999999993" customHeight="1" x14ac:dyDescent="0.2">
      <c r="B70" s="105" t="s">
        <v>6</v>
      </c>
      <c r="C70" s="72"/>
      <c r="D70" s="72" t="s">
        <v>82</v>
      </c>
      <c r="E70" s="72"/>
      <c r="F70" s="29" t="s">
        <v>160</v>
      </c>
      <c r="G70" s="29" t="s">
        <v>183</v>
      </c>
      <c r="H70" s="29"/>
      <c r="I70" s="29"/>
      <c r="J70" s="29"/>
      <c r="K70" s="140" t="s">
        <v>178</v>
      </c>
      <c r="L70" s="29"/>
      <c r="N70" s="29"/>
      <c r="O70" s="29"/>
      <c r="P70" s="72" t="s">
        <v>285</v>
      </c>
      <c r="Q70" s="87"/>
      <c r="R70" s="28"/>
      <c r="S70" s="38">
        <f t="shared" ref="S70" si="144">IF(Suggested="Yes",AA70,AG70)</f>
        <v>19.8</v>
      </c>
      <c r="T70" s="36" t="s">
        <v>43</v>
      </c>
      <c r="U70" s="5" t="str">
        <f>+Instructions!$B$3</f>
        <v>A</v>
      </c>
      <c r="V70" s="51"/>
      <c r="W70" s="55">
        <f>+Instructions!$C$22</f>
        <v>0</v>
      </c>
      <c r="X70" s="38">
        <f t="shared" ref="X70" si="145">ROUND($AA70*(1-W70)+0.004999,2)</f>
        <v>19.8</v>
      </c>
      <c r="Y70" s="142"/>
      <c r="Z70" s="6" t="s">
        <v>310</v>
      </c>
      <c r="AA70" s="38">
        <v>19.8</v>
      </c>
      <c r="AB70" s="59">
        <f t="shared" ref="AB70" si="146">+W70</f>
        <v>0</v>
      </c>
      <c r="AC70" s="16">
        <f t="shared" ref="AC70" si="147">+X70</f>
        <v>19.8</v>
      </c>
      <c r="AD70" s="12">
        <f t="shared" ref="AD70" si="148">(AG70-AC70)/AG70</f>
        <v>0</v>
      </c>
      <c r="AE70" s="114"/>
      <c r="AF70" s="120">
        <v>3</v>
      </c>
      <c r="AG70" s="52">
        <f t="shared" ref="AG70" si="149">SUM(AJ70:AL70)+AE70</f>
        <v>19.8</v>
      </c>
      <c r="AH70" s="142"/>
      <c r="AJ70" s="38">
        <f t="shared" ref="AJ70" si="150">ROUND(AC70/(1-VLOOKUP(AF70,Group,2,FALSE)),2)</f>
        <v>19.8</v>
      </c>
      <c r="AK70" s="16">
        <f t="shared" ref="AK70" si="151">IF(VLOOKUP(AF70,Group,5,FALSE)="YES",VLOOKUP(ROUND(ROUND(AJ70,1)-AJ70,2),Round,2,FALSE)+VLOOKUP(AF70,Group,6,FALSE),0)</f>
        <v>0</v>
      </c>
      <c r="AL70" s="16">
        <f t="shared" ref="AL70" si="152">IF(VLOOKUP(AF70,Group,7,FALSE)="",0,ROUND(AJ70-0.04999,1)-AJ70+AM70)</f>
        <v>0</v>
      </c>
      <c r="AM70" s="16" t="str">
        <f t="shared" ref="AM70" si="153">IF(VLOOKUP(AF70,Group,7,FALSE)="","",VLOOKUP(AF70,Group,7,FALSE))</f>
        <v/>
      </c>
      <c r="AO70" s="152" t="s">
        <v>56</v>
      </c>
    </row>
    <row r="71" spans="2:41" s="3" customFormat="1" ht="9.9499999999999993" customHeight="1" x14ac:dyDescent="0.2">
      <c r="B71" s="105" t="s">
        <v>6</v>
      </c>
      <c r="C71" s="72"/>
      <c r="D71" s="72" t="s">
        <v>180</v>
      </c>
      <c r="E71" s="72"/>
      <c r="F71" s="29" t="s">
        <v>160</v>
      </c>
      <c r="G71" s="29" t="s">
        <v>181</v>
      </c>
      <c r="H71" s="29"/>
      <c r="I71" s="29"/>
      <c r="J71" s="29"/>
      <c r="K71" s="140" t="s">
        <v>178</v>
      </c>
      <c r="L71" s="29"/>
      <c r="N71" s="29"/>
      <c r="O71" s="29"/>
      <c r="P71" s="72" t="s">
        <v>282</v>
      </c>
      <c r="Q71" s="87"/>
      <c r="R71" s="28"/>
      <c r="S71" s="38">
        <f t="shared" ref="S71" si="154">IF(Suggested="Yes",AA71,AG71)</f>
        <v>23.4</v>
      </c>
      <c r="T71" s="36" t="s">
        <v>43</v>
      </c>
      <c r="U71" s="5" t="str">
        <f>+Instructions!$B$3</f>
        <v>A</v>
      </c>
      <c r="V71" s="51"/>
      <c r="W71" s="55">
        <f>+Instructions!$C$22</f>
        <v>0</v>
      </c>
      <c r="X71" s="38">
        <f t="shared" ref="X71" si="155">ROUND($AA71*(1-W71)+0.004999,2)</f>
        <v>23.4</v>
      </c>
      <c r="Y71" s="142"/>
      <c r="Z71" s="6" t="s">
        <v>310</v>
      </c>
      <c r="AA71" s="38">
        <v>23.4</v>
      </c>
      <c r="AB71" s="59">
        <f t="shared" ref="AB71" si="156">+W71</f>
        <v>0</v>
      </c>
      <c r="AC71" s="16">
        <f t="shared" ref="AC71" si="157">+X71</f>
        <v>23.4</v>
      </c>
      <c r="AD71" s="12">
        <f t="shared" ref="AD71" si="158">(AG71-AC71)/AG71</f>
        <v>0</v>
      </c>
      <c r="AE71" s="114"/>
      <c r="AF71" s="120">
        <v>3</v>
      </c>
      <c r="AG71" s="52">
        <f t="shared" ref="AG71" si="159">SUM(AJ71:AL71)+AE71</f>
        <v>23.4</v>
      </c>
      <c r="AH71" s="142"/>
      <c r="AJ71" s="38">
        <f t="shared" ref="AJ71" si="160">ROUND(AC71/(1-VLOOKUP(AF71,Group,2,FALSE)),2)</f>
        <v>23.4</v>
      </c>
      <c r="AK71" s="16">
        <f t="shared" ref="AK71" si="161">IF(VLOOKUP(AF71,Group,5,FALSE)="YES",VLOOKUP(ROUND(ROUND(AJ71,1)-AJ71,2),Round,2,FALSE)+VLOOKUP(AF71,Group,6,FALSE),0)</f>
        <v>0</v>
      </c>
      <c r="AL71" s="16">
        <f t="shared" ref="AL71" si="162">IF(VLOOKUP(AF71,Group,7,FALSE)="",0,ROUND(AJ71-0.04999,1)-AJ71+AM71)</f>
        <v>0</v>
      </c>
      <c r="AM71" s="16" t="str">
        <f t="shared" ref="AM71" si="163">IF(VLOOKUP(AF71,Group,7,FALSE)="","",VLOOKUP(AF71,Group,7,FALSE))</f>
        <v/>
      </c>
      <c r="AO71" s="152" t="s">
        <v>56</v>
      </c>
    </row>
    <row r="72" spans="2:41" s="3" customFormat="1" ht="1.5" customHeight="1" x14ac:dyDescent="0.2">
      <c r="P72" s="72"/>
      <c r="Q72" s="87"/>
      <c r="R72" s="6"/>
      <c r="S72" s="38"/>
      <c r="T72" s="6"/>
      <c r="U72" s="5"/>
      <c r="V72" s="51"/>
      <c r="W72" s="55"/>
      <c r="X72" s="14"/>
      <c r="Y72" s="142"/>
      <c r="Z72" s="38"/>
      <c r="AA72" s="38"/>
      <c r="AB72" s="54"/>
      <c r="AC72" s="16"/>
      <c r="AD72" s="14"/>
      <c r="AE72" s="64"/>
      <c r="AF72" s="117"/>
      <c r="AG72" s="38"/>
      <c r="AH72" s="142"/>
      <c r="AJ72" s="38"/>
      <c r="AK72" s="16"/>
      <c r="AL72" s="16"/>
      <c r="AM72" s="16"/>
      <c r="AO72" s="153" t="s">
        <v>56</v>
      </c>
    </row>
    <row r="73" spans="2:41" s="3" customFormat="1" ht="9.9499999999999993" customHeight="1" x14ac:dyDescent="0.2">
      <c r="B73" s="105" t="s">
        <v>6</v>
      </c>
      <c r="D73" s="72" t="s">
        <v>175</v>
      </c>
      <c r="E73" s="72"/>
      <c r="F73" s="29" t="s">
        <v>172</v>
      </c>
      <c r="G73" s="29" t="s">
        <v>173</v>
      </c>
      <c r="H73" s="29"/>
      <c r="I73" s="29"/>
      <c r="J73" s="29"/>
      <c r="K73" s="140" t="s">
        <v>178</v>
      </c>
      <c r="L73" s="29"/>
      <c r="M73" s="29"/>
      <c r="N73" s="29"/>
      <c r="P73" s="72"/>
      <c r="Q73" s="87"/>
      <c r="R73" s="28"/>
      <c r="S73" s="38">
        <f t="shared" ref="S73:S74" si="164">IF(Suggested="Yes",AA73,AG73)</f>
        <v>13.55</v>
      </c>
      <c r="T73" s="36" t="s">
        <v>43</v>
      </c>
      <c r="U73" s="5" t="str">
        <f>+Instructions!$B$3</f>
        <v>A</v>
      </c>
      <c r="V73" s="51"/>
      <c r="W73" s="55">
        <f>+Instructions!$C$22</f>
        <v>0</v>
      </c>
      <c r="X73" s="38">
        <f t="shared" ref="X73:X74" si="165">ROUND($AA73*(1-W73)+0.004999,2)</f>
        <v>13.55</v>
      </c>
      <c r="Y73" s="142"/>
      <c r="Z73" s="6" t="s">
        <v>310</v>
      </c>
      <c r="AA73" s="38">
        <v>13.55</v>
      </c>
      <c r="AB73" s="59">
        <f t="shared" ref="AB73:AB74" si="166">+W73</f>
        <v>0</v>
      </c>
      <c r="AC73" s="16">
        <f t="shared" ref="AC73:AC74" si="167">+X73</f>
        <v>13.55</v>
      </c>
      <c r="AD73" s="12">
        <f t="shared" ref="AD73:AD74" si="168">(AG73-AC73)/AG73</f>
        <v>0</v>
      </c>
      <c r="AE73" s="114"/>
      <c r="AF73" s="120">
        <v>3</v>
      </c>
      <c r="AG73" s="52">
        <f t="shared" ref="AG73:AG74" si="169">SUM(AJ73:AL73)+AE73</f>
        <v>13.55</v>
      </c>
      <c r="AH73" s="142"/>
      <c r="AJ73" s="38">
        <f t="shared" ref="AJ73:AJ74" si="170">ROUND(AC73/(1-VLOOKUP(AF73,Group,2,FALSE)),2)</f>
        <v>13.55</v>
      </c>
      <c r="AK73" s="16">
        <f t="shared" ref="AK73:AK74" si="171">IF(VLOOKUP(AF73,Group,5,FALSE)="YES",VLOOKUP(ROUND(ROUND(AJ73,1)-AJ73,2),Round,2,FALSE)+VLOOKUP(AF73,Group,6,FALSE),0)</f>
        <v>0</v>
      </c>
      <c r="AL73" s="16">
        <f t="shared" ref="AL73:AL74" si="172">IF(VLOOKUP(AF73,Group,7,FALSE)="",0,ROUND(AJ73-0.04999,1)-AJ73+AM73)</f>
        <v>0</v>
      </c>
      <c r="AM73" s="16" t="str">
        <f t="shared" ref="AM73:AM74" si="173">IF(VLOOKUP(AF73,Group,7,FALSE)="","",VLOOKUP(AF73,Group,7,FALSE))</f>
        <v/>
      </c>
      <c r="AO73" s="152" t="s">
        <v>56</v>
      </c>
    </row>
    <row r="74" spans="2:41" s="3" customFormat="1" ht="9.9499999999999993" customHeight="1" x14ac:dyDescent="0.2">
      <c r="B74" s="105" t="s">
        <v>6</v>
      </c>
      <c r="D74" s="72" t="s">
        <v>176</v>
      </c>
      <c r="E74" s="72"/>
      <c r="F74" s="29" t="s">
        <v>172</v>
      </c>
      <c r="G74" s="29" t="s">
        <v>174</v>
      </c>
      <c r="H74" s="29"/>
      <c r="I74" s="29"/>
      <c r="J74" s="29"/>
      <c r="K74" s="140" t="s">
        <v>178</v>
      </c>
      <c r="L74" s="29"/>
      <c r="M74" s="29"/>
      <c r="N74" s="29"/>
      <c r="P74" s="72"/>
      <c r="Q74" s="87"/>
      <c r="R74" s="28"/>
      <c r="S74" s="38">
        <f t="shared" si="164"/>
        <v>18.95</v>
      </c>
      <c r="T74" s="36" t="s">
        <v>43</v>
      </c>
      <c r="U74" s="5" t="str">
        <f>+Instructions!$B$3</f>
        <v>A</v>
      </c>
      <c r="V74" s="51"/>
      <c r="W74" s="55">
        <f>+Instructions!$C$22</f>
        <v>0</v>
      </c>
      <c r="X74" s="38">
        <f t="shared" si="165"/>
        <v>18.95</v>
      </c>
      <c r="Y74" s="142"/>
      <c r="Z74" s="6" t="s">
        <v>310</v>
      </c>
      <c r="AA74" s="38">
        <v>18.95</v>
      </c>
      <c r="AB74" s="59">
        <f t="shared" si="166"/>
        <v>0</v>
      </c>
      <c r="AC74" s="16">
        <f t="shared" si="167"/>
        <v>18.95</v>
      </c>
      <c r="AD74" s="12">
        <f t="shared" si="168"/>
        <v>0</v>
      </c>
      <c r="AE74" s="114"/>
      <c r="AF74" s="120">
        <v>3</v>
      </c>
      <c r="AG74" s="52">
        <f t="shared" si="169"/>
        <v>18.95</v>
      </c>
      <c r="AH74" s="142"/>
      <c r="AJ74" s="38">
        <f t="shared" si="170"/>
        <v>18.95</v>
      </c>
      <c r="AK74" s="16">
        <f t="shared" si="171"/>
        <v>0</v>
      </c>
      <c r="AL74" s="16">
        <f t="shared" si="172"/>
        <v>0</v>
      </c>
      <c r="AM74" s="16" t="str">
        <f t="shared" si="173"/>
        <v/>
      </c>
      <c r="AO74" s="152" t="s">
        <v>56</v>
      </c>
    </row>
    <row r="75" spans="2:41" s="3" customFormat="1" ht="3.95" customHeight="1" x14ac:dyDescent="0.2">
      <c r="P75" s="72"/>
      <c r="Q75" s="87"/>
      <c r="R75" s="6"/>
      <c r="S75" s="38"/>
      <c r="T75" s="6"/>
      <c r="U75" s="5"/>
      <c r="V75" s="51"/>
      <c r="W75" s="55"/>
      <c r="X75" s="14"/>
      <c r="Y75" s="142"/>
      <c r="Z75" s="38"/>
      <c r="AA75" s="38"/>
      <c r="AB75" s="54"/>
      <c r="AC75" s="16"/>
      <c r="AD75" s="14"/>
      <c r="AE75" s="64"/>
      <c r="AF75" s="117"/>
      <c r="AG75" s="38"/>
      <c r="AH75" s="142"/>
      <c r="AJ75" s="38"/>
      <c r="AK75" s="16"/>
      <c r="AL75" s="16"/>
      <c r="AM75" s="16"/>
      <c r="AO75" s="153"/>
    </row>
    <row r="76" spans="2:41" s="3" customFormat="1" ht="9.9499999999999993" customHeight="1" x14ac:dyDescent="0.2">
      <c r="C76" s="71" t="s">
        <v>199</v>
      </c>
      <c r="K76" s="3" t="s">
        <v>88</v>
      </c>
      <c r="L76" s="3" t="s">
        <v>88</v>
      </c>
      <c r="N76" s="3" t="s">
        <v>88</v>
      </c>
      <c r="P76" s="136"/>
      <c r="Q76" s="6"/>
      <c r="R76" s="77" t="s">
        <v>93</v>
      </c>
      <c r="S76" s="167" t="s">
        <v>228</v>
      </c>
      <c r="T76" s="168"/>
      <c r="U76" s="5"/>
      <c r="V76" s="51"/>
      <c r="W76" s="68"/>
      <c r="X76" s="68"/>
      <c r="Y76" s="142"/>
      <c r="Z76" s="38"/>
      <c r="AA76" s="38"/>
      <c r="AB76" s="14"/>
      <c r="AC76" s="14"/>
      <c r="AD76" s="14"/>
      <c r="AE76" s="14"/>
      <c r="AF76" s="64"/>
      <c r="AG76" s="16"/>
      <c r="AH76" s="142"/>
      <c r="AO76" s="153" t="s">
        <v>56</v>
      </c>
    </row>
    <row r="77" spans="2:41" s="3" customFormat="1" ht="2.85" customHeight="1" x14ac:dyDescent="0.2">
      <c r="P77" s="72"/>
      <c r="Q77" s="87"/>
      <c r="R77" s="6"/>
      <c r="S77" s="38"/>
      <c r="T77" s="6"/>
      <c r="U77" s="5"/>
      <c r="V77" s="51"/>
      <c r="W77" s="55"/>
      <c r="X77" s="14"/>
      <c r="Y77" s="142"/>
      <c r="Z77" s="38"/>
      <c r="AA77" s="38"/>
      <c r="AB77" s="54"/>
      <c r="AC77" s="16"/>
      <c r="AD77" s="14"/>
      <c r="AE77" s="64"/>
      <c r="AF77" s="117"/>
      <c r="AG77" s="38"/>
      <c r="AH77" s="142"/>
      <c r="AJ77" s="38"/>
      <c r="AK77" s="16"/>
      <c r="AL77" s="16"/>
      <c r="AM77" s="16"/>
      <c r="AO77" s="153" t="s">
        <v>56</v>
      </c>
    </row>
    <row r="78" spans="2:41" s="3" customFormat="1" ht="9.75" customHeight="1" x14ac:dyDescent="0.2">
      <c r="B78" s="106" t="s">
        <v>52</v>
      </c>
      <c r="D78" s="72" t="s">
        <v>166</v>
      </c>
      <c r="E78" s="72"/>
      <c r="F78" s="29" t="s">
        <v>45</v>
      </c>
      <c r="G78" s="29"/>
      <c r="H78" s="29"/>
      <c r="I78" s="29"/>
      <c r="J78" s="29"/>
      <c r="K78" s="140" t="s">
        <v>85</v>
      </c>
      <c r="L78" s="29"/>
      <c r="M78" s="29"/>
      <c r="N78" s="29"/>
      <c r="P78" s="72" t="s">
        <v>184</v>
      </c>
      <c r="Q78" s="87"/>
      <c r="R78" s="28"/>
      <c r="S78" s="38">
        <f>IF(Suggested="Yes",AA78,AG78)</f>
        <v>24.2</v>
      </c>
      <c r="T78" s="36" t="s">
        <v>44</v>
      </c>
      <c r="U78" s="5" t="str">
        <f>+Instructions!$B$3</f>
        <v>A</v>
      </c>
      <c r="V78" s="51"/>
      <c r="W78" s="55">
        <f>+Instructions!$C$22</f>
        <v>0</v>
      </c>
      <c r="X78" s="38">
        <f t="shared" ref="X78:X81" si="174">ROUND($AA78*(1-W78)+0.004999,2)</f>
        <v>24.2</v>
      </c>
      <c r="Y78" s="142"/>
      <c r="Z78" s="6" t="s">
        <v>310</v>
      </c>
      <c r="AA78" s="38">
        <v>24.2</v>
      </c>
      <c r="AB78" s="59">
        <f t="shared" ref="AB78:AB81" si="175">+W78</f>
        <v>0</v>
      </c>
      <c r="AC78" s="16">
        <f t="shared" ref="AC78:AC81" si="176">+X78</f>
        <v>24.2</v>
      </c>
      <c r="AD78" s="12">
        <f t="shared" ref="AD78:AD81" si="177">(AG78-AC78)/AG78</f>
        <v>0</v>
      </c>
      <c r="AE78" s="114"/>
      <c r="AF78" s="119">
        <v>1</v>
      </c>
      <c r="AG78" s="37">
        <f t="shared" ref="AG78:AG81" si="178">SUM(AJ78:AL78)+AE78</f>
        <v>24.2</v>
      </c>
      <c r="AH78" s="142"/>
      <c r="AJ78" s="38">
        <f t="shared" ref="AJ78:AJ81" si="179">ROUND(AC78/(1-VLOOKUP(AF78,Group,2,FALSE)),2)</f>
        <v>24.2</v>
      </c>
      <c r="AK78" s="16">
        <f t="shared" ref="AK78:AK81" si="180">IF(VLOOKUP(AF78,Group,5,FALSE)="YES",VLOOKUP(ROUND(ROUND(AJ78,1)-AJ78,2),Round,2,FALSE)+VLOOKUP(AF78,Group,6,FALSE),0)</f>
        <v>0</v>
      </c>
      <c r="AL78" s="16">
        <f t="shared" ref="AL78:AL81" si="181">IF(VLOOKUP(AF78,Group,7,FALSE)="",0,ROUND(AJ78-0.04999,1)-AJ78+AM78)</f>
        <v>0</v>
      </c>
      <c r="AM78" s="16" t="str">
        <f t="shared" ref="AM78:AM81" si="182">IF(VLOOKUP(AF78,Group,7,FALSE)="","",VLOOKUP(AF78,Group,7,FALSE))</f>
        <v/>
      </c>
      <c r="AO78" s="152" t="s">
        <v>56</v>
      </c>
    </row>
    <row r="79" spans="2:41" s="3" customFormat="1" ht="9.75" customHeight="1" x14ac:dyDescent="0.2">
      <c r="B79" s="106" t="s">
        <v>52</v>
      </c>
      <c r="D79" s="72" t="s">
        <v>177</v>
      </c>
      <c r="E79" s="72"/>
      <c r="F79" s="29" t="s">
        <v>45</v>
      </c>
      <c r="G79" s="29"/>
      <c r="H79" s="29"/>
      <c r="I79" s="29"/>
      <c r="J79" s="29"/>
      <c r="K79" s="29" t="s">
        <v>85</v>
      </c>
      <c r="L79" s="29"/>
      <c r="N79" s="29"/>
      <c r="P79" s="72" t="s">
        <v>179</v>
      </c>
      <c r="Q79" s="87"/>
      <c r="R79" s="28"/>
      <c r="S79" s="38">
        <f>IF(Suggested="Yes",AA79,AG79)</f>
        <v>28.85</v>
      </c>
      <c r="T79" s="36" t="s">
        <v>44</v>
      </c>
      <c r="U79" s="5" t="str">
        <f>+Instructions!$B$3</f>
        <v>A</v>
      </c>
      <c r="V79" s="51"/>
      <c r="W79" s="55">
        <f>+Instructions!$C$22</f>
        <v>0</v>
      </c>
      <c r="X79" s="38">
        <f t="shared" si="174"/>
        <v>28.85</v>
      </c>
      <c r="Y79" s="142"/>
      <c r="Z79" s="6" t="s">
        <v>310</v>
      </c>
      <c r="AA79" s="38">
        <v>28.85</v>
      </c>
      <c r="AB79" s="59">
        <f t="shared" si="175"/>
        <v>0</v>
      </c>
      <c r="AC79" s="16">
        <f t="shared" si="176"/>
        <v>28.85</v>
      </c>
      <c r="AD79" s="12">
        <f t="shared" si="177"/>
        <v>0</v>
      </c>
      <c r="AE79" s="114"/>
      <c r="AF79" s="119">
        <v>1</v>
      </c>
      <c r="AG79" s="37">
        <f t="shared" si="178"/>
        <v>28.85</v>
      </c>
      <c r="AH79" s="142"/>
      <c r="AJ79" s="38">
        <f t="shared" si="179"/>
        <v>28.85</v>
      </c>
      <c r="AK79" s="16">
        <f t="shared" si="180"/>
        <v>0</v>
      </c>
      <c r="AL79" s="16">
        <f t="shared" si="181"/>
        <v>0</v>
      </c>
      <c r="AM79" s="16" t="str">
        <f t="shared" si="182"/>
        <v/>
      </c>
      <c r="AO79" s="152" t="s">
        <v>56</v>
      </c>
    </row>
    <row r="80" spans="2:41" s="3" customFormat="1" ht="9.75" customHeight="1" x14ac:dyDescent="0.2">
      <c r="B80" s="106" t="s">
        <v>52</v>
      </c>
      <c r="D80" s="72" t="s">
        <v>194</v>
      </c>
      <c r="E80" s="72"/>
      <c r="F80" s="29" t="s">
        <v>45</v>
      </c>
      <c r="G80" s="29"/>
      <c r="H80" s="29"/>
      <c r="I80" s="29"/>
      <c r="J80" s="29"/>
      <c r="K80" s="140" t="s">
        <v>85</v>
      </c>
      <c r="L80" s="29"/>
      <c r="N80" s="29"/>
      <c r="P80" s="72" t="s">
        <v>185</v>
      </c>
      <c r="Q80" s="87"/>
      <c r="R80" s="28"/>
      <c r="S80" s="38">
        <f>IF(Suggested="Yes",AA80,AG80)</f>
        <v>28.3</v>
      </c>
      <c r="T80" s="36" t="s">
        <v>44</v>
      </c>
      <c r="U80" s="5" t="str">
        <f>+Instructions!$B$3</f>
        <v>A</v>
      </c>
      <c r="V80" s="51"/>
      <c r="W80" s="55">
        <f>+Instructions!$C$22</f>
        <v>0</v>
      </c>
      <c r="X80" s="38">
        <f t="shared" si="174"/>
        <v>28.3</v>
      </c>
      <c r="Y80" s="142"/>
      <c r="Z80" s="6" t="s">
        <v>310</v>
      </c>
      <c r="AA80" s="38">
        <v>28.3</v>
      </c>
      <c r="AB80" s="59">
        <f t="shared" si="175"/>
        <v>0</v>
      </c>
      <c r="AC80" s="16">
        <f t="shared" si="176"/>
        <v>28.3</v>
      </c>
      <c r="AD80" s="12">
        <f t="shared" si="177"/>
        <v>0</v>
      </c>
      <c r="AE80" s="114"/>
      <c r="AF80" s="119">
        <v>1</v>
      </c>
      <c r="AG80" s="37">
        <f t="shared" si="178"/>
        <v>28.3</v>
      </c>
      <c r="AH80" s="142"/>
      <c r="AJ80" s="38">
        <f t="shared" si="179"/>
        <v>28.3</v>
      </c>
      <c r="AK80" s="16">
        <f t="shared" si="180"/>
        <v>0</v>
      </c>
      <c r="AL80" s="16">
        <f t="shared" si="181"/>
        <v>0</v>
      </c>
      <c r="AM80" s="16" t="str">
        <f t="shared" si="182"/>
        <v/>
      </c>
      <c r="AO80" s="152" t="s">
        <v>56</v>
      </c>
    </row>
    <row r="81" spans="2:41" s="3" customFormat="1" ht="9.75" customHeight="1" x14ac:dyDescent="0.2">
      <c r="B81" s="106" t="s">
        <v>52</v>
      </c>
      <c r="D81" s="72" t="s">
        <v>87</v>
      </c>
      <c r="E81" s="72"/>
      <c r="F81" s="29" t="s">
        <v>45</v>
      </c>
      <c r="G81" s="29"/>
      <c r="H81" s="29"/>
      <c r="J81" s="29"/>
      <c r="K81" s="140" t="s">
        <v>85</v>
      </c>
      <c r="L81" s="29"/>
      <c r="N81" s="29"/>
      <c r="P81" s="72" t="s">
        <v>271</v>
      </c>
      <c r="Q81" s="87"/>
      <c r="R81" s="28"/>
      <c r="S81" s="38">
        <f>IF(Suggested="Yes",AA81,AG81)</f>
        <v>27.3</v>
      </c>
      <c r="T81" s="36" t="s">
        <v>44</v>
      </c>
      <c r="U81" s="5" t="str">
        <f>+Instructions!$B$3</f>
        <v>A</v>
      </c>
      <c r="V81" s="51"/>
      <c r="W81" s="55">
        <f>+Instructions!$C$22</f>
        <v>0</v>
      </c>
      <c r="X81" s="38">
        <f t="shared" si="174"/>
        <v>27.3</v>
      </c>
      <c r="Y81" s="142"/>
      <c r="Z81" s="6" t="s">
        <v>310</v>
      </c>
      <c r="AA81" s="38">
        <v>27.3</v>
      </c>
      <c r="AB81" s="59">
        <f t="shared" si="175"/>
        <v>0</v>
      </c>
      <c r="AC81" s="16">
        <f t="shared" si="176"/>
        <v>27.3</v>
      </c>
      <c r="AD81" s="12">
        <f t="shared" si="177"/>
        <v>0</v>
      </c>
      <c r="AE81" s="114"/>
      <c r="AF81" s="119">
        <v>1</v>
      </c>
      <c r="AG81" s="37">
        <f t="shared" si="178"/>
        <v>27.3</v>
      </c>
      <c r="AH81" s="142"/>
      <c r="AJ81" s="38">
        <f t="shared" si="179"/>
        <v>27.3</v>
      </c>
      <c r="AK81" s="16">
        <f t="shared" si="180"/>
        <v>0</v>
      </c>
      <c r="AL81" s="16">
        <f t="shared" si="181"/>
        <v>0</v>
      </c>
      <c r="AM81" s="16" t="str">
        <f t="shared" si="182"/>
        <v/>
      </c>
      <c r="AO81" s="152" t="s">
        <v>56</v>
      </c>
    </row>
    <row r="82" spans="2:41" s="3" customFormat="1" ht="1.5" customHeight="1" x14ac:dyDescent="0.2">
      <c r="P82" s="72"/>
      <c r="Q82" s="87"/>
      <c r="R82" s="6"/>
      <c r="S82" s="38"/>
      <c r="T82" s="6"/>
      <c r="U82" s="5"/>
      <c r="V82" s="51"/>
      <c r="W82" s="55"/>
      <c r="X82" s="14"/>
      <c r="Y82" s="142"/>
      <c r="Z82" s="38"/>
      <c r="AA82" s="38"/>
      <c r="AB82" s="54"/>
      <c r="AC82" s="16"/>
      <c r="AD82" s="14"/>
      <c r="AE82" s="64"/>
      <c r="AF82" s="117"/>
      <c r="AG82" s="38"/>
      <c r="AH82" s="142"/>
      <c r="AJ82" s="38"/>
      <c r="AK82" s="16"/>
      <c r="AL82" s="16"/>
      <c r="AM82" s="16"/>
      <c r="AO82" s="153" t="s">
        <v>56</v>
      </c>
    </row>
    <row r="83" spans="2:41" s="3" customFormat="1" ht="9.9499999999999993" customHeight="1" x14ac:dyDescent="0.2">
      <c r="B83" s="105" t="s">
        <v>6</v>
      </c>
      <c r="D83" s="72" t="s">
        <v>82</v>
      </c>
      <c r="E83" s="72"/>
      <c r="F83" s="29" t="s">
        <v>160</v>
      </c>
      <c r="G83" s="29" t="s">
        <v>186</v>
      </c>
      <c r="H83" s="29"/>
      <c r="I83" s="29"/>
      <c r="J83" s="29"/>
      <c r="K83" s="140" t="s">
        <v>85</v>
      </c>
      <c r="L83" s="29"/>
      <c r="N83" s="29"/>
      <c r="O83" s="29"/>
      <c r="P83" s="72" t="s">
        <v>285</v>
      </c>
      <c r="Q83" s="87"/>
      <c r="R83" s="28"/>
      <c r="S83" s="38">
        <f t="shared" ref="S83" si="183">IF(Suggested="Yes",AA83,AG83)</f>
        <v>31.65</v>
      </c>
      <c r="T83" s="36" t="s">
        <v>43</v>
      </c>
      <c r="U83" s="5" t="str">
        <f>+Instructions!$B$3</f>
        <v>A</v>
      </c>
      <c r="V83" s="51"/>
      <c r="W83" s="55">
        <f>+Instructions!$C$22</f>
        <v>0</v>
      </c>
      <c r="X83" s="38">
        <f t="shared" ref="X83" si="184">ROUND($AA83*(1-W83)+0.004999,2)</f>
        <v>31.65</v>
      </c>
      <c r="Y83" s="142"/>
      <c r="Z83" s="6" t="s">
        <v>310</v>
      </c>
      <c r="AA83" s="38">
        <v>31.65</v>
      </c>
      <c r="AB83" s="59">
        <f t="shared" ref="AB83" si="185">+W83</f>
        <v>0</v>
      </c>
      <c r="AC83" s="16">
        <f t="shared" ref="AC83" si="186">+X83</f>
        <v>31.65</v>
      </c>
      <c r="AD83" s="12">
        <f t="shared" ref="AD83" si="187">(AG83-AC83)/AG83</f>
        <v>0</v>
      </c>
      <c r="AE83" s="114"/>
      <c r="AF83" s="120">
        <v>3</v>
      </c>
      <c r="AG83" s="52">
        <f t="shared" ref="AG83" si="188">SUM(AJ83:AL83)+AE83</f>
        <v>31.65</v>
      </c>
      <c r="AH83" s="142"/>
      <c r="AJ83" s="38">
        <f t="shared" ref="AJ83" si="189">ROUND(AC83/(1-VLOOKUP(AF83,Group,2,FALSE)),2)</f>
        <v>31.65</v>
      </c>
      <c r="AK83" s="16">
        <f t="shared" ref="AK83" si="190">IF(VLOOKUP(AF83,Group,5,FALSE)="YES",VLOOKUP(ROUND(ROUND(AJ83,1)-AJ83,2),Round,2,FALSE)+VLOOKUP(AF83,Group,6,FALSE),0)</f>
        <v>0</v>
      </c>
      <c r="AL83" s="16">
        <f t="shared" ref="AL83" si="191">IF(VLOOKUP(AF83,Group,7,FALSE)="",0,ROUND(AJ83-0.04999,1)-AJ83+AM83)</f>
        <v>0</v>
      </c>
      <c r="AM83" s="16" t="str">
        <f t="shared" ref="AM83" si="192">IF(VLOOKUP(AF83,Group,7,FALSE)="","",VLOOKUP(AF83,Group,7,FALSE))</f>
        <v/>
      </c>
      <c r="AO83" s="152" t="s">
        <v>56</v>
      </c>
    </row>
    <row r="84" spans="2:41" s="3" customFormat="1" ht="9.9499999999999993" customHeight="1" x14ac:dyDescent="0.2">
      <c r="B84" s="105" t="s">
        <v>6</v>
      </c>
      <c r="D84" s="72" t="s">
        <v>82</v>
      </c>
      <c r="E84" s="72"/>
      <c r="F84" s="29" t="s">
        <v>160</v>
      </c>
      <c r="G84" s="29" t="s">
        <v>187</v>
      </c>
      <c r="H84" s="29"/>
      <c r="I84" s="29"/>
      <c r="J84" s="29"/>
      <c r="K84" s="140" t="s">
        <v>85</v>
      </c>
      <c r="L84" s="29"/>
      <c r="N84" s="29"/>
      <c r="O84" s="29"/>
      <c r="P84" s="72" t="s">
        <v>285</v>
      </c>
      <c r="Q84" s="87"/>
      <c r="R84" s="28"/>
      <c r="S84" s="38">
        <f t="shared" ref="S84:S86" si="193">IF(Suggested="Yes",AA84,AG84)</f>
        <v>74.5</v>
      </c>
      <c r="T84" s="36" t="s">
        <v>43</v>
      </c>
      <c r="U84" s="5" t="str">
        <f>+Instructions!$B$3</f>
        <v>A</v>
      </c>
      <c r="V84" s="51"/>
      <c r="W84" s="55">
        <f>+Instructions!$C$22</f>
        <v>0</v>
      </c>
      <c r="X84" s="38">
        <f t="shared" ref="X84:X86" si="194">ROUND($AA84*(1-W84)+0.004999,2)</f>
        <v>74.5</v>
      </c>
      <c r="Y84" s="142"/>
      <c r="Z84" s="6" t="s">
        <v>310</v>
      </c>
      <c r="AA84" s="38">
        <v>74.5</v>
      </c>
      <c r="AB84" s="59">
        <f t="shared" ref="AB84:AB86" si="195">+W84</f>
        <v>0</v>
      </c>
      <c r="AC84" s="16">
        <f t="shared" ref="AC84:AC86" si="196">+X84</f>
        <v>74.5</v>
      </c>
      <c r="AD84" s="12">
        <f t="shared" ref="AD84:AD86" si="197">(AG84-AC84)/AG84</f>
        <v>0</v>
      </c>
      <c r="AE84" s="114"/>
      <c r="AF84" s="120">
        <v>3</v>
      </c>
      <c r="AG84" s="52">
        <f t="shared" ref="AG84:AG86" si="198">SUM(AJ84:AL84)+AE84</f>
        <v>74.5</v>
      </c>
      <c r="AH84" s="142"/>
      <c r="AJ84" s="38">
        <f t="shared" ref="AJ84:AJ86" si="199">ROUND(AC84/(1-VLOOKUP(AF84,Group,2,FALSE)),2)</f>
        <v>74.5</v>
      </c>
      <c r="AK84" s="16">
        <f t="shared" ref="AK84:AK86" si="200">IF(VLOOKUP(AF84,Group,5,FALSE)="YES",VLOOKUP(ROUND(ROUND(AJ84,1)-AJ84,2),Round,2,FALSE)+VLOOKUP(AF84,Group,6,FALSE),0)</f>
        <v>0</v>
      </c>
      <c r="AL84" s="16">
        <f t="shared" ref="AL84:AL86" si="201">IF(VLOOKUP(AF84,Group,7,FALSE)="",0,ROUND(AJ84-0.04999,1)-AJ84+AM84)</f>
        <v>0</v>
      </c>
      <c r="AM84" s="16" t="str">
        <f t="shared" ref="AM84:AM86" si="202">IF(VLOOKUP(AF84,Group,7,FALSE)="","",VLOOKUP(AF84,Group,7,FALSE))</f>
        <v/>
      </c>
      <c r="AO84" s="152" t="s">
        <v>56</v>
      </c>
    </row>
    <row r="85" spans="2:41" s="3" customFormat="1" ht="9.9499999999999993" customHeight="1" x14ac:dyDescent="0.2">
      <c r="B85" s="105" t="s">
        <v>6</v>
      </c>
      <c r="D85" s="72" t="s">
        <v>188</v>
      </c>
      <c r="E85" s="72"/>
      <c r="F85" s="29" t="s">
        <v>160</v>
      </c>
      <c r="G85" s="29" t="s">
        <v>189</v>
      </c>
      <c r="H85" s="29"/>
      <c r="I85" s="29"/>
      <c r="J85" s="29"/>
      <c r="K85" s="140" t="s">
        <v>85</v>
      </c>
      <c r="L85" s="29"/>
      <c r="M85" s="29"/>
      <c r="N85" s="29"/>
      <c r="P85" s="72" t="s">
        <v>287</v>
      </c>
      <c r="Q85" s="87"/>
      <c r="R85" s="28"/>
      <c r="S85" s="38">
        <f>IF(Suggested="Yes",AA85,AG85)</f>
        <v>38.9</v>
      </c>
      <c r="T85" s="36" t="s">
        <v>43</v>
      </c>
      <c r="U85" s="5" t="str">
        <f>+Instructions!$B$3</f>
        <v>A</v>
      </c>
      <c r="V85" s="51"/>
      <c r="W85" s="55">
        <f>+Instructions!$C$22</f>
        <v>0</v>
      </c>
      <c r="X85" s="38">
        <f>ROUND($AA85*(1-W85)+0.004999,2)</f>
        <v>38.9</v>
      </c>
      <c r="Y85" s="142"/>
      <c r="Z85" s="6" t="s">
        <v>310</v>
      </c>
      <c r="AA85" s="38">
        <v>38.9</v>
      </c>
      <c r="AB85" s="59">
        <f>+W85</f>
        <v>0</v>
      </c>
      <c r="AC85" s="16">
        <f>+X85</f>
        <v>38.9</v>
      </c>
      <c r="AD85" s="12">
        <f>(AG85-AC85)/AG85</f>
        <v>0</v>
      </c>
      <c r="AE85" s="114"/>
      <c r="AF85" s="120">
        <v>3</v>
      </c>
      <c r="AG85" s="52">
        <f>SUM(AJ85:AL85)+AE85</f>
        <v>38.9</v>
      </c>
      <c r="AH85" s="142"/>
      <c r="AJ85" s="38">
        <f>ROUND(AC85/(1-VLOOKUP(AF85,Group,2,FALSE)),2)</f>
        <v>38.9</v>
      </c>
      <c r="AK85" s="16">
        <f>IF(VLOOKUP(AF85,Group,5,FALSE)="YES",VLOOKUP(ROUND(ROUND(AJ85,1)-AJ85,2),Round,2,FALSE)+VLOOKUP(AF85,Group,6,FALSE),0)</f>
        <v>0</v>
      </c>
      <c r="AL85" s="16">
        <f>IF(VLOOKUP(AF85,Group,7,FALSE)="",0,ROUND(AJ85-0.04999,1)-AJ85+AM85)</f>
        <v>0</v>
      </c>
      <c r="AM85" s="16" t="str">
        <f>IF(VLOOKUP(AF85,Group,7,FALSE)="","",VLOOKUP(AF85,Group,7,FALSE))</f>
        <v/>
      </c>
      <c r="AO85" s="152" t="s">
        <v>56</v>
      </c>
    </row>
    <row r="86" spans="2:41" s="3" customFormat="1" ht="9.75" customHeight="1" x14ac:dyDescent="0.2">
      <c r="B86" s="105" t="s">
        <v>6</v>
      </c>
      <c r="D86" s="72" t="s">
        <v>82</v>
      </c>
      <c r="E86" s="72"/>
      <c r="F86" s="29" t="s">
        <v>160</v>
      </c>
      <c r="G86" s="29" t="s">
        <v>190</v>
      </c>
      <c r="H86" s="29"/>
      <c r="I86" s="29"/>
      <c r="J86" s="29"/>
      <c r="K86" s="140" t="s">
        <v>85</v>
      </c>
      <c r="L86" s="29"/>
      <c r="M86" s="29"/>
      <c r="N86" s="29"/>
      <c r="P86" s="72" t="s">
        <v>285</v>
      </c>
      <c r="Q86" s="87"/>
      <c r="R86" s="28"/>
      <c r="S86" s="38">
        <f t="shared" si="193"/>
        <v>35.200000000000003</v>
      </c>
      <c r="T86" s="36" t="s">
        <v>43</v>
      </c>
      <c r="U86" s="5" t="str">
        <f>+Instructions!$B$3</f>
        <v>A</v>
      </c>
      <c r="V86" s="51"/>
      <c r="W86" s="55">
        <f>+Instructions!$C$22</f>
        <v>0</v>
      </c>
      <c r="X86" s="38">
        <f t="shared" si="194"/>
        <v>35.200000000000003</v>
      </c>
      <c r="Y86" s="142"/>
      <c r="Z86" s="6" t="s">
        <v>310</v>
      </c>
      <c r="AA86" s="38">
        <v>35.200000000000003</v>
      </c>
      <c r="AB86" s="59">
        <f t="shared" si="195"/>
        <v>0</v>
      </c>
      <c r="AC86" s="16">
        <f t="shared" si="196"/>
        <v>35.200000000000003</v>
      </c>
      <c r="AD86" s="12">
        <f t="shared" si="197"/>
        <v>0</v>
      </c>
      <c r="AE86" s="114"/>
      <c r="AF86" s="120">
        <v>3</v>
      </c>
      <c r="AG86" s="52">
        <f t="shared" si="198"/>
        <v>35.200000000000003</v>
      </c>
      <c r="AH86" s="142"/>
      <c r="AJ86" s="38">
        <f t="shared" si="199"/>
        <v>35.200000000000003</v>
      </c>
      <c r="AK86" s="16">
        <f t="shared" si="200"/>
        <v>0</v>
      </c>
      <c r="AL86" s="16">
        <f t="shared" si="201"/>
        <v>0</v>
      </c>
      <c r="AM86" s="16" t="str">
        <f t="shared" si="202"/>
        <v/>
      </c>
      <c r="AO86" s="152" t="s">
        <v>56</v>
      </c>
    </row>
    <row r="87" spans="2:41" s="3" customFormat="1" ht="9.9499999999999993" customHeight="1" x14ac:dyDescent="0.2">
      <c r="B87" s="105" t="s">
        <v>6</v>
      </c>
      <c r="D87" s="72" t="s">
        <v>82</v>
      </c>
      <c r="E87" s="72"/>
      <c r="F87" s="29" t="s">
        <v>160</v>
      </c>
      <c r="G87" s="29" t="s">
        <v>191</v>
      </c>
      <c r="H87" s="29"/>
      <c r="I87" s="29"/>
      <c r="J87" s="29"/>
      <c r="K87" s="140" t="s">
        <v>85</v>
      </c>
      <c r="L87" s="29"/>
      <c r="M87" s="29"/>
      <c r="N87" s="29"/>
      <c r="P87" s="72" t="s">
        <v>285</v>
      </c>
      <c r="Q87" s="87"/>
      <c r="R87" s="28"/>
      <c r="S87" s="38">
        <f>IF(Suggested="Yes",AA87,AG87)</f>
        <v>62.4</v>
      </c>
      <c r="T87" s="36" t="s">
        <v>43</v>
      </c>
      <c r="U87" s="5" t="str">
        <f>+Instructions!$B$3</f>
        <v>A</v>
      </c>
      <c r="V87" s="51"/>
      <c r="W87" s="55">
        <f>+Instructions!$C$22</f>
        <v>0</v>
      </c>
      <c r="X87" s="38">
        <f>ROUND($AA87*(1-W87)+0.004999,2)</f>
        <v>62.4</v>
      </c>
      <c r="Y87" s="142"/>
      <c r="Z87" s="6" t="s">
        <v>310</v>
      </c>
      <c r="AA87" s="38">
        <v>62.4</v>
      </c>
      <c r="AB87" s="59">
        <f>+W87</f>
        <v>0</v>
      </c>
      <c r="AC87" s="16">
        <f>+X87</f>
        <v>62.4</v>
      </c>
      <c r="AD87" s="12">
        <f>(AG87-AC87)/AG87</f>
        <v>0</v>
      </c>
      <c r="AE87" s="114"/>
      <c r="AF87" s="120">
        <v>3</v>
      </c>
      <c r="AG87" s="52">
        <f>SUM(AJ87:AL87)+AE87</f>
        <v>62.4</v>
      </c>
      <c r="AH87" s="142"/>
      <c r="AJ87" s="38">
        <f>ROUND(AC87/(1-VLOOKUP(AF87,Group,2,FALSE)),2)</f>
        <v>62.4</v>
      </c>
      <c r="AK87" s="16">
        <f>IF(VLOOKUP(AF87,Group,5,FALSE)="YES",VLOOKUP(ROUND(ROUND(AJ87,1)-AJ87,2),Round,2,FALSE)+VLOOKUP(AF87,Group,6,FALSE),0)</f>
        <v>0</v>
      </c>
      <c r="AL87" s="16">
        <f>IF(VLOOKUP(AF87,Group,7,FALSE)="",0,ROUND(AJ87-0.04999,1)-AJ87+AM87)</f>
        <v>0</v>
      </c>
      <c r="AM87" s="16" t="str">
        <f>IF(VLOOKUP(AF87,Group,7,FALSE)="","",VLOOKUP(AF87,Group,7,FALSE))</f>
        <v/>
      </c>
      <c r="AO87" s="152" t="s">
        <v>56</v>
      </c>
    </row>
    <row r="88" spans="2:41" s="3" customFormat="1" ht="9.9499999999999993" customHeight="1" x14ac:dyDescent="0.2">
      <c r="B88" s="105" t="s">
        <v>6</v>
      </c>
      <c r="D88" s="72" t="s">
        <v>171</v>
      </c>
      <c r="E88" s="72"/>
      <c r="F88" s="29" t="s">
        <v>160</v>
      </c>
      <c r="G88" s="29" t="s">
        <v>168</v>
      </c>
      <c r="H88" s="29"/>
      <c r="I88" s="29"/>
      <c r="J88" s="29"/>
      <c r="K88" s="140" t="s">
        <v>85</v>
      </c>
      <c r="L88" s="29"/>
      <c r="M88" s="29"/>
      <c r="N88" s="29"/>
      <c r="P88" s="72" t="s">
        <v>286</v>
      </c>
      <c r="Q88" s="87"/>
      <c r="R88" s="28"/>
      <c r="S88" s="38">
        <f t="shared" ref="S88:S89" si="203">IF(Suggested="Yes",AA88,AG88)</f>
        <v>42.95</v>
      </c>
      <c r="T88" s="36" t="s">
        <v>43</v>
      </c>
      <c r="U88" s="5" t="str">
        <f>+Instructions!$B$3</f>
        <v>A</v>
      </c>
      <c r="V88" s="51"/>
      <c r="W88" s="55">
        <f>+Instructions!$C$22</f>
        <v>0</v>
      </c>
      <c r="X88" s="38">
        <f t="shared" ref="X88:X89" si="204">ROUND($AA88*(1-W88)+0.004999,2)</f>
        <v>42.95</v>
      </c>
      <c r="Y88" s="142"/>
      <c r="Z88" s="6" t="s">
        <v>310</v>
      </c>
      <c r="AA88" s="38">
        <v>42.95</v>
      </c>
      <c r="AB88" s="59">
        <f t="shared" ref="AB88:AB89" si="205">+W88</f>
        <v>0</v>
      </c>
      <c r="AC88" s="16">
        <f t="shared" ref="AC88:AC89" si="206">+X88</f>
        <v>42.95</v>
      </c>
      <c r="AD88" s="12">
        <f t="shared" ref="AD88:AD89" si="207">(AG88-AC88)/AG88</f>
        <v>0</v>
      </c>
      <c r="AE88" s="114"/>
      <c r="AF88" s="120">
        <v>3</v>
      </c>
      <c r="AG88" s="52">
        <f t="shared" ref="AG88:AG89" si="208">SUM(AJ88:AL88)+AE88</f>
        <v>42.95</v>
      </c>
      <c r="AH88" s="142"/>
      <c r="AJ88" s="38">
        <f t="shared" ref="AJ88:AJ89" si="209">ROUND(AC88/(1-VLOOKUP(AF88,Group,2,FALSE)),2)</f>
        <v>42.95</v>
      </c>
      <c r="AK88" s="16">
        <f t="shared" ref="AK88:AK89" si="210">IF(VLOOKUP(AF88,Group,5,FALSE)="YES",VLOOKUP(ROUND(ROUND(AJ88,1)-AJ88,2),Round,2,FALSE)+VLOOKUP(AF88,Group,6,FALSE),0)</f>
        <v>0</v>
      </c>
      <c r="AL88" s="16">
        <f t="shared" ref="AL88:AL89" si="211">IF(VLOOKUP(AF88,Group,7,FALSE)="",0,ROUND(AJ88-0.04999,1)-AJ88+AM88)</f>
        <v>0</v>
      </c>
      <c r="AM88" s="16" t="str">
        <f t="shared" ref="AM88:AM89" si="212">IF(VLOOKUP(AF88,Group,7,FALSE)="","",VLOOKUP(AF88,Group,7,FALSE))</f>
        <v/>
      </c>
      <c r="AO88" s="152" t="s">
        <v>56</v>
      </c>
    </row>
    <row r="89" spans="2:41" s="3" customFormat="1" ht="9.9499999999999993" customHeight="1" x14ac:dyDescent="0.2">
      <c r="B89" s="105" t="s">
        <v>6</v>
      </c>
      <c r="C89" s="72"/>
      <c r="D89" s="72" t="s">
        <v>180</v>
      </c>
      <c r="E89" s="72"/>
      <c r="F89" s="29" t="s">
        <v>160</v>
      </c>
      <c r="G89" s="29" t="s">
        <v>181</v>
      </c>
      <c r="H89" s="29"/>
      <c r="I89" s="29"/>
      <c r="J89" s="29"/>
      <c r="K89" s="140" t="s">
        <v>85</v>
      </c>
      <c r="L89" s="29"/>
      <c r="N89" s="29"/>
      <c r="O89" s="29"/>
      <c r="P89" s="72" t="s">
        <v>282</v>
      </c>
      <c r="Q89" s="87"/>
      <c r="R89" s="28"/>
      <c r="S89" s="38">
        <f t="shared" si="203"/>
        <v>31.65</v>
      </c>
      <c r="T89" s="36" t="s">
        <v>43</v>
      </c>
      <c r="U89" s="5" t="str">
        <f>+Instructions!$B$3</f>
        <v>A</v>
      </c>
      <c r="V89" s="51"/>
      <c r="W89" s="55">
        <f>+Instructions!$C$22</f>
        <v>0</v>
      </c>
      <c r="X89" s="38">
        <f t="shared" si="204"/>
        <v>31.65</v>
      </c>
      <c r="Y89" s="142"/>
      <c r="Z89" s="6" t="s">
        <v>310</v>
      </c>
      <c r="AA89" s="38">
        <v>31.65</v>
      </c>
      <c r="AB89" s="59">
        <f t="shared" si="205"/>
        <v>0</v>
      </c>
      <c r="AC89" s="16">
        <f t="shared" si="206"/>
        <v>31.65</v>
      </c>
      <c r="AD89" s="12">
        <f t="shared" si="207"/>
        <v>0</v>
      </c>
      <c r="AE89" s="114"/>
      <c r="AF89" s="120">
        <v>3</v>
      </c>
      <c r="AG89" s="52">
        <f t="shared" si="208"/>
        <v>31.65</v>
      </c>
      <c r="AH89" s="142"/>
      <c r="AJ89" s="38">
        <f t="shared" si="209"/>
        <v>31.65</v>
      </c>
      <c r="AK89" s="16">
        <f t="shared" si="210"/>
        <v>0</v>
      </c>
      <c r="AL89" s="16">
        <f t="shared" si="211"/>
        <v>0</v>
      </c>
      <c r="AM89" s="16" t="str">
        <f t="shared" si="212"/>
        <v/>
      </c>
      <c r="AO89" s="152" t="s">
        <v>56</v>
      </c>
    </row>
    <row r="90" spans="2:41" s="3" customFormat="1" ht="1.5" customHeight="1" x14ac:dyDescent="0.2">
      <c r="P90" s="72"/>
      <c r="Q90" s="87"/>
      <c r="R90" s="6"/>
      <c r="S90" s="38"/>
      <c r="T90" s="6"/>
      <c r="U90" s="5"/>
      <c r="V90" s="51"/>
      <c r="W90" s="55"/>
      <c r="X90" s="14"/>
      <c r="Y90" s="142"/>
      <c r="Z90" s="38"/>
      <c r="AA90" s="38"/>
      <c r="AB90" s="54"/>
      <c r="AC90" s="16"/>
      <c r="AD90" s="14"/>
      <c r="AE90" s="64"/>
      <c r="AF90" s="117"/>
      <c r="AG90" s="38"/>
      <c r="AH90" s="142"/>
      <c r="AJ90" s="38"/>
      <c r="AK90" s="16"/>
      <c r="AL90" s="16"/>
      <c r="AM90" s="16"/>
      <c r="AO90" s="153" t="s">
        <v>56</v>
      </c>
    </row>
    <row r="91" spans="2:41" s="3" customFormat="1" ht="9.9499999999999993" customHeight="1" x14ac:dyDescent="0.2">
      <c r="B91" s="105" t="s">
        <v>6</v>
      </c>
      <c r="D91" s="72" t="s">
        <v>175</v>
      </c>
      <c r="E91" s="72"/>
      <c r="F91" s="29" t="s">
        <v>172</v>
      </c>
      <c r="G91" s="29" t="s">
        <v>173</v>
      </c>
      <c r="H91" s="29"/>
      <c r="I91" s="29"/>
      <c r="J91" s="29"/>
      <c r="K91" s="140" t="s">
        <v>85</v>
      </c>
      <c r="L91" s="29"/>
      <c r="M91" s="29"/>
      <c r="N91" s="29"/>
      <c r="P91" s="72"/>
      <c r="Q91" s="87"/>
      <c r="R91" s="28"/>
      <c r="S91" s="38">
        <f t="shared" ref="S91:S92" si="213">IF(Suggested="Yes",AA91,AG91)</f>
        <v>19.55</v>
      </c>
      <c r="T91" s="36" t="s">
        <v>43</v>
      </c>
      <c r="U91" s="5" t="str">
        <f>+Instructions!$B$3</f>
        <v>A</v>
      </c>
      <c r="V91" s="51"/>
      <c r="W91" s="55">
        <f>+Instructions!$C$22</f>
        <v>0</v>
      </c>
      <c r="X91" s="38">
        <f t="shared" ref="X91:X92" si="214">ROUND($AA91*(1-W91)+0.004999,2)</f>
        <v>19.55</v>
      </c>
      <c r="Y91" s="142"/>
      <c r="Z91" s="6" t="s">
        <v>310</v>
      </c>
      <c r="AA91" s="38">
        <v>19.55</v>
      </c>
      <c r="AB91" s="59">
        <f t="shared" ref="AB91:AB92" si="215">+W91</f>
        <v>0</v>
      </c>
      <c r="AC91" s="16">
        <f t="shared" ref="AC91:AC92" si="216">+X91</f>
        <v>19.55</v>
      </c>
      <c r="AD91" s="12">
        <f t="shared" ref="AD91:AD92" si="217">(AG91-AC91)/AG91</f>
        <v>0</v>
      </c>
      <c r="AE91" s="114"/>
      <c r="AF91" s="120">
        <v>3</v>
      </c>
      <c r="AG91" s="52">
        <f t="shared" ref="AG91:AG92" si="218">SUM(AJ91:AL91)+AE91</f>
        <v>19.55</v>
      </c>
      <c r="AH91" s="142"/>
      <c r="AJ91" s="38">
        <f t="shared" ref="AJ91:AJ92" si="219">ROUND(AC91/(1-VLOOKUP(AF91,Group,2,FALSE)),2)</f>
        <v>19.55</v>
      </c>
      <c r="AK91" s="16">
        <f t="shared" ref="AK91:AK92" si="220">IF(VLOOKUP(AF91,Group,5,FALSE)="YES",VLOOKUP(ROUND(ROUND(AJ91,1)-AJ91,2),Round,2,FALSE)+VLOOKUP(AF91,Group,6,FALSE),0)</f>
        <v>0</v>
      </c>
      <c r="AL91" s="16">
        <f t="shared" ref="AL91:AL92" si="221">IF(VLOOKUP(AF91,Group,7,FALSE)="",0,ROUND(AJ91-0.04999,1)-AJ91+AM91)</f>
        <v>0</v>
      </c>
      <c r="AM91" s="16" t="str">
        <f t="shared" ref="AM91:AM92" si="222">IF(VLOOKUP(AF91,Group,7,FALSE)="","",VLOOKUP(AF91,Group,7,FALSE))</f>
        <v/>
      </c>
      <c r="AO91" s="152" t="s">
        <v>56</v>
      </c>
    </row>
    <row r="92" spans="2:41" s="3" customFormat="1" ht="9.9499999999999993" customHeight="1" x14ac:dyDescent="0.2">
      <c r="B92" s="105" t="s">
        <v>6</v>
      </c>
      <c r="D92" s="72" t="s">
        <v>176</v>
      </c>
      <c r="E92" s="72"/>
      <c r="F92" s="29" t="s">
        <v>172</v>
      </c>
      <c r="G92" s="29" t="s">
        <v>174</v>
      </c>
      <c r="H92" s="29"/>
      <c r="I92" s="29"/>
      <c r="J92" s="29"/>
      <c r="K92" s="140" t="s">
        <v>85</v>
      </c>
      <c r="L92" s="29"/>
      <c r="M92" s="29"/>
      <c r="N92" s="29"/>
      <c r="P92" s="72"/>
      <c r="Q92" s="87"/>
      <c r="R92" s="28"/>
      <c r="S92" s="38">
        <f t="shared" si="213"/>
        <v>27.1</v>
      </c>
      <c r="T92" s="36" t="s">
        <v>43</v>
      </c>
      <c r="U92" s="5" t="str">
        <f>+Instructions!$B$3</f>
        <v>A</v>
      </c>
      <c r="V92" s="51"/>
      <c r="W92" s="55">
        <f>+Instructions!$C$22</f>
        <v>0</v>
      </c>
      <c r="X92" s="38">
        <f t="shared" si="214"/>
        <v>27.1</v>
      </c>
      <c r="Y92" s="142"/>
      <c r="Z92" s="6" t="s">
        <v>310</v>
      </c>
      <c r="AA92" s="38">
        <v>27.1</v>
      </c>
      <c r="AB92" s="59">
        <f t="shared" si="215"/>
        <v>0</v>
      </c>
      <c r="AC92" s="16">
        <f t="shared" si="216"/>
        <v>27.1</v>
      </c>
      <c r="AD92" s="12">
        <f t="shared" si="217"/>
        <v>0</v>
      </c>
      <c r="AE92" s="114"/>
      <c r="AF92" s="120">
        <v>3</v>
      </c>
      <c r="AG92" s="52">
        <f t="shared" si="218"/>
        <v>27.1</v>
      </c>
      <c r="AH92" s="142"/>
      <c r="AJ92" s="38">
        <f t="shared" si="219"/>
        <v>27.1</v>
      </c>
      <c r="AK92" s="16">
        <f t="shared" si="220"/>
        <v>0</v>
      </c>
      <c r="AL92" s="16">
        <f t="shared" si="221"/>
        <v>0</v>
      </c>
      <c r="AM92" s="16" t="str">
        <f t="shared" si="222"/>
        <v/>
      </c>
      <c r="AO92" s="152" t="s">
        <v>56</v>
      </c>
    </row>
    <row r="93" spans="2:41" s="3" customFormat="1" ht="3.95" customHeight="1" x14ac:dyDescent="0.2">
      <c r="P93" s="72"/>
      <c r="Q93" s="87"/>
      <c r="R93" s="6"/>
      <c r="S93" s="38"/>
      <c r="T93" s="6"/>
      <c r="U93" s="5"/>
      <c r="V93" s="51"/>
      <c r="W93" s="55"/>
      <c r="X93" s="14"/>
      <c r="Y93" s="142"/>
      <c r="Z93" s="38"/>
      <c r="AA93" s="38"/>
      <c r="AB93" s="54"/>
      <c r="AC93" s="16"/>
      <c r="AD93" s="14"/>
      <c r="AE93" s="64"/>
      <c r="AF93" s="117"/>
      <c r="AG93" s="38"/>
      <c r="AH93" s="142"/>
      <c r="AJ93" s="38"/>
      <c r="AK93" s="16"/>
      <c r="AL93" s="16"/>
      <c r="AM93" s="16"/>
      <c r="AO93" s="153"/>
    </row>
    <row r="94" spans="2:41" s="3" customFormat="1" ht="9.9499999999999993" customHeight="1" x14ac:dyDescent="0.2">
      <c r="C94" s="71" t="s">
        <v>206</v>
      </c>
      <c r="K94" s="3" t="s">
        <v>88</v>
      </c>
      <c r="L94" s="3" t="s">
        <v>88</v>
      </c>
      <c r="N94" s="3" t="s">
        <v>88</v>
      </c>
      <c r="P94" s="136"/>
      <c r="Q94" s="6"/>
      <c r="R94" s="77" t="s">
        <v>93</v>
      </c>
      <c r="S94" s="167" t="s">
        <v>229</v>
      </c>
      <c r="T94" s="168"/>
      <c r="U94" s="5"/>
      <c r="V94" s="51"/>
      <c r="W94" s="68"/>
      <c r="X94" s="68"/>
      <c r="Y94" s="142"/>
      <c r="Z94" s="38"/>
      <c r="AA94" s="38"/>
      <c r="AB94" s="14"/>
      <c r="AC94" s="14"/>
      <c r="AD94" s="14"/>
      <c r="AE94" s="14"/>
      <c r="AF94" s="64"/>
      <c r="AG94" s="16"/>
      <c r="AH94" s="142"/>
      <c r="AO94" s="153" t="s">
        <v>56</v>
      </c>
    </row>
    <row r="95" spans="2:41" s="3" customFormat="1" ht="2.85" customHeight="1" x14ac:dyDescent="0.2">
      <c r="P95" s="72"/>
      <c r="Q95" s="87"/>
      <c r="R95" s="6"/>
      <c r="S95" s="38"/>
      <c r="T95" s="6"/>
      <c r="U95" s="5"/>
      <c r="V95" s="51"/>
      <c r="W95" s="55"/>
      <c r="X95" s="14"/>
      <c r="Y95" s="142"/>
      <c r="Z95" s="38"/>
      <c r="AA95" s="38"/>
      <c r="AB95" s="54"/>
      <c r="AC95" s="16"/>
      <c r="AD95" s="14"/>
      <c r="AE95" s="64"/>
      <c r="AF95" s="117"/>
      <c r="AG95" s="38"/>
      <c r="AH95" s="142"/>
      <c r="AJ95" s="38"/>
      <c r="AK95" s="16"/>
      <c r="AL95" s="16"/>
      <c r="AM95" s="16"/>
      <c r="AO95" s="153" t="s">
        <v>56</v>
      </c>
    </row>
    <row r="96" spans="2:41" s="3" customFormat="1" ht="9.75" customHeight="1" x14ac:dyDescent="0.2">
      <c r="B96" s="106" t="s">
        <v>52</v>
      </c>
      <c r="D96" s="72" t="s">
        <v>87</v>
      </c>
      <c r="E96" s="72"/>
      <c r="F96" s="29" t="s">
        <v>45</v>
      </c>
      <c r="G96" s="29"/>
      <c r="H96" s="29"/>
      <c r="I96" s="29"/>
      <c r="J96" s="29"/>
      <c r="K96" s="29" t="s">
        <v>86</v>
      </c>
      <c r="L96" s="29"/>
      <c r="N96" s="29"/>
      <c r="P96" s="72" t="s">
        <v>271</v>
      </c>
      <c r="Q96" s="87"/>
      <c r="R96" s="28"/>
      <c r="S96" s="38">
        <f>IF(Suggested="Yes",AA96,AG96)</f>
        <v>22.7</v>
      </c>
      <c r="T96" s="36" t="s">
        <v>44</v>
      </c>
      <c r="U96" s="5" t="str">
        <f>+Instructions!$B$3</f>
        <v>A</v>
      </c>
      <c r="V96" s="51"/>
      <c r="W96" s="55">
        <f>+Instructions!$C$22</f>
        <v>0</v>
      </c>
      <c r="X96" s="38">
        <f t="shared" ref="X96" si="223">ROUND($AA96*(1-W96)+0.004999,2)</f>
        <v>22.7</v>
      </c>
      <c r="Y96" s="142"/>
      <c r="Z96" s="6" t="s">
        <v>310</v>
      </c>
      <c r="AA96" s="38">
        <v>22.7</v>
      </c>
      <c r="AB96" s="59">
        <f t="shared" ref="AB96" si="224">+W96</f>
        <v>0</v>
      </c>
      <c r="AC96" s="16">
        <f t="shared" ref="AC96" si="225">+X96</f>
        <v>22.7</v>
      </c>
      <c r="AD96" s="12">
        <f t="shared" ref="AD96" si="226">(AG96-AC96)/AG96</f>
        <v>0</v>
      </c>
      <c r="AE96" s="114"/>
      <c r="AF96" s="119">
        <v>1</v>
      </c>
      <c r="AG96" s="37">
        <f t="shared" ref="AG96" si="227">SUM(AJ96:AL96)+AE96</f>
        <v>22.7</v>
      </c>
      <c r="AH96" s="142"/>
      <c r="AJ96" s="38">
        <f t="shared" ref="AJ96" si="228">ROUND(AC96/(1-VLOOKUP(AF96,Group,2,FALSE)),2)</f>
        <v>22.7</v>
      </c>
      <c r="AK96" s="16">
        <f t="shared" ref="AK96" si="229">IF(VLOOKUP(AF96,Group,5,FALSE)="YES",VLOOKUP(ROUND(ROUND(AJ96,1)-AJ96,2),Round,2,FALSE)+VLOOKUP(AF96,Group,6,FALSE),0)</f>
        <v>0</v>
      </c>
      <c r="AL96" s="16">
        <f t="shared" ref="AL96" si="230">IF(VLOOKUP(AF96,Group,7,FALSE)="",0,ROUND(AJ96-0.04999,1)-AJ96+AM96)</f>
        <v>0</v>
      </c>
      <c r="AM96" s="16" t="str">
        <f t="shared" ref="AM96" si="231">IF(VLOOKUP(AF96,Group,7,FALSE)="","",VLOOKUP(AF96,Group,7,FALSE))</f>
        <v/>
      </c>
      <c r="AO96" s="152" t="s">
        <v>56</v>
      </c>
    </row>
    <row r="97" spans="2:41" s="3" customFormat="1" ht="2.85" customHeight="1" x14ac:dyDescent="0.2">
      <c r="P97" s="72"/>
      <c r="Q97" s="87"/>
      <c r="R97" s="6"/>
      <c r="S97" s="38"/>
      <c r="T97" s="6"/>
      <c r="U97" s="5"/>
      <c r="V97" s="51"/>
      <c r="W97" s="55"/>
      <c r="X97" s="14"/>
      <c r="Y97" s="142"/>
      <c r="Z97" s="38"/>
      <c r="AA97" s="38"/>
      <c r="AB97" s="54"/>
      <c r="AC97" s="16"/>
      <c r="AD97" s="14"/>
      <c r="AE97" s="64"/>
      <c r="AF97" s="117"/>
      <c r="AG97" s="38"/>
      <c r="AH97" s="142"/>
      <c r="AJ97" s="38"/>
      <c r="AK97" s="16"/>
      <c r="AL97" s="16"/>
      <c r="AM97" s="16"/>
      <c r="AO97" s="153" t="s">
        <v>56</v>
      </c>
    </row>
    <row r="98" spans="2:41" s="3" customFormat="1" ht="9.75" customHeight="1" x14ac:dyDescent="0.2">
      <c r="B98" s="106" t="s">
        <v>52</v>
      </c>
      <c r="D98" s="72" t="s">
        <v>87</v>
      </c>
      <c r="E98" s="72"/>
      <c r="F98" s="29" t="s">
        <v>45</v>
      </c>
      <c r="G98" s="29"/>
      <c r="H98" s="29"/>
      <c r="J98" s="29"/>
      <c r="K98" s="29" t="s">
        <v>85</v>
      </c>
      <c r="L98" s="29"/>
      <c r="N98" s="29"/>
      <c r="P98" s="72" t="s">
        <v>271</v>
      </c>
      <c r="Q98" s="87"/>
      <c r="R98" s="28"/>
      <c r="S98" s="38">
        <f>IF(Suggested="Yes",AA98,AG98)</f>
        <v>22.7</v>
      </c>
      <c r="T98" s="36" t="s">
        <v>44</v>
      </c>
      <c r="U98" s="5" t="str">
        <f>+Instructions!$B$3</f>
        <v>A</v>
      </c>
      <c r="V98" s="51"/>
      <c r="W98" s="55">
        <f>+Instructions!$C$22</f>
        <v>0</v>
      </c>
      <c r="X98" s="38">
        <f t="shared" ref="X98" si="232">ROUND($AA98*(1-W98)+0.004999,2)</f>
        <v>22.7</v>
      </c>
      <c r="Y98" s="142"/>
      <c r="Z98" s="6" t="s">
        <v>310</v>
      </c>
      <c r="AA98" s="38">
        <v>22.7</v>
      </c>
      <c r="AB98" s="59">
        <f t="shared" ref="AB98" si="233">+W98</f>
        <v>0</v>
      </c>
      <c r="AC98" s="16">
        <f t="shared" ref="AC98" si="234">+X98</f>
        <v>22.7</v>
      </c>
      <c r="AD98" s="12">
        <f t="shared" ref="AD98" si="235">(AG98-AC98)/AG98</f>
        <v>0</v>
      </c>
      <c r="AE98" s="114"/>
      <c r="AF98" s="119">
        <v>1</v>
      </c>
      <c r="AG98" s="37">
        <f t="shared" ref="AG98" si="236">SUM(AJ98:AL98)+AE98</f>
        <v>22.7</v>
      </c>
      <c r="AH98" s="142"/>
      <c r="AJ98" s="38">
        <f t="shared" ref="AJ98" si="237">ROUND(AC98/(1-VLOOKUP(AF98,Group,2,FALSE)),2)</f>
        <v>22.7</v>
      </c>
      <c r="AK98" s="16">
        <f t="shared" ref="AK98" si="238">IF(VLOOKUP(AF98,Group,5,FALSE)="YES",VLOOKUP(ROUND(ROUND(AJ98,1)-AJ98,2),Round,2,FALSE)+VLOOKUP(AF98,Group,6,FALSE),0)</f>
        <v>0</v>
      </c>
      <c r="AL98" s="16">
        <f t="shared" ref="AL98" si="239">IF(VLOOKUP(AF98,Group,7,FALSE)="",0,ROUND(AJ98-0.04999,1)-AJ98+AM98)</f>
        <v>0</v>
      </c>
      <c r="AM98" s="16" t="str">
        <f t="shared" ref="AM98" si="240">IF(VLOOKUP(AF98,Group,7,FALSE)="","",VLOOKUP(AF98,Group,7,FALSE))</f>
        <v/>
      </c>
      <c r="AO98" s="152" t="s">
        <v>56</v>
      </c>
    </row>
    <row r="99" spans="2:41" s="3" customFormat="1" ht="3.95" customHeight="1" x14ac:dyDescent="0.2">
      <c r="P99" s="72"/>
      <c r="Q99" s="87"/>
      <c r="R99" s="6"/>
      <c r="S99" s="38"/>
      <c r="T99" s="6"/>
      <c r="U99" s="5"/>
      <c r="V99" s="51"/>
      <c r="W99" s="55"/>
      <c r="X99" s="14"/>
      <c r="Y99" s="142"/>
      <c r="Z99" s="38"/>
      <c r="AA99" s="38"/>
      <c r="AB99" s="54"/>
      <c r="AC99" s="16"/>
      <c r="AD99" s="14"/>
      <c r="AE99" s="64"/>
      <c r="AF99" s="117"/>
      <c r="AG99" s="38"/>
      <c r="AH99" s="142"/>
      <c r="AJ99" s="38"/>
      <c r="AK99" s="16"/>
      <c r="AL99" s="16"/>
      <c r="AM99" s="16"/>
      <c r="AO99" s="153"/>
    </row>
    <row r="100" spans="2:41" s="3" customFormat="1" ht="9.9499999999999993" customHeight="1" x14ac:dyDescent="0.2">
      <c r="C100" s="71" t="s">
        <v>204</v>
      </c>
      <c r="K100" s="3" t="s">
        <v>88</v>
      </c>
      <c r="L100" s="3" t="s">
        <v>88</v>
      </c>
      <c r="N100" s="3" t="s">
        <v>88</v>
      </c>
      <c r="P100" s="136"/>
      <c r="Q100" s="6"/>
      <c r="R100" s="77" t="s">
        <v>93</v>
      </c>
      <c r="S100" s="167" t="s">
        <v>230</v>
      </c>
      <c r="T100" s="168"/>
      <c r="U100" s="5"/>
      <c r="V100" s="51"/>
      <c r="W100" s="68"/>
      <c r="X100" s="68"/>
      <c r="Y100" s="142"/>
      <c r="Z100" s="38"/>
      <c r="AA100" s="38"/>
      <c r="AB100" s="14"/>
      <c r="AC100" s="14"/>
      <c r="AD100" s="14"/>
      <c r="AE100" s="14"/>
      <c r="AF100" s="64"/>
      <c r="AG100" s="16"/>
      <c r="AH100" s="142"/>
      <c r="AO100" s="153" t="s">
        <v>56</v>
      </c>
    </row>
    <row r="101" spans="2:41" s="3" customFormat="1" ht="2.85" customHeight="1" x14ac:dyDescent="0.2">
      <c r="P101" s="72"/>
      <c r="Q101" s="87"/>
      <c r="R101" s="6"/>
      <c r="S101" s="38"/>
      <c r="T101" s="6"/>
      <c r="U101" s="5"/>
      <c r="V101" s="51"/>
      <c r="W101" s="55"/>
      <c r="X101" s="14"/>
      <c r="Y101" s="142"/>
      <c r="Z101" s="38"/>
      <c r="AA101" s="38"/>
      <c r="AB101" s="54"/>
      <c r="AC101" s="16"/>
      <c r="AD101" s="14"/>
      <c r="AE101" s="64"/>
      <c r="AF101" s="117"/>
      <c r="AG101" s="38"/>
      <c r="AH101" s="142"/>
      <c r="AJ101" s="38"/>
      <c r="AK101" s="16"/>
      <c r="AL101" s="16"/>
      <c r="AM101" s="16"/>
      <c r="AO101" s="153" t="s">
        <v>56</v>
      </c>
    </row>
    <row r="102" spans="2:41" s="3" customFormat="1" ht="9.75" customHeight="1" x14ac:dyDescent="0.2">
      <c r="B102" s="106" t="s">
        <v>52</v>
      </c>
      <c r="D102" s="72" t="s">
        <v>166</v>
      </c>
      <c r="E102" s="72"/>
      <c r="F102" s="29" t="s">
        <v>45</v>
      </c>
      <c r="G102" s="29"/>
      <c r="H102" s="29"/>
      <c r="I102" s="29"/>
      <c r="J102" s="29" t="s">
        <v>192</v>
      </c>
      <c r="K102" s="140" t="s">
        <v>178</v>
      </c>
      <c r="L102" s="29"/>
      <c r="M102" s="29"/>
      <c r="N102" s="29"/>
      <c r="P102" s="72" t="s">
        <v>184</v>
      </c>
      <c r="Q102" s="87"/>
      <c r="R102" s="28"/>
      <c r="S102" s="38">
        <f>IF(Suggested="Yes",AA102,AG102)</f>
        <v>22.35</v>
      </c>
      <c r="T102" s="36" t="s">
        <v>44</v>
      </c>
      <c r="U102" s="5" t="str">
        <f>+Instructions!$B$3</f>
        <v>A</v>
      </c>
      <c r="V102" s="51"/>
      <c r="W102" s="55">
        <f>+Instructions!$C$22</f>
        <v>0</v>
      </c>
      <c r="X102" s="38">
        <f t="shared" ref="X102:X104" si="241">ROUND($AA102*(1-W102)+0.004999,2)</f>
        <v>22.35</v>
      </c>
      <c r="Y102" s="142"/>
      <c r="Z102" s="6" t="s">
        <v>310</v>
      </c>
      <c r="AA102" s="38">
        <v>22.35</v>
      </c>
      <c r="AB102" s="59">
        <f t="shared" ref="AB102:AB104" si="242">+W102</f>
        <v>0</v>
      </c>
      <c r="AC102" s="16">
        <f t="shared" ref="AC102:AC104" si="243">+X102</f>
        <v>22.35</v>
      </c>
      <c r="AD102" s="12">
        <f t="shared" ref="AD102:AD104" si="244">(AG102-AC102)/AG102</f>
        <v>0</v>
      </c>
      <c r="AE102" s="114"/>
      <c r="AF102" s="119">
        <v>1</v>
      </c>
      <c r="AG102" s="37">
        <f t="shared" ref="AG102:AG104" si="245">SUM(AJ102:AL102)+AE102</f>
        <v>22.35</v>
      </c>
      <c r="AH102" s="142"/>
      <c r="AJ102" s="38">
        <f t="shared" ref="AJ102:AJ104" si="246">ROUND(AC102/(1-VLOOKUP(AF102,Group,2,FALSE)),2)</f>
        <v>22.35</v>
      </c>
      <c r="AK102" s="16">
        <f t="shared" ref="AK102:AK104" si="247">IF(VLOOKUP(AF102,Group,5,FALSE)="YES",VLOOKUP(ROUND(ROUND(AJ102,1)-AJ102,2),Round,2,FALSE)+VLOOKUP(AF102,Group,6,FALSE),0)</f>
        <v>0</v>
      </c>
      <c r="AL102" s="16">
        <f t="shared" ref="AL102:AL104" si="248">IF(VLOOKUP(AF102,Group,7,FALSE)="",0,ROUND(AJ102-0.04999,1)-AJ102+AM102)</f>
        <v>0</v>
      </c>
      <c r="AM102" s="16" t="str">
        <f t="shared" ref="AM102:AM104" si="249">IF(VLOOKUP(AF102,Group,7,FALSE)="","",VLOOKUP(AF102,Group,7,FALSE))</f>
        <v/>
      </c>
      <c r="AO102" s="152" t="s">
        <v>56</v>
      </c>
    </row>
    <row r="103" spans="2:41" s="3" customFormat="1" ht="9.75" customHeight="1" x14ac:dyDescent="0.2">
      <c r="B103" s="106" t="s">
        <v>52</v>
      </c>
      <c r="D103" s="72" t="s">
        <v>194</v>
      </c>
      <c r="E103" s="72"/>
      <c r="F103" s="29" t="s">
        <v>45</v>
      </c>
      <c r="G103" s="29"/>
      <c r="H103" s="29"/>
      <c r="I103" s="29"/>
      <c r="J103" s="29"/>
      <c r="K103" s="140" t="s">
        <v>178</v>
      </c>
      <c r="L103" s="29"/>
      <c r="N103" s="29"/>
      <c r="P103" s="72" t="s">
        <v>185</v>
      </c>
      <c r="Q103" s="87"/>
      <c r="R103" s="28"/>
      <c r="S103" s="38">
        <f>IF(Suggested="Yes",AA103,AG103)</f>
        <v>25.7</v>
      </c>
      <c r="T103" s="36" t="s">
        <v>44</v>
      </c>
      <c r="U103" s="5" t="str">
        <f>+Instructions!$B$3</f>
        <v>A</v>
      </c>
      <c r="V103" s="51"/>
      <c r="W103" s="55">
        <f>+Instructions!$C$22</f>
        <v>0</v>
      </c>
      <c r="X103" s="38">
        <f t="shared" si="241"/>
        <v>25.7</v>
      </c>
      <c r="Y103" s="142"/>
      <c r="Z103" s="6" t="s">
        <v>310</v>
      </c>
      <c r="AA103" s="38">
        <v>25.7</v>
      </c>
      <c r="AB103" s="59">
        <f t="shared" si="242"/>
        <v>0</v>
      </c>
      <c r="AC103" s="16">
        <f t="shared" si="243"/>
        <v>25.7</v>
      </c>
      <c r="AD103" s="12">
        <f t="shared" si="244"/>
        <v>0</v>
      </c>
      <c r="AE103" s="114"/>
      <c r="AF103" s="119">
        <v>1</v>
      </c>
      <c r="AG103" s="37">
        <f t="shared" si="245"/>
        <v>25.7</v>
      </c>
      <c r="AH103" s="142"/>
      <c r="AJ103" s="38">
        <f t="shared" si="246"/>
        <v>25.7</v>
      </c>
      <c r="AK103" s="16">
        <f t="shared" si="247"/>
        <v>0</v>
      </c>
      <c r="AL103" s="16">
        <f t="shared" si="248"/>
        <v>0</v>
      </c>
      <c r="AM103" s="16" t="str">
        <f t="shared" si="249"/>
        <v/>
      </c>
      <c r="AO103" s="152" t="s">
        <v>56</v>
      </c>
    </row>
    <row r="104" spans="2:41" s="3" customFormat="1" ht="9.75" customHeight="1" x14ac:dyDescent="0.2">
      <c r="B104" s="106" t="s">
        <v>52</v>
      </c>
      <c r="D104" s="72" t="s">
        <v>87</v>
      </c>
      <c r="E104" s="72"/>
      <c r="F104" s="29" t="s">
        <v>45</v>
      </c>
      <c r="G104" s="29"/>
      <c r="H104" s="29"/>
      <c r="J104" s="29"/>
      <c r="K104" s="140" t="s">
        <v>178</v>
      </c>
      <c r="L104" s="29"/>
      <c r="N104" s="29"/>
      <c r="P104" s="72" t="s">
        <v>271</v>
      </c>
      <c r="Q104" s="87"/>
      <c r="R104" s="28"/>
      <c r="S104" s="38">
        <f>IF(Suggested="Yes",AA104,AG104)</f>
        <v>27.3</v>
      </c>
      <c r="T104" s="36" t="s">
        <v>44</v>
      </c>
      <c r="U104" s="5" t="str">
        <f>+Instructions!$B$3</f>
        <v>A</v>
      </c>
      <c r="V104" s="51"/>
      <c r="W104" s="55">
        <f>+Instructions!$C$22</f>
        <v>0</v>
      </c>
      <c r="X104" s="38">
        <f t="shared" si="241"/>
        <v>27.3</v>
      </c>
      <c r="Y104" s="142"/>
      <c r="Z104" s="6" t="s">
        <v>310</v>
      </c>
      <c r="AA104" s="38">
        <v>27.3</v>
      </c>
      <c r="AB104" s="59">
        <f t="shared" si="242"/>
        <v>0</v>
      </c>
      <c r="AC104" s="16">
        <f t="shared" si="243"/>
        <v>27.3</v>
      </c>
      <c r="AD104" s="12">
        <f t="shared" si="244"/>
        <v>0</v>
      </c>
      <c r="AE104" s="114"/>
      <c r="AF104" s="119">
        <v>1</v>
      </c>
      <c r="AG104" s="37">
        <f t="shared" si="245"/>
        <v>27.3</v>
      </c>
      <c r="AH104" s="142"/>
      <c r="AJ104" s="38">
        <f t="shared" si="246"/>
        <v>27.3</v>
      </c>
      <c r="AK104" s="16">
        <f t="shared" si="247"/>
        <v>0</v>
      </c>
      <c r="AL104" s="16">
        <f t="shared" si="248"/>
        <v>0</v>
      </c>
      <c r="AM104" s="16" t="str">
        <f t="shared" si="249"/>
        <v/>
      </c>
      <c r="AO104" s="152" t="s">
        <v>56</v>
      </c>
    </row>
    <row r="105" spans="2:41" s="3" customFormat="1" ht="1.5" customHeight="1" x14ac:dyDescent="0.2">
      <c r="P105" s="72"/>
      <c r="Q105" s="87"/>
      <c r="R105" s="6"/>
      <c r="S105" s="38"/>
      <c r="T105" s="6"/>
      <c r="U105" s="5"/>
      <c r="V105" s="51"/>
      <c r="W105" s="55"/>
      <c r="X105" s="14"/>
      <c r="Y105" s="142"/>
      <c r="Z105" s="38"/>
      <c r="AA105" s="38"/>
      <c r="AB105" s="54"/>
      <c r="AC105" s="16"/>
      <c r="AD105" s="14"/>
      <c r="AE105" s="64"/>
      <c r="AF105" s="117"/>
      <c r="AG105" s="38"/>
      <c r="AH105" s="142"/>
      <c r="AJ105" s="38"/>
      <c r="AK105" s="16"/>
      <c r="AL105" s="16"/>
      <c r="AM105" s="16"/>
      <c r="AO105" s="153" t="s">
        <v>56</v>
      </c>
    </row>
    <row r="106" spans="2:41" s="3" customFormat="1" ht="9.9499999999999993" customHeight="1" x14ac:dyDescent="0.2">
      <c r="B106" s="105" t="s">
        <v>6</v>
      </c>
      <c r="C106" s="72"/>
      <c r="D106" s="72" t="s">
        <v>82</v>
      </c>
      <c r="E106" s="72"/>
      <c r="F106" s="29" t="s">
        <v>160</v>
      </c>
      <c r="G106" s="29" t="s">
        <v>158</v>
      </c>
      <c r="H106" s="29"/>
      <c r="J106" s="29"/>
      <c r="K106" s="140" t="s">
        <v>178</v>
      </c>
      <c r="L106" s="29"/>
      <c r="N106" s="29"/>
      <c r="O106" s="29"/>
      <c r="P106" s="72" t="s">
        <v>285</v>
      </c>
      <c r="Q106" s="87"/>
      <c r="R106" s="28"/>
      <c r="S106" s="38">
        <f t="shared" ref="S106" si="250">IF(Suggested="Yes",AA106,AG106)</f>
        <v>39.799999999999997</v>
      </c>
      <c r="T106" s="36" t="s">
        <v>43</v>
      </c>
      <c r="U106" s="5" t="str">
        <f>+Instructions!$B$3</f>
        <v>A</v>
      </c>
      <c r="V106" s="51"/>
      <c r="W106" s="55">
        <f>+Instructions!$C$22</f>
        <v>0</v>
      </c>
      <c r="X106" s="38">
        <f t="shared" ref="X106" si="251">ROUND($AA106*(1-W106)+0.004999,2)</f>
        <v>39.799999999999997</v>
      </c>
      <c r="Y106" s="142"/>
      <c r="Z106" s="6" t="s">
        <v>310</v>
      </c>
      <c r="AA106" s="38">
        <v>39.799999999999997</v>
      </c>
      <c r="AB106" s="59">
        <f t="shared" ref="AB106" si="252">+W106</f>
        <v>0</v>
      </c>
      <c r="AC106" s="16">
        <f t="shared" ref="AC106" si="253">+X106</f>
        <v>39.799999999999997</v>
      </c>
      <c r="AD106" s="12">
        <f t="shared" ref="AD106" si="254">(AG106-AC106)/AG106</f>
        <v>0</v>
      </c>
      <c r="AE106" s="114"/>
      <c r="AF106" s="120">
        <v>3</v>
      </c>
      <c r="AG106" s="52">
        <f t="shared" ref="AG106" si="255">SUM(AJ106:AL106)+AE106</f>
        <v>39.799999999999997</v>
      </c>
      <c r="AH106" s="142"/>
      <c r="AJ106" s="38">
        <f t="shared" ref="AJ106" si="256">ROUND(AC106/(1-VLOOKUP(AF106,Group,2,FALSE)),2)</f>
        <v>39.799999999999997</v>
      </c>
      <c r="AK106" s="16">
        <f t="shared" ref="AK106" si="257">IF(VLOOKUP(AF106,Group,5,FALSE)="YES",VLOOKUP(ROUND(ROUND(AJ106,1)-AJ106,2),Round,2,FALSE)+VLOOKUP(AF106,Group,6,FALSE),0)</f>
        <v>0</v>
      </c>
      <c r="AL106" s="16">
        <f t="shared" ref="AL106" si="258">IF(VLOOKUP(AF106,Group,7,FALSE)="",0,ROUND(AJ106-0.04999,1)-AJ106+AM106)</f>
        <v>0</v>
      </c>
      <c r="AM106" s="16" t="str">
        <f t="shared" ref="AM106" si="259">IF(VLOOKUP(AF106,Group,7,FALSE)="","",VLOOKUP(AF106,Group,7,FALSE))</f>
        <v/>
      </c>
      <c r="AO106" s="152" t="s">
        <v>56</v>
      </c>
    </row>
    <row r="107" spans="2:41" s="3" customFormat="1" ht="9.9499999999999993" customHeight="1" x14ac:dyDescent="0.2">
      <c r="B107" s="105" t="s">
        <v>6</v>
      </c>
      <c r="D107" s="72" t="s">
        <v>188</v>
      </c>
      <c r="E107" s="72"/>
      <c r="F107" s="29" t="s">
        <v>160</v>
      </c>
      <c r="G107" s="29" t="s">
        <v>189</v>
      </c>
      <c r="H107" s="29"/>
      <c r="I107" s="29"/>
      <c r="J107" s="29"/>
      <c r="K107" s="140" t="s">
        <v>178</v>
      </c>
      <c r="L107" s="29"/>
      <c r="M107" s="29"/>
      <c r="N107" s="29"/>
      <c r="P107" s="72" t="s">
        <v>287</v>
      </c>
      <c r="Q107" s="87"/>
      <c r="R107" s="28"/>
      <c r="S107" s="38">
        <f>IF(Suggested="Yes",AA107,AG107)</f>
        <v>38.9</v>
      </c>
      <c r="T107" s="36" t="s">
        <v>43</v>
      </c>
      <c r="U107" s="5" t="str">
        <f>+Instructions!$B$3</f>
        <v>A</v>
      </c>
      <c r="V107" s="51"/>
      <c r="W107" s="55">
        <f>+Instructions!$C$22</f>
        <v>0</v>
      </c>
      <c r="X107" s="38">
        <f>ROUND($AA107*(1-W107)+0.004999,2)</f>
        <v>38.9</v>
      </c>
      <c r="Y107" s="142"/>
      <c r="Z107" s="6" t="s">
        <v>310</v>
      </c>
      <c r="AA107" s="38">
        <v>38.9</v>
      </c>
      <c r="AB107" s="59">
        <f>+W107</f>
        <v>0</v>
      </c>
      <c r="AC107" s="16">
        <f>+X107</f>
        <v>38.9</v>
      </c>
      <c r="AD107" s="12">
        <f>(AG107-AC107)/AG107</f>
        <v>0</v>
      </c>
      <c r="AE107" s="114"/>
      <c r="AF107" s="120">
        <v>3</v>
      </c>
      <c r="AG107" s="52">
        <f>SUM(AJ107:AL107)+AE107</f>
        <v>38.9</v>
      </c>
      <c r="AH107" s="142"/>
      <c r="AJ107" s="38">
        <f>ROUND(AC107/(1-VLOOKUP(AF107,Group,2,FALSE)),2)</f>
        <v>38.9</v>
      </c>
      <c r="AK107" s="16">
        <f>IF(VLOOKUP(AF107,Group,5,FALSE)="YES",VLOOKUP(ROUND(ROUND(AJ107,1)-AJ107,2),Round,2,FALSE)+VLOOKUP(AF107,Group,6,FALSE),0)</f>
        <v>0</v>
      </c>
      <c r="AL107" s="16">
        <f>IF(VLOOKUP(AF107,Group,7,FALSE)="",0,ROUND(AJ107-0.04999,1)-AJ107+AM107)</f>
        <v>0</v>
      </c>
      <c r="AM107" s="16" t="str">
        <f>IF(VLOOKUP(AF107,Group,7,FALSE)="","",VLOOKUP(AF107,Group,7,FALSE))</f>
        <v/>
      </c>
      <c r="AO107" s="152" t="s">
        <v>56</v>
      </c>
    </row>
    <row r="108" spans="2:41" s="3" customFormat="1" ht="9.9499999999999993" customHeight="1" x14ac:dyDescent="0.2">
      <c r="B108" s="105" t="s">
        <v>6</v>
      </c>
      <c r="D108" s="72" t="s">
        <v>82</v>
      </c>
      <c r="E108" s="72"/>
      <c r="F108" s="29" t="s">
        <v>160</v>
      </c>
      <c r="G108" s="29" t="s">
        <v>190</v>
      </c>
      <c r="H108" s="29"/>
      <c r="I108" s="29"/>
      <c r="J108" s="29"/>
      <c r="K108" s="140" t="s">
        <v>178</v>
      </c>
      <c r="L108" s="29"/>
      <c r="M108" s="29"/>
      <c r="N108" s="29"/>
      <c r="P108" s="72" t="s">
        <v>285</v>
      </c>
      <c r="Q108" s="87"/>
      <c r="R108" s="28"/>
      <c r="S108" s="38">
        <f t="shared" ref="S108" si="260">IF(Suggested="Yes",AA108,AG108)</f>
        <v>34.75</v>
      </c>
      <c r="T108" s="36" t="s">
        <v>43</v>
      </c>
      <c r="U108" s="5" t="str">
        <f>+Instructions!$B$3</f>
        <v>A</v>
      </c>
      <c r="V108" s="51"/>
      <c r="W108" s="55">
        <f>+Instructions!$C$22</f>
        <v>0</v>
      </c>
      <c r="X108" s="38">
        <f t="shared" ref="X108" si="261">ROUND($AA108*(1-W108)+0.004999,2)</f>
        <v>34.75</v>
      </c>
      <c r="Y108" s="142"/>
      <c r="Z108" s="6" t="s">
        <v>310</v>
      </c>
      <c r="AA108" s="38">
        <v>34.75</v>
      </c>
      <c r="AB108" s="59">
        <f t="shared" ref="AB108" si="262">+W108</f>
        <v>0</v>
      </c>
      <c r="AC108" s="16">
        <f t="shared" ref="AC108" si="263">+X108</f>
        <v>34.75</v>
      </c>
      <c r="AD108" s="12">
        <f t="shared" ref="AD108" si="264">(AG108-AC108)/AG108</f>
        <v>0</v>
      </c>
      <c r="AE108" s="114"/>
      <c r="AF108" s="120">
        <v>3</v>
      </c>
      <c r="AG108" s="52">
        <f t="shared" ref="AG108" si="265">SUM(AJ108:AL108)+AE108</f>
        <v>34.75</v>
      </c>
      <c r="AH108" s="142"/>
      <c r="AJ108" s="38">
        <f t="shared" ref="AJ108" si="266">ROUND(AC108/(1-VLOOKUP(AF108,Group,2,FALSE)),2)</f>
        <v>34.75</v>
      </c>
      <c r="AK108" s="16">
        <f t="shared" ref="AK108" si="267">IF(VLOOKUP(AF108,Group,5,FALSE)="YES",VLOOKUP(ROUND(ROUND(AJ108,1)-AJ108,2),Round,2,FALSE)+VLOOKUP(AF108,Group,6,FALSE),0)</f>
        <v>0</v>
      </c>
      <c r="AL108" s="16">
        <f t="shared" ref="AL108" si="268">IF(VLOOKUP(AF108,Group,7,FALSE)="",0,ROUND(AJ108-0.04999,1)-AJ108+AM108)</f>
        <v>0</v>
      </c>
      <c r="AM108" s="16" t="str">
        <f t="shared" ref="AM108" si="269">IF(VLOOKUP(AF108,Group,7,FALSE)="","",VLOOKUP(AF108,Group,7,FALSE))</f>
        <v/>
      </c>
      <c r="AO108" s="152" t="s">
        <v>56</v>
      </c>
    </row>
    <row r="109" spans="2:41" s="3" customFormat="1" ht="9.9499999999999993" customHeight="1" x14ac:dyDescent="0.2">
      <c r="B109" s="105" t="s">
        <v>6</v>
      </c>
      <c r="D109" s="72" t="s">
        <v>82</v>
      </c>
      <c r="E109" s="72"/>
      <c r="F109" s="29" t="s">
        <v>160</v>
      </c>
      <c r="G109" s="29" t="s">
        <v>191</v>
      </c>
      <c r="H109" s="29"/>
      <c r="I109" s="29"/>
      <c r="J109" s="29"/>
      <c r="K109" s="140" t="s">
        <v>178</v>
      </c>
      <c r="L109" s="29"/>
      <c r="M109" s="29"/>
      <c r="N109" s="29"/>
      <c r="P109" s="72" t="s">
        <v>285</v>
      </c>
      <c r="Q109" s="87"/>
      <c r="R109" s="28"/>
      <c r="S109" s="38">
        <f>IF(Suggested="Yes",AA109,AG109)</f>
        <v>59.4</v>
      </c>
      <c r="T109" s="36" t="s">
        <v>43</v>
      </c>
      <c r="U109" s="5" t="str">
        <f>+Instructions!$B$3</f>
        <v>A</v>
      </c>
      <c r="V109" s="51"/>
      <c r="W109" s="55">
        <f>+Instructions!$C$22</f>
        <v>0</v>
      </c>
      <c r="X109" s="38">
        <f>ROUND($AA109*(1-W109)+0.004999,2)</f>
        <v>59.4</v>
      </c>
      <c r="Y109" s="142"/>
      <c r="Z109" s="6" t="s">
        <v>310</v>
      </c>
      <c r="AA109" s="38">
        <v>59.4</v>
      </c>
      <c r="AB109" s="59">
        <f>+W109</f>
        <v>0</v>
      </c>
      <c r="AC109" s="16">
        <f>+X109</f>
        <v>59.4</v>
      </c>
      <c r="AD109" s="12">
        <f>(AG109-AC109)/AG109</f>
        <v>0</v>
      </c>
      <c r="AE109" s="114"/>
      <c r="AF109" s="120">
        <v>3</v>
      </c>
      <c r="AG109" s="52">
        <f>SUM(AJ109:AL109)+AE109</f>
        <v>59.4</v>
      </c>
      <c r="AH109" s="142"/>
      <c r="AJ109" s="38">
        <f>ROUND(AC109/(1-VLOOKUP(AF109,Group,2,FALSE)),2)</f>
        <v>59.4</v>
      </c>
      <c r="AK109" s="16">
        <f>IF(VLOOKUP(AF109,Group,5,FALSE)="YES",VLOOKUP(ROUND(ROUND(AJ109,1)-AJ109,2),Round,2,FALSE)+VLOOKUP(AF109,Group,6,FALSE),0)</f>
        <v>0</v>
      </c>
      <c r="AL109" s="16">
        <f>IF(VLOOKUP(AF109,Group,7,FALSE)="",0,ROUND(AJ109-0.04999,1)-AJ109+AM109)</f>
        <v>0</v>
      </c>
      <c r="AM109" s="16" t="str">
        <f>IF(VLOOKUP(AF109,Group,7,FALSE)="","",VLOOKUP(AF109,Group,7,FALSE))</f>
        <v/>
      </c>
      <c r="AO109" s="152" t="s">
        <v>56</v>
      </c>
    </row>
    <row r="110" spans="2:41" s="3" customFormat="1" ht="9.9499999999999993" customHeight="1" x14ac:dyDescent="0.2">
      <c r="B110" s="105" t="s">
        <v>6</v>
      </c>
      <c r="C110" s="72"/>
      <c r="D110" s="72" t="s">
        <v>180</v>
      </c>
      <c r="E110" s="72"/>
      <c r="F110" s="29" t="s">
        <v>160</v>
      </c>
      <c r="G110" s="29" t="s">
        <v>181</v>
      </c>
      <c r="H110" s="29"/>
      <c r="I110" s="29"/>
      <c r="J110" s="29"/>
      <c r="K110" s="140" t="s">
        <v>178</v>
      </c>
      <c r="L110" s="29"/>
      <c r="N110" s="29"/>
      <c r="O110" s="29"/>
      <c r="P110" s="72" t="s">
        <v>282</v>
      </c>
      <c r="Q110" s="87"/>
      <c r="R110" s="28"/>
      <c r="S110" s="38">
        <f t="shared" ref="S110" si="270">IF(Suggested="Yes",AA110,AG110)</f>
        <v>30.7</v>
      </c>
      <c r="T110" s="36" t="s">
        <v>43</v>
      </c>
      <c r="U110" s="5" t="str">
        <f>+Instructions!$B$3</f>
        <v>A</v>
      </c>
      <c r="V110" s="51"/>
      <c r="W110" s="55">
        <f>+Instructions!$C$22</f>
        <v>0</v>
      </c>
      <c r="X110" s="38">
        <f t="shared" ref="X110" si="271">ROUND($AA110*(1-W110)+0.004999,2)</f>
        <v>30.7</v>
      </c>
      <c r="Y110" s="142"/>
      <c r="Z110" s="6" t="s">
        <v>310</v>
      </c>
      <c r="AA110" s="38">
        <v>30.7</v>
      </c>
      <c r="AB110" s="59">
        <f t="shared" ref="AB110" si="272">+W110</f>
        <v>0</v>
      </c>
      <c r="AC110" s="16">
        <f t="shared" ref="AC110" si="273">+X110</f>
        <v>30.7</v>
      </c>
      <c r="AD110" s="12">
        <f t="shared" ref="AD110" si="274">(AG110-AC110)/AG110</f>
        <v>0</v>
      </c>
      <c r="AE110" s="114"/>
      <c r="AF110" s="120">
        <v>3</v>
      </c>
      <c r="AG110" s="52">
        <f t="shared" ref="AG110" si="275">SUM(AJ110:AL110)+AE110</f>
        <v>30.7</v>
      </c>
      <c r="AH110" s="142"/>
      <c r="AJ110" s="38">
        <f t="shared" ref="AJ110" si="276">ROUND(AC110/(1-VLOOKUP(AF110,Group,2,FALSE)),2)</f>
        <v>30.7</v>
      </c>
      <c r="AK110" s="16">
        <f t="shared" ref="AK110" si="277">IF(VLOOKUP(AF110,Group,5,FALSE)="YES",VLOOKUP(ROUND(ROUND(AJ110,1)-AJ110,2),Round,2,FALSE)+VLOOKUP(AF110,Group,6,FALSE),0)</f>
        <v>0</v>
      </c>
      <c r="AL110" s="16">
        <f t="shared" ref="AL110" si="278">IF(VLOOKUP(AF110,Group,7,FALSE)="",0,ROUND(AJ110-0.04999,1)-AJ110+AM110)</f>
        <v>0</v>
      </c>
      <c r="AM110" s="16" t="str">
        <f t="shared" ref="AM110" si="279">IF(VLOOKUP(AF110,Group,7,FALSE)="","",VLOOKUP(AF110,Group,7,FALSE))</f>
        <v/>
      </c>
      <c r="AO110" s="152" t="s">
        <v>56</v>
      </c>
    </row>
    <row r="111" spans="2:41" s="3" customFormat="1" ht="1.5" customHeight="1" x14ac:dyDescent="0.2">
      <c r="P111" s="72"/>
      <c r="Q111" s="87"/>
      <c r="R111" s="6"/>
      <c r="S111" s="38"/>
      <c r="T111" s="6"/>
      <c r="U111" s="5"/>
      <c r="V111" s="51"/>
      <c r="W111" s="55"/>
      <c r="X111" s="14"/>
      <c r="Y111" s="142"/>
      <c r="Z111" s="38"/>
      <c r="AA111" s="38"/>
      <c r="AB111" s="54"/>
      <c r="AC111" s="16"/>
      <c r="AD111" s="14"/>
      <c r="AE111" s="64"/>
      <c r="AF111" s="117"/>
      <c r="AG111" s="38"/>
      <c r="AH111" s="142"/>
      <c r="AJ111" s="38"/>
      <c r="AK111" s="16"/>
      <c r="AL111" s="16"/>
      <c r="AM111" s="16"/>
      <c r="AO111" s="153" t="s">
        <v>56</v>
      </c>
    </row>
    <row r="112" spans="2:41" s="3" customFormat="1" ht="9.9499999999999993" customHeight="1" x14ac:dyDescent="0.2">
      <c r="C112" s="183" t="s">
        <v>250</v>
      </c>
      <c r="P112" s="72"/>
      <c r="Q112" s="87"/>
      <c r="R112" s="6"/>
      <c r="S112" s="38"/>
      <c r="T112" s="6"/>
      <c r="U112" s="5"/>
      <c r="V112" s="51"/>
      <c r="W112" s="55"/>
      <c r="X112" s="14"/>
      <c r="Y112" s="142"/>
      <c r="Z112" s="38"/>
      <c r="AA112" s="38"/>
      <c r="AB112" s="54"/>
      <c r="AC112" s="16"/>
      <c r="AD112" s="14"/>
      <c r="AE112" s="64"/>
      <c r="AF112" s="117"/>
      <c r="AG112" s="38"/>
      <c r="AH112" s="142"/>
      <c r="AJ112" s="38"/>
      <c r="AK112" s="16"/>
      <c r="AL112" s="16"/>
      <c r="AM112" s="16"/>
      <c r="AO112" s="153" t="s">
        <v>56</v>
      </c>
    </row>
    <row r="113" spans="2:41" s="3" customFormat="1" ht="9.9499999999999993" customHeight="1" x14ac:dyDescent="0.2">
      <c r="C113" s="71" t="s">
        <v>249</v>
      </c>
      <c r="K113" s="3" t="s">
        <v>88</v>
      </c>
      <c r="L113" s="3" t="s">
        <v>88</v>
      </c>
      <c r="N113" s="3" t="s">
        <v>88</v>
      </c>
      <c r="P113" s="136"/>
      <c r="Q113" s="6"/>
      <c r="R113" s="77" t="s">
        <v>93</v>
      </c>
      <c r="S113" s="167" t="s">
        <v>230</v>
      </c>
      <c r="T113" s="168"/>
      <c r="U113" s="5"/>
      <c r="V113" s="51"/>
      <c r="W113" s="68"/>
      <c r="X113" s="68"/>
      <c r="Y113" s="142"/>
      <c r="Z113" s="38"/>
      <c r="AA113" s="38"/>
      <c r="AB113" s="14"/>
      <c r="AC113" s="14"/>
      <c r="AD113" s="14"/>
      <c r="AE113" s="14"/>
      <c r="AF113" s="64"/>
      <c r="AG113" s="16"/>
      <c r="AH113" s="142"/>
      <c r="AO113" s="153" t="s">
        <v>56</v>
      </c>
    </row>
    <row r="114" spans="2:41" s="3" customFormat="1" ht="2.85" customHeight="1" x14ac:dyDescent="0.2">
      <c r="P114" s="72"/>
      <c r="Q114" s="87"/>
      <c r="R114" s="6"/>
      <c r="S114" s="38"/>
      <c r="T114" s="6"/>
      <c r="U114" s="5"/>
      <c r="V114" s="51"/>
      <c r="W114" s="55"/>
      <c r="X114" s="14"/>
      <c r="Y114" s="142"/>
      <c r="Z114" s="38"/>
      <c r="AA114" s="38"/>
      <c r="AB114" s="54"/>
      <c r="AC114" s="16"/>
      <c r="AD114" s="14"/>
      <c r="AE114" s="64"/>
      <c r="AF114" s="117"/>
      <c r="AG114" s="38"/>
      <c r="AH114" s="142"/>
      <c r="AJ114" s="38"/>
      <c r="AK114" s="16"/>
      <c r="AL114" s="16"/>
      <c r="AM114" s="16"/>
      <c r="AO114" s="153" t="s">
        <v>56</v>
      </c>
    </row>
    <row r="115" spans="2:41" s="3" customFormat="1" ht="9.9499999999999993" customHeight="1" x14ac:dyDescent="0.2">
      <c r="B115" s="105" t="s">
        <v>6</v>
      </c>
      <c r="D115" s="72" t="s">
        <v>175</v>
      </c>
      <c r="E115" s="72"/>
      <c r="F115" s="29" t="s">
        <v>172</v>
      </c>
      <c r="G115" s="29" t="s">
        <v>173</v>
      </c>
      <c r="H115" s="29"/>
      <c r="I115" s="29"/>
      <c r="J115" s="29"/>
      <c r="K115" s="140" t="s">
        <v>178</v>
      </c>
      <c r="L115" s="29"/>
      <c r="M115" s="29"/>
      <c r="N115" s="29"/>
      <c r="P115" s="72"/>
      <c r="Q115" s="87"/>
      <c r="R115" s="28"/>
      <c r="S115" s="38">
        <f t="shared" ref="S115:S116" si="280">IF(Suggested="Yes",AA115,AG115)</f>
        <v>19.55</v>
      </c>
      <c r="T115" s="36" t="s">
        <v>43</v>
      </c>
      <c r="U115" s="5" t="str">
        <f>+Instructions!$B$3</f>
        <v>A</v>
      </c>
      <c r="V115" s="51"/>
      <c r="W115" s="55">
        <f>+Instructions!$C$22</f>
        <v>0</v>
      </c>
      <c r="X115" s="38">
        <f t="shared" ref="X115:X116" si="281">ROUND($AA115*(1-W115)+0.004999,2)</f>
        <v>19.55</v>
      </c>
      <c r="Y115" s="142"/>
      <c r="Z115" s="6" t="s">
        <v>310</v>
      </c>
      <c r="AA115" s="38">
        <v>19.55</v>
      </c>
      <c r="AB115" s="59">
        <f t="shared" ref="AB115:AB116" si="282">+W115</f>
        <v>0</v>
      </c>
      <c r="AC115" s="16">
        <f t="shared" ref="AC115:AC116" si="283">+X115</f>
        <v>19.55</v>
      </c>
      <c r="AD115" s="12">
        <f t="shared" ref="AD115:AD116" si="284">(AG115-AC115)/AG115</f>
        <v>0</v>
      </c>
      <c r="AE115" s="114"/>
      <c r="AF115" s="120">
        <v>3</v>
      </c>
      <c r="AG115" s="52">
        <f t="shared" ref="AG115:AG116" si="285">SUM(AJ115:AL115)+AE115</f>
        <v>19.55</v>
      </c>
      <c r="AH115" s="142"/>
      <c r="AJ115" s="38">
        <f t="shared" ref="AJ115:AJ116" si="286">ROUND(AC115/(1-VLOOKUP(AF115,Group,2,FALSE)),2)</f>
        <v>19.55</v>
      </c>
      <c r="AK115" s="16">
        <f t="shared" ref="AK115:AK116" si="287">IF(VLOOKUP(AF115,Group,5,FALSE)="YES",VLOOKUP(ROUND(ROUND(AJ115,1)-AJ115,2),Round,2,FALSE)+VLOOKUP(AF115,Group,6,FALSE),0)</f>
        <v>0</v>
      </c>
      <c r="AL115" s="16">
        <f t="shared" ref="AL115:AL116" si="288">IF(VLOOKUP(AF115,Group,7,FALSE)="",0,ROUND(AJ115-0.04999,1)-AJ115+AM115)</f>
        <v>0</v>
      </c>
      <c r="AM115" s="16" t="str">
        <f t="shared" ref="AM115:AM116" si="289">IF(VLOOKUP(AF115,Group,7,FALSE)="","",VLOOKUP(AF115,Group,7,FALSE))</f>
        <v/>
      </c>
      <c r="AO115" s="152" t="s">
        <v>56</v>
      </c>
    </row>
    <row r="116" spans="2:41" s="3" customFormat="1" ht="9.9499999999999993" customHeight="1" x14ac:dyDescent="0.2">
      <c r="B116" s="105" t="s">
        <v>6</v>
      </c>
      <c r="D116" s="72" t="s">
        <v>176</v>
      </c>
      <c r="E116" s="72"/>
      <c r="F116" s="29" t="s">
        <v>172</v>
      </c>
      <c r="G116" s="29" t="s">
        <v>174</v>
      </c>
      <c r="H116" s="29"/>
      <c r="I116" s="29"/>
      <c r="J116" s="29"/>
      <c r="K116" s="140" t="s">
        <v>178</v>
      </c>
      <c r="L116" s="29"/>
      <c r="M116" s="29"/>
      <c r="N116" s="29"/>
      <c r="P116" s="72"/>
      <c r="Q116" s="87"/>
      <c r="R116" s="28"/>
      <c r="S116" s="38">
        <f t="shared" si="280"/>
        <v>27.1</v>
      </c>
      <c r="T116" s="36" t="s">
        <v>43</v>
      </c>
      <c r="U116" s="5" t="str">
        <f>+Instructions!$B$3</f>
        <v>A</v>
      </c>
      <c r="V116" s="51"/>
      <c r="W116" s="55">
        <f>+Instructions!$C$22</f>
        <v>0</v>
      </c>
      <c r="X116" s="38">
        <f t="shared" si="281"/>
        <v>27.1</v>
      </c>
      <c r="Y116" s="142"/>
      <c r="Z116" s="6" t="s">
        <v>310</v>
      </c>
      <c r="AA116" s="38">
        <v>27.1</v>
      </c>
      <c r="AB116" s="59">
        <f t="shared" si="282"/>
        <v>0</v>
      </c>
      <c r="AC116" s="16">
        <f t="shared" si="283"/>
        <v>27.1</v>
      </c>
      <c r="AD116" s="12">
        <f t="shared" si="284"/>
        <v>0</v>
      </c>
      <c r="AE116" s="114"/>
      <c r="AF116" s="120">
        <v>3</v>
      </c>
      <c r="AG116" s="52">
        <f t="shared" si="285"/>
        <v>27.1</v>
      </c>
      <c r="AH116" s="142"/>
      <c r="AJ116" s="38">
        <f t="shared" si="286"/>
        <v>27.1</v>
      </c>
      <c r="AK116" s="16">
        <f t="shared" si="287"/>
        <v>0</v>
      </c>
      <c r="AL116" s="16">
        <f t="shared" si="288"/>
        <v>0</v>
      </c>
      <c r="AM116" s="16" t="str">
        <f t="shared" si="289"/>
        <v/>
      </c>
      <c r="AO116" s="152" t="s">
        <v>56</v>
      </c>
    </row>
    <row r="117" spans="2:41" s="3" customFormat="1" ht="2.85" customHeight="1" x14ac:dyDescent="0.2">
      <c r="P117" s="72"/>
      <c r="Q117" s="87"/>
      <c r="R117" s="6"/>
      <c r="S117" s="38"/>
      <c r="T117" s="6"/>
      <c r="U117" s="5"/>
      <c r="V117" s="51"/>
      <c r="W117" s="55"/>
      <c r="X117" s="14"/>
      <c r="Y117" s="142"/>
      <c r="Z117" s="38"/>
      <c r="AA117" s="38"/>
      <c r="AB117" s="54"/>
      <c r="AC117" s="16"/>
      <c r="AD117" s="14"/>
      <c r="AE117" s="64"/>
      <c r="AF117" s="117"/>
      <c r="AG117" s="38"/>
      <c r="AH117" s="142"/>
      <c r="AJ117" s="38"/>
      <c r="AK117" s="16"/>
      <c r="AL117" s="16"/>
      <c r="AM117" s="16"/>
      <c r="AO117" s="153" t="s">
        <v>56</v>
      </c>
    </row>
    <row r="118" spans="2:41" s="3" customFormat="1" ht="9.9499999999999993" customHeight="1" x14ac:dyDescent="0.2">
      <c r="B118" s="105" t="s">
        <v>6</v>
      </c>
      <c r="D118" s="72" t="s">
        <v>82</v>
      </c>
      <c r="E118" s="72"/>
      <c r="F118" s="29" t="s">
        <v>160</v>
      </c>
      <c r="G118" s="29" t="s">
        <v>187</v>
      </c>
      <c r="H118" s="29"/>
      <c r="I118" s="29"/>
      <c r="J118" s="29"/>
      <c r="K118" s="140" t="s">
        <v>85</v>
      </c>
      <c r="L118" s="29"/>
      <c r="N118" s="29"/>
      <c r="O118" s="29"/>
      <c r="P118" s="72" t="s">
        <v>285</v>
      </c>
      <c r="Q118" s="87"/>
      <c r="R118" s="28"/>
      <c r="S118" s="38">
        <f t="shared" ref="S118" si="290">IF(Suggested="Yes",AA118,AG118)</f>
        <v>68.45</v>
      </c>
      <c r="T118" s="36" t="s">
        <v>43</v>
      </c>
      <c r="U118" s="5" t="str">
        <f>+Instructions!$B$3</f>
        <v>A</v>
      </c>
      <c r="V118" s="51"/>
      <c r="W118" s="55">
        <f>+Instructions!$C$22</f>
        <v>0</v>
      </c>
      <c r="X118" s="38">
        <f t="shared" ref="X118" si="291">ROUND($AA118*(1-W118)+0.004999,2)</f>
        <v>68.45</v>
      </c>
      <c r="Y118" s="142"/>
      <c r="Z118" s="6" t="s">
        <v>310</v>
      </c>
      <c r="AA118" s="38">
        <v>68.45</v>
      </c>
      <c r="AB118" s="59">
        <f t="shared" ref="AB118" si="292">+W118</f>
        <v>0</v>
      </c>
      <c r="AC118" s="16">
        <f t="shared" ref="AC118" si="293">+X118</f>
        <v>68.45</v>
      </c>
      <c r="AD118" s="12">
        <f t="shared" ref="AD118" si="294">(AG118-AC118)/AG118</f>
        <v>0</v>
      </c>
      <c r="AE118" s="114"/>
      <c r="AF118" s="120">
        <v>3</v>
      </c>
      <c r="AG118" s="52">
        <f t="shared" ref="AG118" si="295">SUM(AJ118:AL118)+AE118</f>
        <v>68.45</v>
      </c>
      <c r="AH118" s="142"/>
      <c r="AJ118" s="38">
        <f t="shared" ref="AJ118" si="296">ROUND(AC118/(1-VLOOKUP(AF118,Group,2,FALSE)),2)</f>
        <v>68.45</v>
      </c>
      <c r="AK118" s="16">
        <f t="shared" ref="AK118" si="297">IF(VLOOKUP(AF118,Group,5,FALSE)="YES",VLOOKUP(ROUND(ROUND(AJ118,1)-AJ118,2),Round,2,FALSE)+VLOOKUP(AF118,Group,6,FALSE),0)</f>
        <v>0</v>
      </c>
      <c r="AL118" s="16">
        <f t="shared" ref="AL118" si="298">IF(VLOOKUP(AF118,Group,7,FALSE)="",0,ROUND(AJ118-0.04999,1)-AJ118+AM118)</f>
        <v>0</v>
      </c>
      <c r="AM118" s="16" t="str">
        <f t="shared" ref="AM118" si="299">IF(VLOOKUP(AF118,Group,7,FALSE)="","",VLOOKUP(AF118,Group,7,FALSE))</f>
        <v/>
      </c>
      <c r="AO118" s="152" t="s">
        <v>56</v>
      </c>
    </row>
    <row r="119" spans="2:41" s="3" customFormat="1" ht="9.9499999999999993" customHeight="1" x14ac:dyDescent="0.2">
      <c r="B119" s="105" t="s">
        <v>6</v>
      </c>
      <c r="D119" s="72" t="s">
        <v>82</v>
      </c>
      <c r="E119" s="72"/>
      <c r="F119" s="29" t="s">
        <v>160</v>
      </c>
      <c r="G119" s="29" t="s">
        <v>191</v>
      </c>
      <c r="H119" s="29"/>
      <c r="I119" s="29"/>
      <c r="J119" s="29"/>
      <c r="K119" s="140" t="s">
        <v>85</v>
      </c>
      <c r="L119" s="29"/>
      <c r="M119" s="29"/>
      <c r="N119" s="29"/>
      <c r="P119" s="72" t="s">
        <v>285</v>
      </c>
      <c r="Q119" s="87"/>
      <c r="R119" s="28"/>
      <c r="S119" s="38">
        <f>IF(Suggested="Yes",AA119,AG119)</f>
        <v>62.4</v>
      </c>
      <c r="T119" s="36" t="s">
        <v>43</v>
      </c>
      <c r="U119" s="5" t="str">
        <f>+Instructions!$B$3</f>
        <v>A</v>
      </c>
      <c r="V119" s="51"/>
      <c r="W119" s="55">
        <f>+Instructions!$C$22</f>
        <v>0</v>
      </c>
      <c r="X119" s="38">
        <f>ROUND($AA119*(1-W119)+0.004999,2)</f>
        <v>62.4</v>
      </c>
      <c r="Y119" s="142"/>
      <c r="Z119" s="6" t="s">
        <v>310</v>
      </c>
      <c r="AA119" s="38">
        <v>62.4</v>
      </c>
      <c r="AB119" s="59">
        <f>+W119</f>
        <v>0</v>
      </c>
      <c r="AC119" s="16">
        <f>+X119</f>
        <v>62.4</v>
      </c>
      <c r="AD119" s="12">
        <f>(AG119-AC119)/AG119</f>
        <v>0</v>
      </c>
      <c r="AE119" s="114"/>
      <c r="AF119" s="120">
        <v>3</v>
      </c>
      <c r="AG119" s="52">
        <f>SUM(AJ119:AL119)+AE119</f>
        <v>62.4</v>
      </c>
      <c r="AH119" s="142"/>
      <c r="AJ119" s="38">
        <f>ROUND(AC119/(1-VLOOKUP(AF119,Group,2,FALSE)),2)</f>
        <v>62.4</v>
      </c>
      <c r="AK119" s="16">
        <f>IF(VLOOKUP(AF119,Group,5,FALSE)="YES",VLOOKUP(ROUND(ROUND(AJ119,1)-AJ119,2),Round,2,FALSE)+VLOOKUP(AF119,Group,6,FALSE),0)</f>
        <v>0</v>
      </c>
      <c r="AL119" s="16">
        <f>IF(VLOOKUP(AF119,Group,7,FALSE)="",0,ROUND(AJ119-0.04999,1)-AJ119+AM119)</f>
        <v>0</v>
      </c>
      <c r="AM119" s="16" t="str">
        <f>IF(VLOOKUP(AF119,Group,7,FALSE)="","",VLOOKUP(AF119,Group,7,FALSE))</f>
        <v/>
      </c>
      <c r="AO119" s="152" t="s">
        <v>56</v>
      </c>
    </row>
    <row r="120" spans="2:41" s="3" customFormat="1" ht="9.9499999999999993" customHeight="1" x14ac:dyDescent="0.2">
      <c r="B120" s="105" t="s">
        <v>6</v>
      </c>
      <c r="D120" s="72" t="s">
        <v>171</v>
      </c>
      <c r="E120" s="72"/>
      <c r="F120" s="29" t="s">
        <v>160</v>
      </c>
      <c r="G120" s="29" t="s">
        <v>168</v>
      </c>
      <c r="H120" s="29"/>
      <c r="I120" s="29"/>
      <c r="J120" s="29"/>
      <c r="K120" s="140" t="s">
        <v>85</v>
      </c>
      <c r="L120" s="29"/>
      <c r="M120" s="29"/>
      <c r="N120" s="29"/>
      <c r="P120" s="72" t="s">
        <v>286</v>
      </c>
      <c r="Q120" s="87"/>
      <c r="R120" s="28"/>
      <c r="S120" s="38">
        <f t="shared" ref="S120" si="300">IF(Suggested="Yes",AA120,AG120)</f>
        <v>42.95</v>
      </c>
      <c r="T120" s="36" t="s">
        <v>43</v>
      </c>
      <c r="U120" s="5" t="str">
        <f>+Instructions!$B$3</f>
        <v>A</v>
      </c>
      <c r="V120" s="51"/>
      <c r="W120" s="55">
        <f>+Instructions!$C$22</f>
        <v>0</v>
      </c>
      <c r="X120" s="38">
        <f t="shared" ref="X120" si="301">ROUND($AA120*(1-W120)+0.004999,2)</f>
        <v>42.95</v>
      </c>
      <c r="Y120" s="142"/>
      <c r="Z120" s="6" t="s">
        <v>310</v>
      </c>
      <c r="AA120" s="38">
        <v>42.95</v>
      </c>
      <c r="AB120" s="59">
        <f t="shared" ref="AB120" si="302">+W120</f>
        <v>0</v>
      </c>
      <c r="AC120" s="16">
        <f t="shared" ref="AC120" si="303">+X120</f>
        <v>42.95</v>
      </c>
      <c r="AD120" s="12">
        <f t="shared" ref="AD120" si="304">(AG120-AC120)/AG120</f>
        <v>0</v>
      </c>
      <c r="AE120" s="114"/>
      <c r="AF120" s="120">
        <v>3</v>
      </c>
      <c r="AG120" s="52">
        <f t="shared" ref="AG120" si="305">SUM(AJ120:AL120)+AE120</f>
        <v>42.95</v>
      </c>
      <c r="AH120" s="142"/>
      <c r="AJ120" s="38">
        <f t="shared" ref="AJ120" si="306">ROUND(AC120/(1-VLOOKUP(AF120,Group,2,FALSE)),2)</f>
        <v>42.95</v>
      </c>
      <c r="AK120" s="16">
        <f t="shared" ref="AK120" si="307">IF(VLOOKUP(AF120,Group,5,FALSE)="YES",VLOOKUP(ROUND(ROUND(AJ120,1)-AJ120,2),Round,2,FALSE)+VLOOKUP(AF120,Group,6,FALSE),0)</f>
        <v>0</v>
      </c>
      <c r="AL120" s="16">
        <f t="shared" ref="AL120" si="308">IF(VLOOKUP(AF120,Group,7,FALSE)="",0,ROUND(AJ120-0.04999,1)-AJ120+AM120)</f>
        <v>0</v>
      </c>
      <c r="AM120" s="16" t="str">
        <f t="shared" ref="AM120" si="309">IF(VLOOKUP(AF120,Group,7,FALSE)="","",VLOOKUP(AF120,Group,7,FALSE))</f>
        <v/>
      </c>
      <c r="AO120" s="152" t="s">
        <v>56</v>
      </c>
    </row>
    <row r="121" spans="2:41" s="3" customFormat="1" ht="3.95" customHeight="1" x14ac:dyDescent="0.2">
      <c r="P121" s="72"/>
      <c r="Q121" s="87"/>
      <c r="R121" s="6"/>
      <c r="S121" s="38"/>
      <c r="T121" s="6"/>
      <c r="U121" s="5"/>
      <c r="V121" s="51"/>
      <c r="W121" s="55"/>
      <c r="X121" s="14"/>
      <c r="Y121" s="142"/>
      <c r="Z121" s="38"/>
      <c r="AA121" s="38"/>
      <c r="AB121" s="54"/>
      <c r="AC121" s="16"/>
      <c r="AD121" s="14"/>
      <c r="AE121" s="64"/>
      <c r="AF121" s="117"/>
      <c r="AG121" s="38"/>
      <c r="AH121" s="142"/>
      <c r="AJ121" s="38"/>
      <c r="AK121" s="16"/>
      <c r="AL121" s="16"/>
      <c r="AM121" s="16"/>
      <c r="AO121" s="153"/>
    </row>
    <row r="122" spans="2:41" s="3" customFormat="1" ht="9.9499999999999993" customHeight="1" x14ac:dyDescent="0.2">
      <c r="C122" s="71" t="s">
        <v>198</v>
      </c>
      <c r="K122" s="3" t="s">
        <v>88</v>
      </c>
      <c r="L122" s="3" t="s">
        <v>88</v>
      </c>
      <c r="N122" s="3" t="s">
        <v>88</v>
      </c>
      <c r="P122" s="136"/>
      <c r="Q122" s="6"/>
      <c r="R122" s="77" t="s">
        <v>93</v>
      </c>
      <c r="S122" s="167" t="s">
        <v>231</v>
      </c>
      <c r="T122" s="168"/>
      <c r="U122" s="5"/>
      <c r="V122" s="51"/>
      <c r="W122" s="68"/>
      <c r="X122" s="68"/>
      <c r="Y122" s="142"/>
      <c r="Z122" s="38"/>
      <c r="AA122" s="38"/>
      <c r="AB122" s="14"/>
      <c r="AC122" s="14"/>
      <c r="AD122" s="14"/>
      <c r="AE122" s="14"/>
      <c r="AF122" s="64"/>
      <c r="AG122" s="16"/>
      <c r="AH122" s="142"/>
      <c r="AO122" s="153" t="s">
        <v>56</v>
      </c>
    </row>
    <row r="123" spans="2:41" s="3" customFormat="1" ht="2.85" customHeight="1" x14ac:dyDescent="0.2">
      <c r="P123" s="72"/>
      <c r="Q123" s="87"/>
      <c r="R123" s="6"/>
      <c r="S123" s="38"/>
      <c r="T123" s="6"/>
      <c r="U123" s="5"/>
      <c r="V123" s="51"/>
      <c r="W123" s="55"/>
      <c r="X123" s="14"/>
      <c r="Y123" s="142"/>
      <c r="Z123" s="38"/>
      <c r="AA123" s="38"/>
      <c r="AB123" s="54"/>
      <c r="AC123" s="16"/>
      <c r="AD123" s="14"/>
      <c r="AE123" s="64"/>
      <c r="AF123" s="117"/>
      <c r="AG123" s="38"/>
      <c r="AH123" s="142"/>
      <c r="AJ123" s="38"/>
      <c r="AK123" s="16"/>
      <c r="AL123" s="16"/>
      <c r="AM123" s="16"/>
      <c r="AO123" s="153" t="s">
        <v>56</v>
      </c>
    </row>
    <row r="124" spans="2:41" s="3" customFormat="1" ht="9.75" customHeight="1" x14ac:dyDescent="0.2">
      <c r="B124" s="106" t="s">
        <v>52</v>
      </c>
      <c r="D124" s="72" t="s">
        <v>177</v>
      </c>
      <c r="E124" s="72"/>
      <c r="F124" s="29" t="s">
        <v>45</v>
      </c>
      <c r="G124" s="29"/>
      <c r="H124" s="29"/>
      <c r="I124" s="29"/>
      <c r="J124" s="29"/>
      <c r="K124" s="29" t="s">
        <v>178</v>
      </c>
      <c r="L124" s="29"/>
      <c r="N124" s="29"/>
      <c r="P124" s="72" t="s">
        <v>179</v>
      </c>
      <c r="Q124" s="87"/>
      <c r="R124" s="28"/>
      <c r="S124" s="38">
        <f>IF(Suggested="Yes",AA124,AG124)</f>
        <v>20.6</v>
      </c>
      <c r="T124" s="36" t="s">
        <v>44</v>
      </c>
      <c r="U124" s="5" t="str">
        <f>+Instructions!$B$3</f>
        <v>A</v>
      </c>
      <c r="V124" s="51"/>
      <c r="W124" s="55">
        <f>+Instructions!$C$22</f>
        <v>0</v>
      </c>
      <c r="X124" s="38">
        <f t="shared" ref="X124:X127" si="310">ROUND($AA124*(1-W124)+0.004999,2)</f>
        <v>20.6</v>
      </c>
      <c r="Y124" s="142"/>
      <c r="Z124" s="6" t="s">
        <v>310</v>
      </c>
      <c r="AA124" s="38">
        <v>20.6</v>
      </c>
      <c r="AB124" s="59">
        <f t="shared" ref="AB124:AB127" si="311">+W124</f>
        <v>0</v>
      </c>
      <c r="AC124" s="16">
        <f t="shared" ref="AC124:AC127" si="312">+X124</f>
        <v>20.6</v>
      </c>
      <c r="AD124" s="12">
        <f t="shared" ref="AD124:AD127" si="313">(AG124-AC124)/AG124</f>
        <v>0</v>
      </c>
      <c r="AE124" s="114"/>
      <c r="AF124" s="119">
        <v>1</v>
      </c>
      <c r="AG124" s="37">
        <f t="shared" ref="AG124:AG127" si="314">SUM(AJ124:AL124)+AE124</f>
        <v>20.6</v>
      </c>
      <c r="AH124" s="142"/>
      <c r="AJ124" s="38">
        <f t="shared" ref="AJ124:AJ127" si="315">ROUND(AC124/(1-VLOOKUP(AF124,Group,2,FALSE)),2)</f>
        <v>20.6</v>
      </c>
      <c r="AK124" s="16">
        <f t="shared" ref="AK124:AK127" si="316">IF(VLOOKUP(AF124,Group,5,FALSE)="YES",VLOOKUP(ROUND(ROUND(AJ124,1)-AJ124,2),Round,2,FALSE)+VLOOKUP(AF124,Group,6,FALSE),0)</f>
        <v>0</v>
      </c>
      <c r="AL124" s="16">
        <f t="shared" ref="AL124:AL127" si="317">IF(VLOOKUP(AF124,Group,7,FALSE)="",0,ROUND(AJ124-0.04999,1)-AJ124+AM124)</f>
        <v>0</v>
      </c>
      <c r="AM124" s="16" t="str">
        <f t="shared" ref="AM124:AM127" si="318">IF(VLOOKUP(AF124,Group,7,FALSE)="","",VLOOKUP(AF124,Group,7,FALSE))</f>
        <v/>
      </c>
      <c r="AO124" s="152" t="s">
        <v>56</v>
      </c>
    </row>
    <row r="125" spans="2:41" s="3" customFormat="1" ht="9.75" customHeight="1" x14ac:dyDescent="0.2">
      <c r="B125" s="106" t="s">
        <v>52</v>
      </c>
      <c r="D125" s="72" t="s">
        <v>87</v>
      </c>
      <c r="E125" s="72"/>
      <c r="F125" s="29" t="s">
        <v>45</v>
      </c>
      <c r="G125" s="29"/>
      <c r="H125" s="29"/>
      <c r="J125" s="29"/>
      <c r="K125" s="140" t="s">
        <v>178</v>
      </c>
      <c r="L125" s="29"/>
      <c r="N125" s="29"/>
      <c r="P125" s="72" t="s">
        <v>271</v>
      </c>
      <c r="Q125" s="87"/>
      <c r="R125" s="28"/>
      <c r="S125" s="38">
        <f>IF(Suggested="Yes",AA125,AG125)</f>
        <v>21.85</v>
      </c>
      <c r="T125" s="36" t="s">
        <v>44</v>
      </c>
      <c r="U125" s="5" t="str">
        <f>+Instructions!$B$3</f>
        <v>A</v>
      </c>
      <c r="V125" s="51"/>
      <c r="W125" s="55">
        <f>+Instructions!$C$22</f>
        <v>0</v>
      </c>
      <c r="X125" s="38">
        <f t="shared" si="310"/>
        <v>21.85</v>
      </c>
      <c r="Y125" s="142"/>
      <c r="Z125" s="6" t="s">
        <v>310</v>
      </c>
      <c r="AA125" s="38">
        <v>21.85</v>
      </c>
      <c r="AB125" s="59">
        <f t="shared" si="311"/>
        <v>0</v>
      </c>
      <c r="AC125" s="16">
        <f t="shared" si="312"/>
        <v>21.85</v>
      </c>
      <c r="AD125" s="12">
        <f t="shared" si="313"/>
        <v>0</v>
      </c>
      <c r="AE125" s="114"/>
      <c r="AF125" s="119">
        <v>1</v>
      </c>
      <c r="AG125" s="37">
        <f t="shared" si="314"/>
        <v>21.85</v>
      </c>
      <c r="AH125" s="142"/>
      <c r="AJ125" s="38">
        <f t="shared" si="315"/>
        <v>21.85</v>
      </c>
      <c r="AK125" s="16">
        <f t="shared" si="316"/>
        <v>0</v>
      </c>
      <c r="AL125" s="16">
        <f t="shared" si="317"/>
        <v>0</v>
      </c>
      <c r="AM125" s="16" t="str">
        <f t="shared" si="318"/>
        <v/>
      </c>
      <c r="AO125" s="152" t="s">
        <v>56</v>
      </c>
    </row>
    <row r="126" spans="2:41" s="3" customFormat="1" ht="9.75" customHeight="1" x14ac:dyDescent="0.2">
      <c r="B126" s="106" t="s">
        <v>52</v>
      </c>
      <c r="D126" s="72" t="s">
        <v>193</v>
      </c>
      <c r="E126" s="72"/>
      <c r="F126" s="29" t="s">
        <v>45</v>
      </c>
      <c r="G126" s="29"/>
      <c r="H126" s="29"/>
      <c r="I126" s="29"/>
      <c r="J126" s="29"/>
      <c r="K126" s="140" t="s">
        <v>178</v>
      </c>
      <c r="L126" s="29"/>
      <c r="N126" s="29"/>
      <c r="P126" s="72" t="s">
        <v>195</v>
      </c>
      <c r="Q126" s="87"/>
      <c r="R126" s="28"/>
      <c r="S126" s="38">
        <f>IF(Suggested="Yes",AA126,AG126)</f>
        <v>22.6</v>
      </c>
      <c r="T126" s="36" t="s">
        <v>44</v>
      </c>
      <c r="U126" s="5" t="str">
        <f>+Instructions!$B$3</f>
        <v>A</v>
      </c>
      <c r="V126" s="51"/>
      <c r="W126" s="55">
        <f>+Instructions!$C$22</f>
        <v>0</v>
      </c>
      <c r="X126" s="38">
        <f t="shared" si="310"/>
        <v>22.6</v>
      </c>
      <c r="Y126" s="142"/>
      <c r="Z126" s="6" t="s">
        <v>310</v>
      </c>
      <c r="AA126" s="38">
        <v>22.6</v>
      </c>
      <c r="AB126" s="59">
        <f t="shared" si="311"/>
        <v>0</v>
      </c>
      <c r="AC126" s="16">
        <f t="shared" si="312"/>
        <v>22.6</v>
      </c>
      <c r="AD126" s="12">
        <f t="shared" si="313"/>
        <v>0</v>
      </c>
      <c r="AE126" s="114"/>
      <c r="AF126" s="119">
        <v>1</v>
      </c>
      <c r="AG126" s="37">
        <f t="shared" si="314"/>
        <v>22.6</v>
      </c>
      <c r="AH126" s="142"/>
      <c r="AJ126" s="38">
        <f t="shared" si="315"/>
        <v>22.6</v>
      </c>
      <c r="AK126" s="16">
        <f t="shared" si="316"/>
        <v>0</v>
      </c>
      <c r="AL126" s="16">
        <f t="shared" si="317"/>
        <v>0</v>
      </c>
      <c r="AM126" s="16" t="str">
        <f t="shared" si="318"/>
        <v/>
      </c>
      <c r="AO126" s="152" t="s">
        <v>56</v>
      </c>
    </row>
    <row r="127" spans="2:41" s="3" customFormat="1" ht="9.75" customHeight="1" x14ac:dyDescent="0.2">
      <c r="B127" s="106" t="s">
        <v>52</v>
      </c>
      <c r="D127" s="72" t="s">
        <v>196</v>
      </c>
      <c r="E127" s="72"/>
      <c r="F127" s="29" t="s">
        <v>45</v>
      </c>
      <c r="G127" s="29"/>
      <c r="H127" s="29"/>
      <c r="I127" s="29"/>
      <c r="J127" s="29"/>
      <c r="K127" s="29" t="s">
        <v>178</v>
      </c>
      <c r="L127" s="29"/>
      <c r="M127" s="29"/>
      <c r="N127" s="29"/>
      <c r="P127" s="72" t="s">
        <v>279</v>
      </c>
      <c r="Q127" s="87"/>
      <c r="R127" s="28" t="s">
        <v>49</v>
      </c>
      <c r="S127" s="38">
        <f>IF(Suggested="Yes",AA127,AG127)</f>
        <v>15.3</v>
      </c>
      <c r="T127" s="36" t="s">
        <v>44</v>
      </c>
      <c r="U127" s="5" t="str">
        <f>+Instructions!$B$3</f>
        <v>A</v>
      </c>
      <c r="V127" s="51"/>
      <c r="W127" s="55">
        <f>+Instructions!$C$22</f>
        <v>0</v>
      </c>
      <c r="X127" s="38">
        <f t="shared" si="310"/>
        <v>15.3</v>
      </c>
      <c r="Y127" s="142"/>
      <c r="Z127" s="6" t="s">
        <v>310</v>
      </c>
      <c r="AA127" s="38">
        <v>15.3</v>
      </c>
      <c r="AB127" s="59">
        <f t="shared" si="311"/>
        <v>0</v>
      </c>
      <c r="AC127" s="16">
        <f t="shared" si="312"/>
        <v>15.3</v>
      </c>
      <c r="AD127" s="12">
        <f t="shared" si="313"/>
        <v>0</v>
      </c>
      <c r="AE127" s="114"/>
      <c r="AF127" s="119">
        <v>1</v>
      </c>
      <c r="AG127" s="37">
        <f t="shared" si="314"/>
        <v>15.3</v>
      </c>
      <c r="AH127" s="142"/>
      <c r="AJ127" s="38">
        <f t="shared" si="315"/>
        <v>15.3</v>
      </c>
      <c r="AK127" s="16">
        <f t="shared" si="316"/>
        <v>0</v>
      </c>
      <c r="AL127" s="16">
        <f t="shared" si="317"/>
        <v>0</v>
      </c>
      <c r="AM127" s="16" t="str">
        <f t="shared" si="318"/>
        <v/>
      </c>
      <c r="AO127" s="152" t="s">
        <v>56</v>
      </c>
    </row>
    <row r="128" spans="2:41" s="3" customFormat="1" ht="1.5" customHeight="1" x14ac:dyDescent="0.2">
      <c r="P128" s="72"/>
      <c r="Q128" s="87"/>
      <c r="R128" s="6"/>
      <c r="S128" s="38"/>
      <c r="T128" s="6"/>
      <c r="U128" s="5"/>
      <c r="V128" s="51"/>
      <c r="W128" s="55"/>
      <c r="X128" s="14"/>
      <c r="Y128" s="142"/>
      <c r="Z128" s="38"/>
      <c r="AA128" s="38"/>
      <c r="AB128" s="54"/>
      <c r="AC128" s="16"/>
      <c r="AD128" s="14"/>
      <c r="AE128" s="64"/>
      <c r="AF128" s="117"/>
      <c r="AG128" s="38"/>
      <c r="AH128" s="142"/>
      <c r="AJ128" s="38"/>
      <c r="AK128" s="16"/>
      <c r="AL128" s="16"/>
      <c r="AM128" s="16"/>
      <c r="AO128" s="153" t="s">
        <v>56</v>
      </c>
    </row>
    <row r="129" spans="2:41" s="3" customFormat="1" ht="9.9499999999999993" customHeight="1" x14ac:dyDescent="0.2">
      <c r="B129" s="105" t="s">
        <v>6</v>
      </c>
      <c r="D129" s="72" t="s">
        <v>82</v>
      </c>
      <c r="E129" s="72"/>
      <c r="F129" s="29" t="s">
        <v>160</v>
      </c>
      <c r="G129" s="29" t="s">
        <v>158</v>
      </c>
      <c r="H129" s="29"/>
      <c r="I129" s="29"/>
      <c r="J129" s="29"/>
      <c r="K129" s="140" t="s">
        <v>178</v>
      </c>
      <c r="L129" s="29"/>
      <c r="M129" s="3" t="s">
        <v>192</v>
      </c>
      <c r="N129" s="29"/>
      <c r="O129" s="29"/>
      <c r="P129" s="72" t="s">
        <v>285</v>
      </c>
      <c r="Q129" s="87"/>
      <c r="R129" s="28"/>
      <c r="S129" s="38">
        <f t="shared" ref="S129:S131" si="319">IF(Suggested="Yes",AA129,AG129)</f>
        <v>26.9</v>
      </c>
      <c r="T129" s="36" t="s">
        <v>43</v>
      </c>
      <c r="U129" s="5" t="str">
        <f>+Instructions!$B$3</f>
        <v>A</v>
      </c>
      <c r="V129" s="51"/>
      <c r="W129" s="55">
        <f>+Instructions!$C$22</f>
        <v>0</v>
      </c>
      <c r="X129" s="38">
        <f t="shared" ref="X129:X131" si="320">ROUND($AA129*(1-W129)+0.004999,2)</f>
        <v>26.9</v>
      </c>
      <c r="Y129" s="142"/>
      <c r="Z129" s="6" t="s">
        <v>310</v>
      </c>
      <c r="AA129" s="38">
        <v>26.9</v>
      </c>
      <c r="AB129" s="59">
        <f t="shared" ref="AB129:AB131" si="321">+W129</f>
        <v>0</v>
      </c>
      <c r="AC129" s="16">
        <f t="shared" ref="AC129:AC131" si="322">+X129</f>
        <v>26.9</v>
      </c>
      <c r="AD129" s="12">
        <f t="shared" ref="AD129:AD131" si="323">(AG129-AC129)/AG129</f>
        <v>0</v>
      </c>
      <c r="AE129" s="114"/>
      <c r="AF129" s="120">
        <v>3</v>
      </c>
      <c r="AG129" s="52">
        <f t="shared" ref="AG129:AG131" si="324">SUM(AJ129:AL129)+AE129</f>
        <v>26.9</v>
      </c>
      <c r="AH129" s="142"/>
      <c r="AJ129" s="38">
        <f t="shared" ref="AJ129:AJ131" si="325">ROUND(AC129/(1-VLOOKUP(AF129,Group,2,FALSE)),2)</f>
        <v>26.9</v>
      </c>
      <c r="AK129" s="16">
        <f t="shared" ref="AK129:AK131" si="326">IF(VLOOKUP(AF129,Group,5,FALSE)="YES",VLOOKUP(ROUND(ROUND(AJ129,1)-AJ129,2),Round,2,FALSE)+VLOOKUP(AF129,Group,6,FALSE),0)</f>
        <v>0</v>
      </c>
      <c r="AL129" s="16">
        <f t="shared" ref="AL129:AL131" si="327">IF(VLOOKUP(AF129,Group,7,FALSE)="",0,ROUND(AJ129-0.04999,1)-AJ129+AM129)</f>
        <v>0</v>
      </c>
      <c r="AM129" s="16" t="str">
        <f t="shared" ref="AM129:AM131" si="328">IF(VLOOKUP(AF129,Group,7,FALSE)="","",VLOOKUP(AF129,Group,7,FALSE))</f>
        <v/>
      </c>
      <c r="AO129" s="152" t="s">
        <v>56</v>
      </c>
    </row>
    <row r="130" spans="2:41" s="3" customFormat="1" ht="9.9499999999999993" customHeight="1" x14ac:dyDescent="0.2">
      <c r="B130" s="105" t="s">
        <v>6</v>
      </c>
      <c r="C130" s="72"/>
      <c r="D130" s="72" t="s">
        <v>82</v>
      </c>
      <c r="E130" s="72"/>
      <c r="F130" s="29" t="s">
        <v>160</v>
      </c>
      <c r="G130" s="29" t="s">
        <v>183</v>
      </c>
      <c r="H130" s="29"/>
      <c r="I130" s="29"/>
      <c r="J130" s="29"/>
      <c r="K130" s="140" t="s">
        <v>178</v>
      </c>
      <c r="L130" s="29"/>
      <c r="N130" s="29"/>
      <c r="O130" s="29"/>
      <c r="P130" s="72" t="s">
        <v>285</v>
      </c>
      <c r="Q130" s="87"/>
      <c r="R130" s="28"/>
      <c r="S130" s="38">
        <f t="shared" si="319"/>
        <v>21.85</v>
      </c>
      <c r="T130" s="36" t="s">
        <v>43</v>
      </c>
      <c r="U130" s="5" t="str">
        <f>+Instructions!$B$3</f>
        <v>A</v>
      </c>
      <c r="V130" s="51"/>
      <c r="W130" s="55">
        <f>+Instructions!$C$22</f>
        <v>0</v>
      </c>
      <c r="X130" s="38">
        <f t="shared" si="320"/>
        <v>21.85</v>
      </c>
      <c r="Y130" s="142"/>
      <c r="Z130" s="6" t="s">
        <v>310</v>
      </c>
      <c r="AA130" s="38">
        <v>21.85</v>
      </c>
      <c r="AB130" s="59">
        <f t="shared" si="321"/>
        <v>0</v>
      </c>
      <c r="AC130" s="16">
        <f t="shared" si="322"/>
        <v>21.85</v>
      </c>
      <c r="AD130" s="12">
        <f t="shared" si="323"/>
        <v>0</v>
      </c>
      <c r="AE130" s="114"/>
      <c r="AF130" s="120">
        <v>3</v>
      </c>
      <c r="AG130" s="52">
        <f t="shared" si="324"/>
        <v>21.85</v>
      </c>
      <c r="AH130" s="142"/>
      <c r="AJ130" s="38">
        <f t="shared" si="325"/>
        <v>21.85</v>
      </c>
      <c r="AK130" s="16">
        <f t="shared" si="326"/>
        <v>0</v>
      </c>
      <c r="AL130" s="16">
        <f t="shared" si="327"/>
        <v>0</v>
      </c>
      <c r="AM130" s="16" t="str">
        <f t="shared" si="328"/>
        <v/>
      </c>
      <c r="AO130" s="152" t="s">
        <v>56</v>
      </c>
    </row>
    <row r="131" spans="2:41" s="3" customFormat="1" ht="9.9499999999999993" customHeight="1" x14ac:dyDescent="0.2">
      <c r="B131" s="105" t="s">
        <v>6</v>
      </c>
      <c r="C131" s="72"/>
      <c r="D131" s="72" t="s">
        <v>180</v>
      </c>
      <c r="E131" s="72"/>
      <c r="F131" s="29" t="s">
        <v>160</v>
      </c>
      <c r="G131" s="29" t="s">
        <v>181</v>
      </c>
      <c r="H131" s="29"/>
      <c r="I131" s="29"/>
      <c r="J131" s="29"/>
      <c r="K131" s="140" t="s">
        <v>178</v>
      </c>
      <c r="L131" s="29"/>
      <c r="N131" s="29"/>
      <c r="O131" s="29"/>
      <c r="P131" s="72" t="s">
        <v>282</v>
      </c>
      <c r="Q131" s="87"/>
      <c r="R131" s="28"/>
      <c r="S131" s="38">
        <f t="shared" si="319"/>
        <v>25.1</v>
      </c>
      <c r="T131" s="36" t="s">
        <v>43</v>
      </c>
      <c r="U131" s="5" t="str">
        <f>+Instructions!$B$3</f>
        <v>A</v>
      </c>
      <c r="V131" s="51"/>
      <c r="W131" s="55">
        <f>+Instructions!$C$22</f>
        <v>0</v>
      </c>
      <c r="X131" s="38">
        <f t="shared" si="320"/>
        <v>25.1</v>
      </c>
      <c r="Y131" s="142"/>
      <c r="Z131" s="6" t="s">
        <v>310</v>
      </c>
      <c r="AA131" s="38">
        <v>25.1</v>
      </c>
      <c r="AB131" s="59">
        <f t="shared" si="321"/>
        <v>0</v>
      </c>
      <c r="AC131" s="16">
        <f t="shared" si="322"/>
        <v>25.1</v>
      </c>
      <c r="AD131" s="12">
        <f t="shared" si="323"/>
        <v>0</v>
      </c>
      <c r="AE131" s="114"/>
      <c r="AF131" s="120">
        <v>3</v>
      </c>
      <c r="AG131" s="52">
        <f t="shared" si="324"/>
        <v>25.1</v>
      </c>
      <c r="AH131" s="142"/>
      <c r="AJ131" s="38">
        <f t="shared" si="325"/>
        <v>25.1</v>
      </c>
      <c r="AK131" s="16">
        <f t="shared" si="326"/>
        <v>0</v>
      </c>
      <c r="AL131" s="16">
        <f t="shared" si="327"/>
        <v>0</v>
      </c>
      <c r="AM131" s="16" t="str">
        <f t="shared" si="328"/>
        <v/>
      </c>
      <c r="AO131" s="152" t="s">
        <v>56</v>
      </c>
    </row>
    <row r="132" spans="2:41" s="3" customFormat="1" ht="1.5" customHeight="1" x14ac:dyDescent="0.2">
      <c r="P132" s="72"/>
      <c r="Q132" s="87"/>
      <c r="R132" s="6"/>
      <c r="S132" s="38"/>
      <c r="T132" s="6"/>
      <c r="U132" s="5"/>
      <c r="V132" s="51"/>
      <c r="W132" s="55"/>
      <c r="X132" s="14"/>
      <c r="Y132" s="142"/>
      <c r="Z132" s="38"/>
      <c r="AA132" s="38"/>
      <c r="AB132" s="54"/>
      <c r="AC132" s="16"/>
      <c r="AD132" s="14"/>
      <c r="AE132" s="64"/>
      <c r="AF132" s="117"/>
      <c r="AG132" s="38"/>
      <c r="AH132" s="142"/>
      <c r="AJ132" s="38"/>
      <c r="AK132" s="16"/>
      <c r="AL132" s="16"/>
      <c r="AM132" s="16"/>
      <c r="AO132" s="153" t="s">
        <v>56</v>
      </c>
    </row>
    <row r="133" spans="2:41" s="3" customFormat="1" ht="9.9499999999999993" customHeight="1" x14ac:dyDescent="0.2">
      <c r="B133" s="105" t="s">
        <v>6</v>
      </c>
      <c r="D133" s="72" t="s">
        <v>175</v>
      </c>
      <c r="E133" s="72"/>
      <c r="F133" s="29" t="s">
        <v>172</v>
      </c>
      <c r="G133" s="29" t="s">
        <v>173</v>
      </c>
      <c r="H133" s="29"/>
      <c r="I133" s="29"/>
      <c r="J133" s="29"/>
      <c r="K133" s="140" t="s">
        <v>178</v>
      </c>
      <c r="L133" s="29"/>
      <c r="M133" s="29"/>
      <c r="N133" s="29"/>
      <c r="P133" s="72"/>
      <c r="Q133" s="87"/>
      <c r="R133" s="28"/>
      <c r="S133" s="38">
        <f t="shared" ref="S133:S134" si="329">IF(Suggested="Yes",AA133,AG133)</f>
        <v>14.95</v>
      </c>
      <c r="T133" s="36" t="s">
        <v>43</v>
      </c>
      <c r="U133" s="5" t="str">
        <f>+Instructions!$B$3</f>
        <v>A</v>
      </c>
      <c r="V133" s="51"/>
      <c r="W133" s="55">
        <f>+Instructions!$C$22</f>
        <v>0</v>
      </c>
      <c r="X133" s="38">
        <f t="shared" ref="X133:X134" si="330">ROUND($AA133*(1-W133)+0.004999,2)</f>
        <v>14.95</v>
      </c>
      <c r="Y133" s="142"/>
      <c r="Z133" s="6" t="s">
        <v>310</v>
      </c>
      <c r="AA133" s="38">
        <v>14.95</v>
      </c>
      <c r="AB133" s="59">
        <f t="shared" ref="AB133:AB134" si="331">+W133</f>
        <v>0</v>
      </c>
      <c r="AC133" s="16">
        <f t="shared" ref="AC133:AC134" si="332">+X133</f>
        <v>14.95</v>
      </c>
      <c r="AD133" s="12">
        <f t="shared" ref="AD133:AD134" si="333">(AG133-AC133)/AG133</f>
        <v>0</v>
      </c>
      <c r="AE133" s="114"/>
      <c r="AF133" s="120">
        <v>3</v>
      </c>
      <c r="AG133" s="52">
        <f t="shared" ref="AG133:AG134" si="334">SUM(AJ133:AL133)+AE133</f>
        <v>14.95</v>
      </c>
      <c r="AH133" s="142"/>
      <c r="AJ133" s="38">
        <f t="shared" ref="AJ133:AJ134" si="335">ROUND(AC133/(1-VLOOKUP(AF133,Group,2,FALSE)),2)</f>
        <v>14.95</v>
      </c>
      <c r="AK133" s="16">
        <f t="shared" ref="AK133:AK134" si="336">IF(VLOOKUP(AF133,Group,5,FALSE)="YES",VLOOKUP(ROUND(ROUND(AJ133,1)-AJ133,2),Round,2,FALSE)+VLOOKUP(AF133,Group,6,FALSE),0)</f>
        <v>0</v>
      </c>
      <c r="AL133" s="16">
        <f t="shared" ref="AL133:AL134" si="337">IF(VLOOKUP(AF133,Group,7,FALSE)="",0,ROUND(AJ133-0.04999,1)-AJ133+AM133)</f>
        <v>0</v>
      </c>
      <c r="AM133" s="16" t="str">
        <f t="shared" ref="AM133:AM134" si="338">IF(VLOOKUP(AF133,Group,7,FALSE)="","",VLOOKUP(AF133,Group,7,FALSE))</f>
        <v/>
      </c>
      <c r="AO133" s="152" t="s">
        <v>56</v>
      </c>
    </row>
    <row r="134" spans="2:41" s="3" customFormat="1" ht="9.9499999999999993" customHeight="1" x14ac:dyDescent="0.2">
      <c r="B134" s="105" t="s">
        <v>6</v>
      </c>
      <c r="D134" s="72" t="s">
        <v>176</v>
      </c>
      <c r="E134" s="72"/>
      <c r="F134" s="29" t="s">
        <v>172</v>
      </c>
      <c r="G134" s="29" t="s">
        <v>174</v>
      </c>
      <c r="H134" s="29"/>
      <c r="I134" s="29"/>
      <c r="J134" s="29"/>
      <c r="K134" s="140" t="s">
        <v>178</v>
      </c>
      <c r="L134" s="29"/>
      <c r="M134" s="29"/>
      <c r="N134" s="29"/>
      <c r="P134" s="72"/>
      <c r="Q134" s="87"/>
      <c r="R134" s="28"/>
      <c r="S134" s="38">
        <f t="shared" si="329"/>
        <v>22.55</v>
      </c>
      <c r="T134" s="36" t="s">
        <v>43</v>
      </c>
      <c r="U134" s="5" t="str">
        <f>+Instructions!$B$3</f>
        <v>A</v>
      </c>
      <c r="V134" s="51"/>
      <c r="W134" s="55">
        <f>+Instructions!$C$22</f>
        <v>0</v>
      </c>
      <c r="X134" s="38">
        <f t="shared" si="330"/>
        <v>22.55</v>
      </c>
      <c r="Y134" s="142"/>
      <c r="Z134" s="6" t="s">
        <v>310</v>
      </c>
      <c r="AA134" s="38">
        <v>22.55</v>
      </c>
      <c r="AB134" s="59">
        <f t="shared" si="331"/>
        <v>0</v>
      </c>
      <c r="AC134" s="16">
        <f t="shared" si="332"/>
        <v>22.55</v>
      </c>
      <c r="AD134" s="12">
        <f t="shared" si="333"/>
        <v>0</v>
      </c>
      <c r="AE134" s="114"/>
      <c r="AF134" s="120">
        <v>3</v>
      </c>
      <c r="AG134" s="52">
        <f t="shared" si="334"/>
        <v>22.55</v>
      </c>
      <c r="AH134" s="142"/>
      <c r="AJ134" s="38">
        <f t="shared" si="335"/>
        <v>22.55</v>
      </c>
      <c r="AK134" s="16">
        <f t="shared" si="336"/>
        <v>0</v>
      </c>
      <c r="AL134" s="16">
        <f t="shared" si="337"/>
        <v>0</v>
      </c>
      <c r="AM134" s="16" t="str">
        <f t="shared" si="338"/>
        <v/>
      </c>
      <c r="AO134" s="152" t="s">
        <v>56</v>
      </c>
    </row>
    <row r="135" spans="2:41" s="3" customFormat="1" ht="2.85" customHeight="1" x14ac:dyDescent="0.2">
      <c r="P135" s="72"/>
      <c r="Q135" s="87"/>
      <c r="R135" s="6"/>
      <c r="S135" s="38"/>
      <c r="T135" s="6"/>
      <c r="U135" s="5"/>
      <c r="V135" s="51"/>
      <c r="W135" s="55"/>
      <c r="X135" s="14"/>
      <c r="Y135" s="142"/>
      <c r="Z135" s="38"/>
      <c r="AA135" s="38"/>
      <c r="AB135" s="54"/>
      <c r="AC135" s="16"/>
      <c r="AD135" s="14"/>
      <c r="AE135" s="64"/>
      <c r="AF135" s="117"/>
      <c r="AG135" s="38"/>
      <c r="AH135" s="142"/>
      <c r="AJ135" s="38"/>
      <c r="AK135" s="16"/>
      <c r="AL135" s="16"/>
      <c r="AM135" s="16"/>
      <c r="AO135" s="153" t="s">
        <v>56</v>
      </c>
    </row>
    <row r="136" spans="2:41" s="3" customFormat="1" ht="9.75" customHeight="1" x14ac:dyDescent="0.2">
      <c r="B136" s="106" t="s">
        <v>52</v>
      </c>
      <c r="D136" s="72" t="s">
        <v>166</v>
      </c>
      <c r="E136" s="72"/>
      <c r="F136" s="29" t="s">
        <v>45</v>
      </c>
      <c r="G136" s="29"/>
      <c r="H136" s="29"/>
      <c r="I136" s="29"/>
      <c r="J136" s="29" t="s">
        <v>192</v>
      </c>
      <c r="K136" s="140" t="s">
        <v>85</v>
      </c>
      <c r="L136" s="29"/>
      <c r="M136" s="29"/>
      <c r="N136" s="29"/>
      <c r="P136" s="72" t="s">
        <v>184</v>
      </c>
      <c r="Q136" s="87"/>
      <c r="R136" s="28"/>
      <c r="S136" s="38">
        <f>IF(Suggested="Yes",AA136,AG136)</f>
        <v>23.25</v>
      </c>
      <c r="T136" s="36" t="s">
        <v>44</v>
      </c>
      <c r="U136" s="5" t="str">
        <f>+Instructions!$B$3</f>
        <v>A</v>
      </c>
      <c r="V136" s="51"/>
      <c r="W136" s="55">
        <f>+Instructions!$C$22</f>
        <v>0</v>
      </c>
      <c r="X136" s="38">
        <f t="shared" ref="X136:X143" si="339">ROUND($AA136*(1-W136)+0.004999,2)</f>
        <v>23.25</v>
      </c>
      <c r="Y136" s="142"/>
      <c r="Z136" s="6" t="s">
        <v>310</v>
      </c>
      <c r="AA136" s="38">
        <v>23.25</v>
      </c>
      <c r="AB136" s="59">
        <f t="shared" ref="AB136:AB143" si="340">+W136</f>
        <v>0</v>
      </c>
      <c r="AC136" s="16">
        <f t="shared" ref="AC136:AC143" si="341">+X136</f>
        <v>23.25</v>
      </c>
      <c r="AD136" s="12">
        <f t="shared" ref="AD136:AD143" si="342">(AG136-AC136)/AG136</f>
        <v>0</v>
      </c>
      <c r="AE136" s="114"/>
      <c r="AF136" s="119">
        <v>1</v>
      </c>
      <c r="AG136" s="37">
        <f t="shared" ref="AG136:AG143" si="343">SUM(AJ136:AL136)+AE136</f>
        <v>23.25</v>
      </c>
      <c r="AH136" s="142"/>
      <c r="AJ136" s="38">
        <f t="shared" ref="AJ136:AJ143" si="344">ROUND(AC136/(1-VLOOKUP(AF136,Group,2,FALSE)),2)</f>
        <v>23.25</v>
      </c>
      <c r="AK136" s="16">
        <f t="shared" ref="AK136:AK143" si="345">IF(VLOOKUP(AF136,Group,5,FALSE)="YES",VLOOKUP(ROUND(ROUND(AJ136,1)-AJ136,2),Round,2,FALSE)+VLOOKUP(AF136,Group,6,FALSE),0)</f>
        <v>0</v>
      </c>
      <c r="AL136" s="16">
        <f t="shared" ref="AL136:AL143" si="346">IF(VLOOKUP(AF136,Group,7,FALSE)="",0,ROUND(AJ136-0.04999,1)-AJ136+AM136)</f>
        <v>0</v>
      </c>
      <c r="AM136" s="16" t="str">
        <f t="shared" ref="AM136:AM143" si="347">IF(VLOOKUP(AF136,Group,7,FALSE)="","",VLOOKUP(AF136,Group,7,FALSE))</f>
        <v/>
      </c>
      <c r="AO136" s="152" t="s">
        <v>56</v>
      </c>
    </row>
    <row r="137" spans="2:41" s="3" customFormat="1" ht="9.75" customHeight="1" x14ac:dyDescent="0.2">
      <c r="B137" s="106" t="s">
        <v>52</v>
      </c>
      <c r="D137" s="72" t="s">
        <v>194</v>
      </c>
      <c r="E137" s="72"/>
      <c r="F137" s="29" t="s">
        <v>45</v>
      </c>
      <c r="G137" s="29"/>
      <c r="H137" s="29"/>
      <c r="I137" s="29"/>
      <c r="J137" s="29"/>
      <c r="K137" s="140" t="s">
        <v>85</v>
      </c>
      <c r="L137" s="29"/>
      <c r="N137" s="29"/>
      <c r="P137" s="72" t="s">
        <v>185</v>
      </c>
      <c r="Q137" s="87"/>
      <c r="R137" s="28"/>
      <c r="S137" s="38">
        <f>IF(Suggested="Yes",AA137,AG137)</f>
        <v>26.15</v>
      </c>
      <c r="T137" s="36" t="s">
        <v>44</v>
      </c>
      <c r="U137" s="5" t="str">
        <f>+Instructions!$B$3</f>
        <v>A</v>
      </c>
      <c r="V137" s="51"/>
      <c r="W137" s="55">
        <f>+Instructions!$C$22</f>
        <v>0</v>
      </c>
      <c r="X137" s="38">
        <f t="shared" si="339"/>
        <v>26.15</v>
      </c>
      <c r="Y137" s="142"/>
      <c r="Z137" s="6" t="s">
        <v>310</v>
      </c>
      <c r="AA137" s="38">
        <v>26.15</v>
      </c>
      <c r="AB137" s="59">
        <f t="shared" si="340"/>
        <v>0</v>
      </c>
      <c r="AC137" s="16">
        <f t="shared" si="341"/>
        <v>26.15</v>
      </c>
      <c r="AD137" s="12">
        <f t="shared" si="342"/>
        <v>0</v>
      </c>
      <c r="AE137" s="114"/>
      <c r="AF137" s="119">
        <v>1</v>
      </c>
      <c r="AG137" s="37">
        <f t="shared" si="343"/>
        <v>26.15</v>
      </c>
      <c r="AH137" s="142"/>
      <c r="AJ137" s="38">
        <f t="shared" si="344"/>
        <v>26.15</v>
      </c>
      <c r="AK137" s="16">
        <f t="shared" si="345"/>
        <v>0</v>
      </c>
      <c r="AL137" s="16">
        <f t="shared" si="346"/>
        <v>0</v>
      </c>
      <c r="AM137" s="16" t="str">
        <f t="shared" si="347"/>
        <v/>
      </c>
      <c r="AO137" s="152" t="s">
        <v>56</v>
      </c>
    </row>
    <row r="138" spans="2:41" s="3" customFormat="1" ht="9.75" customHeight="1" x14ac:dyDescent="0.2">
      <c r="B138" s="106" t="s">
        <v>52</v>
      </c>
      <c r="D138" s="72" t="s">
        <v>87</v>
      </c>
      <c r="E138" s="72"/>
      <c r="F138" s="29" t="s">
        <v>45</v>
      </c>
      <c r="G138" s="29"/>
      <c r="H138" s="29"/>
      <c r="J138" s="29"/>
      <c r="K138" s="140" t="s">
        <v>85</v>
      </c>
      <c r="L138" s="29"/>
      <c r="N138" s="29"/>
      <c r="P138" s="72" t="s">
        <v>271</v>
      </c>
      <c r="Q138" s="87"/>
      <c r="R138" s="28"/>
      <c r="S138" s="38">
        <f>IF(Suggested="Yes",AA138,AG138)</f>
        <v>26.75</v>
      </c>
      <c r="T138" s="36" t="s">
        <v>44</v>
      </c>
      <c r="U138" s="5" t="str">
        <f>+Instructions!$B$3</f>
        <v>A</v>
      </c>
      <c r="V138" s="51"/>
      <c r="W138" s="55">
        <f>+Instructions!$C$22</f>
        <v>0</v>
      </c>
      <c r="X138" s="38">
        <f t="shared" si="339"/>
        <v>26.75</v>
      </c>
      <c r="Y138" s="142"/>
      <c r="Z138" s="6" t="s">
        <v>310</v>
      </c>
      <c r="AA138" s="38">
        <v>26.75</v>
      </c>
      <c r="AB138" s="59">
        <f t="shared" si="340"/>
        <v>0</v>
      </c>
      <c r="AC138" s="16">
        <f t="shared" si="341"/>
        <v>26.75</v>
      </c>
      <c r="AD138" s="12">
        <f t="shared" si="342"/>
        <v>0</v>
      </c>
      <c r="AE138" s="114"/>
      <c r="AF138" s="119">
        <v>1</v>
      </c>
      <c r="AG138" s="37">
        <f t="shared" si="343"/>
        <v>26.75</v>
      </c>
      <c r="AH138" s="142"/>
      <c r="AJ138" s="38">
        <f t="shared" si="344"/>
        <v>26.75</v>
      </c>
      <c r="AK138" s="16">
        <f t="shared" si="345"/>
        <v>0</v>
      </c>
      <c r="AL138" s="16">
        <f t="shared" si="346"/>
        <v>0</v>
      </c>
      <c r="AM138" s="16" t="str">
        <f t="shared" si="347"/>
        <v/>
      </c>
      <c r="AO138" s="152" t="s">
        <v>56</v>
      </c>
    </row>
    <row r="139" spans="2:41" s="3" customFormat="1" ht="1.5" customHeight="1" x14ac:dyDescent="0.2">
      <c r="P139" s="72"/>
      <c r="Q139" s="87"/>
      <c r="R139" s="6"/>
      <c r="S139" s="38"/>
      <c r="T139" s="6"/>
      <c r="U139" s="5"/>
      <c r="V139" s="51"/>
      <c r="W139" s="55"/>
      <c r="X139" s="14"/>
      <c r="Y139" s="142"/>
      <c r="Z139" s="38"/>
      <c r="AA139" s="38"/>
      <c r="AB139" s="54"/>
      <c r="AC139" s="16"/>
      <c r="AD139" s="14"/>
      <c r="AE139" s="64"/>
      <c r="AF139" s="117"/>
      <c r="AG139" s="38"/>
      <c r="AH139" s="142"/>
      <c r="AJ139" s="38"/>
      <c r="AK139" s="16"/>
      <c r="AL139" s="16"/>
      <c r="AM139" s="16"/>
      <c r="AO139" s="153" t="s">
        <v>56</v>
      </c>
    </row>
    <row r="140" spans="2:41" s="3" customFormat="1" ht="9.9499999999999993" customHeight="1" x14ac:dyDescent="0.2">
      <c r="B140" s="105" t="s">
        <v>6</v>
      </c>
      <c r="D140" s="72" t="s">
        <v>82</v>
      </c>
      <c r="E140" s="72"/>
      <c r="F140" s="29" t="s">
        <v>160</v>
      </c>
      <c r="G140" s="29" t="s">
        <v>207</v>
      </c>
      <c r="H140" s="29"/>
      <c r="I140" s="29"/>
      <c r="J140" s="29"/>
      <c r="K140" s="29" t="s">
        <v>85</v>
      </c>
      <c r="L140" s="29"/>
      <c r="M140" s="29"/>
      <c r="N140" s="29"/>
      <c r="P140" s="72" t="s">
        <v>285</v>
      </c>
      <c r="Q140" s="87"/>
      <c r="R140" s="28"/>
      <c r="S140" s="38">
        <f t="shared" ref="S140:S143" si="348">IF(Suggested="Yes",AA140,AG140)</f>
        <v>31.45</v>
      </c>
      <c r="T140" s="36" t="s">
        <v>43</v>
      </c>
      <c r="U140" s="5" t="str">
        <f>+Instructions!$B$3</f>
        <v>A</v>
      </c>
      <c r="V140" s="51"/>
      <c r="W140" s="55">
        <f>+Instructions!$C$22</f>
        <v>0</v>
      </c>
      <c r="X140" s="38">
        <f t="shared" si="339"/>
        <v>31.45</v>
      </c>
      <c r="Y140" s="142"/>
      <c r="Z140" s="6" t="s">
        <v>310</v>
      </c>
      <c r="AA140" s="38">
        <v>31.45</v>
      </c>
      <c r="AB140" s="59">
        <f t="shared" si="340"/>
        <v>0</v>
      </c>
      <c r="AC140" s="16">
        <f t="shared" si="341"/>
        <v>31.45</v>
      </c>
      <c r="AD140" s="12">
        <f t="shared" si="342"/>
        <v>0</v>
      </c>
      <c r="AE140" s="114"/>
      <c r="AF140" s="120">
        <v>3</v>
      </c>
      <c r="AG140" s="52">
        <f t="shared" si="343"/>
        <v>31.45</v>
      </c>
      <c r="AH140" s="142"/>
      <c r="AJ140" s="38">
        <f t="shared" si="344"/>
        <v>31.45</v>
      </c>
      <c r="AK140" s="16">
        <f t="shared" si="345"/>
        <v>0</v>
      </c>
      <c r="AL140" s="16">
        <f t="shared" si="346"/>
        <v>0</v>
      </c>
      <c r="AM140" s="16" t="str">
        <f t="shared" si="347"/>
        <v/>
      </c>
      <c r="AO140" s="152" t="s">
        <v>56</v>
      </c>
    </row>
    <row r="141" spans="2:41" s="3" customFormat="1" ht="9.9499999999999993" customHeight="1" x14ac:dyDescent="0.2">
      <c r="B141" s="105" t="s">
        <v>6</v>
      </c>
      <c r="C141" s="72"/>
      <c r="D141" s="72" t="s">
        <v>170</v>
      </c>
      <c r="E141" s="72"/>
      <c r="F141" s="29" t="s">
        <v>160</v>
      </c>
      <c r="G141" s="29" t="s">
        <v>163</v>
      </c>
      <c r="H141" s="29"/>
      <c r="I141" s="29"/>
      <c r="J141" s="29"/>
      <c r="K141" s="140" t="s">
        <v>85</v>
      </c>
      <c r="L141" s="29"/>
      <c r="N141" s="29"/>
      <c r="O141" s="29"/>
      <c r="P141" s="72" t="s">
        <v>284</v>
      </c>
      <c r="Q141" s="87"/>
      <c r="R141" s="28"/>
      <c r="S141" s="38">
        <f>IF(Suggested="Yes",AA141,AG141)</f>
        <v>26.4</v>
      </c>
      <c r="T141" s="36" t="s">
        <v>43</v>
      </c>
      <c r="U141" s="5" t="str">
        <f>+Instructions!$B$3</f>
        <v>A</v>
      </c>
      <c r="V141" s="51"/>
      <c r="W141" s="55">
        <f>+Instructions!$C$22</f>
        <v>0</v>
      </c>
      <c r="X141" s="38">
        <f>ROUND($AA141*(1-W141)+0.004999,2)</f>
        <v>26.4</v>
      </c>
      <c r="Y141" s="142"/>
      <c r="Z141" s="6" t="s">
        <v>310</v>
      </c>
      <c r="AA141" s="38">
        <v>26.4</v>
      </c>
      <c r="AB141" s="59">
        <f>+W141</f>
        <v>0</v>
      </c>
      <c r="AC141" s="16">
        <f>+X141</f>
        <v>26.4</v>
      </c>
      <c r="AD141" s="12">
        <f>(AG141-AC141)/AG141</f>
        <v>0</v>
      </c>
      <c r="AE141" s="114"/>
      <c r="AF141" s="120">
        <v>3</v>
      </c>
      <c r="AG141" s="52">
        <f>SUM(AJ141:AL141)+AE141</f>
        <v>26.4</v>
      </c>
      <c r="AH141" s="142"/>
      <c r="AJ141" s="38">
        <f>ROUND(AC141/(1-VLOOKUP(AF141,Group,2,FALSE)),2)</f>
        <v>26.4</v>
      </c>
      <c r="AK141" s="16">
        <f>IF(VLOOKUP(AF141,Group,5,FALSE)="YES",VLOOKUP(ROUND(ROUND(AJ141,1)-AJ141,2),Round,2,FALSE)+VLOOKUP(AF141,Group,6,FALSE),0)</f>
        <v>0</v>
      </c>
      <c r="AL141" s="16">
        <f>IF(VLOOKUP(AF141,Group,7,FALSE)="",0,ROUND(AJ141-0.04999,1)-AJ141+AM141)</f>
        <v>0</v>
      </c>
      <c r="AM141" s="16" t="str">
        <f>IF(VLOOKUP(AF141,Group,7,FALSE)="","",VLOOKUP(AF141,Group,7,FALSE))</f>
        <v/>
      </c>
      <c r="AO141" s="152" t="s">
        <v>56</v>
      </c>
    </row>
    <row r="142" spans="2:41" s="3" customFormat="1" ht="9.9499999999999993" customHeight="1" x14ac:dyDescent="0.2">
      <c r="B142" s="105" t="s">
        <v>6</v>
      </c>
      <c r="D142" s="72" t="s">
        <v>171</v>
      </c>
      <c r="E142" s="72"/>
      <c r="F142" s="29" t="s">
        <v>160</v>
      </c>
      <c r="G142" s="29" t="s">
        <v>168</v>
      </c>
      <c r="H142" s="29"/>
      <c r="I142" s="29"/>
      <c r="J142" s="29"/>
      <c r="K142" s="140" t="s">
        <v>85</v>
      </c>
      <c r="L142" s="29"/>
      <c r="N142" s="29"/>
      <c r="O142" s="29"/>
      <c r="P142" s="72" t="s">
        <v>286</v>
      </c>
      <c r="Q142" s="87"/>
      <c r="R142" s="28"/>
      <c r="S142" s="38">
        <f>IF(Suggested="Yes",AA142,AG142)</f>
        <v>36.799999999999997</v>
      </c>
      <c r="T142" s="36" t="s">
        <v>43</v>
      </c>
      <c r="U142" s="5" t="str">
        <f>+Instructions!$B$3</f>
        <v>A</v>
      </c>
      <c r="V142" s="51"/>
      <c r="W142" s="55">
        <f>+Instructions!$C$22</f>
        <v>0</v>
      </c>
      <c r="X142" s="38">
        <f>ROUND($AA142*(1-W142)+0.004999,2)</f>
        <v>36.799999999999997</v>
      </c>
      <c r="Y142" s="142"/>
      <c r="Z142" s="6" t="s">
        <v>310</v>
      </c>
      <c r="AA142" s="38">
        <v>36.799999999999997</v>
      </c>
      <c r="AB142" s="59">
        <f>+W142</f>
        <v>0</v>
      </c>
      <c r="AC142" s="16">
        <f>+X142</f>
        <v>36.799999999999997</v>
      </c>
      <c r="AD142" s="12">
        <f>(AG142-AC142)/AG142</f>
        <v>0</v>
      </c>
      <c r="AE142" s="114"/>
      <c r="AF142" s="120">
        <v>3</v>
      </c>
      <c r="AG142" s="52">
        <f>SUM(AJ142:AL142)+AE142</f>
        <v>36.799999999999997</v>
      </c>
      <c r="AH142" s="142"/>
      <c r="AJ142" s="38">
        <f>ROUND(AC142/(1-VLOOKUP(AF142,Group,2,FALSE)),2)</f>
        <v>36.799999999999997</v>
      </c>
      <c r="AK142" s="16">
        <f>IF(VLOOKUP(AF142,Group,5,FALSE)="YES",VLOOKUP(ROUND(ROUND(AJ142,1)-AJ142,2),Round,2,FALSE)+VLOOKUP(AF142,Group,6,FALSE),0)</f>
        <v>0</v>
      </c>
      <c r="AL142" s="16">
        <f>IF(VLOOKUP(AF142,Group,7,FALSE)="",0,ROUND(AJ142-0.04999,1)-AJ142+AM142)</f>
        <v>0</v>
      </c>
      <c r="AM142" s="16" t="str">
        <f>IF(VLOOKUP(AF142,Group,7,FALSE)="","",VLOOKUP(AF142,Group,7,FALSE))</f>
        <v/>
      </c>
      <c r="AO142" s="152" t="s">
        <v>56</v>
      </c>
    </row>
    <row r="143" spans="2:41" s="3" customFormat="1" ht="9.9499999999999993" customHeight="1" x14ac:dyDescent="0.2">
      <c r="B143" s="105" t="s">
        <v>6</v>
      </c>
      <c r="C143" s="72"/>
      <c r="D143" s="72" t="s">
        <v>180</v>
      </c>
      <c r="E143" s="72"/>
      <c r="F143" s="29" t="s">
        <v>160</v>
      </c>
      <c r="G143" s="29" t="s">
        <v>181</v>
      </c>
      <c r="H143" s="29"/>
      <c r="I143" s="29"/>
      <c r="J143" s="29"/>
      <c r="K143" s="140" t="s">
        <v>85</v>
      </c>
      <c r="L143" s="29"/>
      <c r="N143" s="29"/>
      <c r="O143" s="29"/>
      <c r="P143" s="72" t="s">
        <v>282</v>
      </c>
      <c r="Q143" s="87"/>
      <c r="R143" s="28"/>
      <c r="S143" s="38">
        <f t="shared" si="348"/>
        <v>30.7</v>
      </c>
      <c r="T143" s="36" t="s">
        <v>43</v>
      </c>
      <c r="U143" s="5" t="str">
        <f>+Instructions!$B$3</f>
        <v>A</v>
      </c>
      <c r="V143" s="51"/>
      <c r="W143" s="55">
        <f>+Instructions!$C$22</f>
        <v>0</v>
      </c>
      <c r="X143" s="38">
        <f t="shared" si="339"/>
        <v>30.7</v>
      </c>
      <c r="Y143" s="142"/>
      <c r="Z143" s="6" t="s">
        <v>310</v>
      </c>
      <c r="AA143" s="38">
        <v>30.7</v>
      </c>
      <c r="AB143" s="59">
        <f t="shared" si="340"/>
        <v>0</v>
      </c>
      <c r="AC143" s="16">
        <f t="shared" si="341"/>
        <v>30.7</v>
      </c>
      <c r="AD143" s="12">
        <f t="shared" si="342"/>
        <v>0</v>
      </c>
      <c r="AE143" s="114"/>
      <c r="AF143" s="120">
        <v>3</v>
      </c>
      <c r="AG143" s="52">
        <f t="shared" si="343"/>
        <v>30.7</v>
      </c>
      <c r="AH143" s="142"/>
      <c r="AJ143" s="38">
        <f t="shared" si="344"/>
        <v>30.7</v>
      </c>
      <c r="AK143" s="16">
        <f t="shared" si="345"/>
        <v>0</v>
      </c>
      <c r="AL143" s="16">
        <f t="shared" si="346"/>
        <v>0</v>
      </c>
      <c r="AM143" s="16" t="str">
        <f t="shared" si="347"/>
        <v/>
      </c>
      <c r="AO143" s="152" t="s">
        <v>56</v>
      </c>
    </row>
    <row r="144" spans="2:41" s="3" customFormat="1" ht="1.5" customHeight="1" x14ac:dyDescent="0.2">
      <c r="P144" s="72"/>
      <c r="Q144" s="87"/>
      <c r="R144" s="6"/>
      <c r="S144" s="38"/>
      <c r="T144" s="6"/>
      <c r="U144" s="5"/>
      <c r="V144" s="51"/>
      <c r="W144" s="55"/>
      <c r="X144" s="14"/>
      <c r="Y144" s="142"/>
      <c r="Z144" s="38"/>
      <c r="AA144" s="38"/>
      <c r="AB144" s="54"/>
      <c r="AC144" s="16"/>
      <c r="AD144" s="14"/>
      <c r="AE144" s="64"/>
      <c r="AF144" s="117"/>
      <c r="AG144" s="38"/>
      <c r="AH144" s="142"/>
      <c r="AJ144" s="38"/>
      <c r="AK144" s="16"/>
      <c r="AL144" s="16"/>
      <c r="AM144" s="16"/>
      <c r="AO144" s="153" t="s">
        <v>56</v>
      </c>
    </row>
    <row r="145" spans="2:41" s="3" customFormat="1" ht="9.9499999999999993" customHeight="1" x14ac:dyDescent="0.2">
      <c r="B145" s="105" t="s">
        <v>6</v>
      </c>
      <c r="D145" s="72" t="s">
        <v>175</v>
      </c>
      <c r="E145" s="72"/>
      <c r="F145" s="29" t="s">
        <v>172</v>
      </c>
      <c r="G145" s="29" t="s">
        <v>173</v>
      </c>
      <c r="H145" s="29"/>
      <c r="I145" s="29"/>
      <c r="J145" s="29"/>
      <c r="K145" s="140" t="s">
        <v>85</v>
      </c>
      <c r="L145" s="29"/>
      <c r="M145" s="29"/>
      <c r="N145" s="29"/>
      <c r="P145" s="72"/>
      <c r="Q145" s="87"/>
      <c r="R145" s="28"/>
      <c r="S145" s="38">
        <f t="shared" ref="S145:S146" si="349">IF(Suggested="Yes",AA145,AG145)</f>
        <v>14.95</v>
      </c>
      <c r="T145" s="36" t="s">
        <v>43</v>
      </c>
      <c r="U145" s="5" t="str">
        <f>+Instructions!$B$3</f>
        <v>A</v>
      </c>
      <c r="V145" s="51"/>
      <c r="W145" s="55">
        <f>+Instructions!$C$22</f>
        <v>0</v>
      </c>
      <c r="X145" s="38">
        <f t="shared" ref="X145:X146" si="350">ROUND($AA145*(1-W145)+0.004999,2)</f>
        <v>14.95</v>
      </c>
      <c r="Y145" s="142"/>
      <c r="Z145" s="6" t="s">
        <v>310</v>
      </c>
      <c r="AA145" s="38">
        <v>14.95</v>
      </c>
      <c r="AB145" s="59">
        <f t="shared" ref="AB145:AB146" si="351">+W145</f>
        <v>0</v>
      </c>
      <c r="AC145" s="16">
        <f t="shared" ref="AC145:AC146" si="352">+X145</f>
        <v>14.95</v>
      </c>
      <c r="AD145" s="12">
        <f t="shared" ref="AD145:AD146" si="353">(AG145-AC145)/AG145</f>
        <v>0</v>
      </c>
      <c r="AE145" s="114"/>
      <c r="AF145" s="120">
        <v>3</v>
      </c>
      <c r="AG145" s="52">
        <f t="shared" ref="AG145:AG146" si="354">SUM(AJ145:AL145)+AE145</f>
        <v>14.95</v>
      </c>
      <c r="AH145" s="142"/>
      <c r="AJ145" s="38">
        <f t="shared" ref="AJ145:AJ146" si="355">ROUND(AC145/(1-VLOOKUP(AF145,Group,2,FALSE)),2)</f>
        <v>14.95</v>
      </c>
      <c r="AK145" s="16">
        <f t="shared" ref="AK145:AK146" si="356">IF(VLOOKUP(AF145,Group,5,FALSE)="YES",VLOOKUP(ROUND(ROUND(AJ145,1)-AJ145,2),Round,2,FALSE)+VLOOKUP(AF145,Group,6,FALSE),0)</f>
        <v>0</v>
      </c>
      <c r="AL145" s="16">
        <f t="shared" ref="AL145:AL146" si="357">IF(VLOOKUP(AF145,Group,7,FALSE)="",0,ROUND(AJ145-0.04999,1)-AJ145+AM145)</f>
        <v>0</v>
      </c>
      <c r="AM145" s="16" t="str">
        <f t="shared" ref="AM145:AM146" si="358">IF(VLOOKUP(AF145,Group,7,FALSE)="","",VLOOKUP(AF145,Group,7,FALSE))</f>
        <v/>
      </c>
      <c r="AO145" s="152" t="s">
        <v>56</v>
      </c>
    </row>
    <row r="146" spans="2:41" s="3" customFormat="1" ht="9.9499999999999993" customHeight="1" x14ac:dyDescent="0.2">
      <c r="B146" s="105" t="s">
        <v>6</v>
      </c>
      <c r="D146" s="72" t="s">
        <v>176</v>
      </c>
      <c r="E146" s="72"/>
      <c r="F146" s="29" t="s">
        <v>172</v>
      </c>
      <c r="G146" s="29" t="s">
        <v>174</v>
      </c>
      <c r="H146" s="29"/>
      <c r="I146" s="29"/>
      <c r="J146" s="29"/>
      <c r="K146" s="140" t="s">
        <v>85</v>
      </c>
      <c r="L146" s="29"/>
      <c r="M146" s="29"/>
      <c r="N146" s="29"/>
      <c r="P146" s="72"/>
      <c r="Q146" s="87"/>
      <c r="R146" s="28"/>
      <c r="S146" s="38">
        <f t="shared" si="349"/>
        <v>22.55</v>
      </c>
      <c r="T146" s="36" t="s">
        <v>43</v>
      </c>
      <c r="U146" s="5" t="str">
        <f>+Instructions!$B$3</f>
        <v>A</v>
      </c>
      <c r="V146" s="51"/>
      <c r="W146" s="55">
        <f>+Instructions!$C$22</f>
        <v>0</v>
      </c>
      <c r="X146" s="38">
        <f t="shared" si="350"/>
        <v>22.55</v>
      </c>
      <c r="Y146" s="142"/>
      <c r="Z146" s="6" t="s">
        <v>310</v>
      </c>
      <c r="AA146" s="38">
        <v>22.55</v>
      </c>
      <c r="AB146" s="59">
        <f t="shared" si="351"/>
        <v>0</v>
      </c>
      <c r="AC146" s="16">
        <f t="shared" si="352"/>
        <v>22.55</v>
      </c>
      <c r="AD146" s="12">
        <f t="shared" si="353"/>
        <v>0</v>
      </c>
      <c r="AE146" s="114"/>
      <c r="AF146" s="120">
        <v>3</v>
      </c>
      <c r="AG146" s="52">
        <f t="shared" si="354"/>
        <v>22.55</v>
      </c>
      <c r="AH146" s="142"/>
      <c r="AJ146" s="38">
        <f t="shared" si="355"/>
        <v>22.55</v>
      </c>
      <c r="AK146" s="16">
        <f t="shared" si="356"/>
        <v>0</v>
      </c>
      <c r="AL146" s="16">
        <f t="shared" si="357"/>
        <v>0</v>
      </c>
      <c r="AM146" s="16" t="str">
        <f t="shared" si="358"/>
        <v/>
      </c>
      <c r="AO146" s="152" t="s">
        <v>56</v>
      </c>
    </row>
    <row r="147" spans="2:41" s="3" customFormat="1" ht="1.5" customHeight="1" x14ac:dyDescent="0.2">
      <c r="P147" s="72"/>
      <c r="Q147" s="87"/>
      <c r="R147" s="6"/>
      <c r="S147" s="38"/>
      <c r="T147" s="6"/>
      <c r="U147" s="5"/>
      <c r="V147" s="51"/>
      <c r="W147" s="139"/>
      <c r="X147" s="55"/>
      <c r="Y147" s="145"/>
      <c r="Z147" s="139"/>
      <c r="AA147" s="38"/>
      <c r="AB147" s="38"/>
      <c r="AC147" s="54"/>
      <c r="AD147" s="16"/>
      <c r="AE147" s="14"/>
      <c r="AF147" s="64"/>
      <c r="AG147" s="117"/>
      <c r="AH147" s="147"/>
      <c r="AI147" s="139"/>
      <c r="AK147" s="16"/>
      <c r="AL147" s="16"/>
      <c r="AM147" s="16"/>
      <c r="AN147" s="16"/>
      <c r="AO147" s="153"/>
    </row>
    <row r="148" spans="2:41" s="3" customFormat="1" ht="9.75" customHeight="1" x14ac:dyDescent="0.2">
      <c r="D148" s="39" t="s">
        <v>90</v>
      </c>
      <c r="F148" s="158" t="s">
        <v>197</v>
      </c>
      <c r="G148" s="29"/>
      <c r="H148" s="29"/>
      <c r="I148" s="29"/>
      <c r="J148" s="29"/>
      <c r="K148" s="29"/>
      <c r="L148" s="29"/>
      <c r="M148" s="29"/>
      <c r="N148" s="29"/>
      <c r="Q148" s="87"/>
      <c r="R148" s="28"/>
      <c r="S148" s="38"/>
      <c r="T148" s="36"/>
      <c r="U148" s="5"/>
      <c r="V148" s="51"/>
      <c r="W148" s="139"/>
      <c r="X148" s="38"/>
      <c r="Y148" s="142"/>
      <c r="Z148" s="144"/>
      <c r="AA148" s="38"/>
      <c r="AB148" s="139"/>
      <c r="AC148" s="139"/>
      <c r="AD148" s="38"/>
      <c r="AE148" s="59"/>
      <c r="AF148" s="16"/>
      <c r="AG148" s="12"/>
      <c r="AH148" s="148"/>
      <c r="AI148" s="150"/>
      <c r="AJ148" s="38"/>
      <c r="AK148" s="139"/>
      <c r="AM148" s="6" t="s">
        <v>88</v>
      </c>
      <c r="AO148" s="153"/>
    </row>
    <row r="149" spans="2:41" s="3" customFormat="1" ht="3.95" customHeight="1" x14ac:dyDescent="0.2">
      <c r="P149" s="72"/>
      <c r="Q149" s="87"/>
      <c r="R149" s="6"/>
      <c r="S149" s="38"/>
      <c r="T149" s="6"/>
      <c r="U149" s="5"/>
      <c r="V149" s="51"/>
      <c r="W149" s="55"/>
      <c r="X149" s="14"/>
      <c r="Y149" s="142"/>
      <c r="Z149" s="38"/>
      <c r="AA149" s="38"/>
      <c r="AB149" s="54"/>
      <c r="AC149" s="16"/>
      <c r="AD149" s="14"/>
      <c r="AE149" s="64"/>
      <c r="AF149" s="117"/>
      <c r="AG149" s="38"/>
      <c r="AH149" s="142"/>
      <c r="AJ149" s="38"/>
      <c r="AK149" s="16"/>
      <c r="AL149" s="16"/>
      <c r="AM149" s="16"/>
      <c r="AO149" s="153"/>
    </row>
    <row r="150" spans="2:41" s="3" customFormat="1" ht="9.9499999999999993" customHeight="1" x14ac:dyDescent="0.2">
      <c r="C150" s="71" t="s">
        <v>209</v>
      </c>
      <c r="K150" s="3" t="s">
        <v>88</v>
      </c>
      <c r="L150" s="3" t="s">
        <v>88</v>
      </c>
      <c r="N150" s="3" t="s">
        <v>88</v>
      </c>
      <c r="P150" s="136"/>
      <c r="Q150" s="6"/>
      <c r="R150" s="77" t="s">
        <v>93</v>
      </c>
      <c r="S150" s="167" t="s">
        <v>232</v>
      </c>
      <c r="T150" s="168"/>
      <c r="U150" s="5"/>
      <c r="V150" s="51"/>
      <c r="W150" s="68"/>
      <c r="X150" s="68"/>
      <c r="Y150" s="142"/>
      <c r="Z150" s="38"/>
      <c r="AA150" s="38"/>
      <c r="AB150" s="14"/>
      <c r="AC150" s="14"/>
      <c r="AD150" s="14"/>
      <c r="AE150" s="14"/>
      <c r="AF150" s="64"/>
      <c r="AG150" s="16"/>
      <c r="AH150" s="142"/>
      <c r="AO150" s="153" t="s">
        <v>56</v>
      </c>
    </row>
    <row r="151" spans="2:41" s="3" customFormat="1" ht="2.85" customHeight="1" x14ac:dyDescent="0.2">
      <c r="P151" s="72"/>
      <c r="Q151" s="87"/>
      <c r="R151" s="6"/>
      <c r="S151" s="38"/>
      <c r="T151" s="6"/>
      <c r="U151" s="5"/>
      <c r="V151" s="51"/>
      <c r="W151" s="55"/>
      <c r="X151" s="14"/>
      <c r="Y151" s="142"/>
      <c r="Z151" s="38"/>
      <c r="AA151" s="38"/>
      <c r="AB151" s="54"/>
      <c r="AC151" s="16"/>
      <c r="AD151" s="14"/>
      <c r="AE151" s="64"/>
      <c r="AF151" s="117"/>
      <c r="AG151" s="38"/>
      <c r="AH151" s="142"/>
      <c r="AJ151" s="38"/>
      <c r="AK151" s="16"/>
      <c r="AL151" s="16"/>
      <c r="AM151" s="16"/>
      <c r="AO151" s="153" t="s">
        <v>56</v>
      </c>
    </row>
    <row r="152" spans="2:41" s="3" customFormat="1" ht="9.75" customHeight="1" x14ac:dyDescent="0.2">
      <c r="B152" s="106" t="s">
        <v>52</v>
      </c>
      <c r="D152" s="72" t="s">
        <v>166</v>
      </c>
      <c r="E152" s="72"/>
      <c r="F152" s="29" t="s">
        <v>45</v>
      </c>
      <c r="G152" s="29"/>
      <c r="H152" s="29"/>
      <c r="I152" s="29"/>
      <c r="J152" s="29"/>
      <c r="K152" s="140" t="s">
        <v>178</v>
      </c>
      <c r="L152" s="29"/>
      <c r="M152" s="29"/>
      <c r="N152" s="29"/>
      <c r="P152" s="72" t="s">
        <v>184</v>
      </c>
      <c r="Q152" s="87"/>
      <c r="R152" s="28"/>
      <c r="S152" s="38">
        <f>IF(Suggested="Yes",AA152,AG152)</f>
        <v>19.2</v>
      </c>
      <c r="T152" s="36" t="s">
        <v>44</v>
      </c>
      <c r="U152" s="5" t="str">
        <f>+Instructions!$B$3</f>
        <v>A</v>
      </c>
      <c r="V152" s="51"/>
      <c r="W152" s="55">
        <f>+Instructions!$C$22</f>
        <v>0</v>
      </c>
      <c r="X152" s="38">
        <f t="shared" ref="X152:X154" si="359">ROUND($AA152*(1-W152)+0.004999,2)</f>
        <v>19.2</v>
      </c>
      <c r="Y152" s="142"/>
      <c r="Z152" s="6" t="s">
        <v>310</v>
      </c>
      <c r="AA152" s="38">
        <v>19.2</v>
      </c>
      <c r="AB152" s="59">
        <f t="shared" ref="AB152:AB154" si="360">+W152</f>
        <v>0</v>
      </c>
      <c r="AC152" s="16">
        <f t="shared" ref="AC152:AC154" si="361">+X152</f>
        <v>19.2</v>
      </c>
      <c r="AD152" s="12">
        <f t="shared" ref="AD152:AD154" si="362">(AG152-AC152)/AG152</f>
        <v>0</v>
      </c>
      <c r="AE152" s="114"/>
      <c r="AF152" s="119">
        <v>1</v>
      </c>
      <c r="AG152" s="37">
        <f t="shared" ref="AG152:AG154" si="363">SUM(AJ152:AL152)+AE152</f>
        <v>19.2</v>
      </c>
      <c r="AH152" s="142"/>
      <c r="AJ152" s="38">
        <f t="shared" ref="AJ152:AJ154" si="364">ROUND(AC152/(1-VLOOKUP(AF152,Group,2,FALSE)),2)</f>
        <v>19.2</v>
      </c>
      <c r="AK152" s="16">
        <f t="shared" ref="AK152:AK154" si="365">IF(VLOOKUP(AF152,Group,5,FALSE)="YES",VLOOKUP(ROUND(ROUND(AJ152,1)-AJ152,2),Round,2,FALSE)+VLOOKUP(AF152,Group,6,FALSE),0)</f>
        <v>0</v>
      </c>
      <c r="AL152" s="16">
        <f t="shared" ref="AL152:AL154" si="366">IF(VLOOKUP(AF152,Group,7,FALSE)="",0,ROUND(AJ152-0.04999,1)-AJ152+AM152)</f>
        <v>0</v>
      </c>
      <c r="AM152" s="16" t="str">
        <f t="shared" ref="AM152:AM154" si="367">IF(VLOOKUP(AF152,Group,7,FALSE)="","",VLOOKUP(AF152,Group,7,FALSE))</f>
        <v/>
      </c>
      <c r="AO152" s="152" t="s">
        <v>56</v>
      </c>
    </row>
    <row r="153" spans="2:41" s="3" customFormat="1" ht="9.75" customHeight="1" x14ac:dyDescent="0.2">
      <c r="B153" s="106" t="s">
        <v>52</v>
      </c>
      <c r="D153" s="72" t="s">
        <v>177</v>
      </c>
      <c r="E153" s="72"/>
      <c r="F153" s="29" t="s">
        <v>45</v>
      </c>
      <c r="G153" s="29"/>
      <c r="H153" s="29"/>
      <c r="I153" s="29"/>
      <c r="J153" s="29"/>
      <c r="K153" s="29" t="s">
        <v>178</v>
      </c>
      <c r="L153" s="29"/>
      <c r="N153" s="29"/>
      <c r="P153" s="72" t="s">
        <v>179</v>
      </c>
      <c r="Q153" s="87"/>
      <c r="R153" s="28"/>
      <c r="S153" s="38">
        <f>IF(Suggested="Yes",AA153,AG153)</f>
        <v>20.6</v>
      </c>
      <c r="T153" s="36" t="s">
        <v>44</v>
      </c>
      <c r="U153" s="5" t="str">
        <f>+Instructions!$B$3</f>
        <v>A</v>
      </c>
      <c r="V153" s="51"/>
      <c r="W153" s="55">
        <f>+Instructions!$C$22</f>
        <v>0</v>
      </c>
      <c r="X153" s="38">
        <f t="shared" si="359"/>
        <v>20.6</v>
      </c>
      <c r="Y153" s="142"/>
      <c r="Z153" s="6" t="s">
        <v>310</v>
      </c>
      <c r="AA153" s="38">
        <v>20.6</v>
      </c>
      <c r="AB153" s="59">
        <f t="shared" si="360"/>
        <v>0</v>
      </c>
      <c r="AC153" s="16">
        <f t="shared" si="361"/>
        <v>20.6</v>
      </c>
      <c r="AD153" s="12">
        <f t="shared" si="362"/>
        <v>0</v>
      </c>
      <c r="AE153" s="114"/>
      <c r="AF153" s="119">
        <v>1</v>
      </c>
      <c r="AG153" s="37">
        <f t="shared" si="363"/>
        <v>20.6</v>
      </c>
      <c r="AH153" s="142"/>
      <c r="AJ153" s="38">
        <f t="shared" si="364"/>
        <v>20.6</v>
      </c>
      <c r="AK153" s="16">
        <f t="shared" si="365"/>
        <v>0</v>
      </c>
      <c r="AL153" s="16">
        <f t="shared" si="366"/>
        <v>0</v>
      </c>
      <c r="AM153" s="16" t="str">
        <f t="shared" si="367"/>
        <v/>
      </c>
      <c r="AO153" s="152" t="s">
        <v>56</v>
      </c>
    </row>
    <row r="154" spans="2:41" s="3" customFormat="1" ht="9.75" customHeight="1" x14ac:dyDescent="0.2">
      <c r="B154" s="106" t="s">
        <v>52</v>
      </c>
      <c r="D154" s="72" t="s">
        <v>196</v>
      </c>
      <c r="E154" s="72"/>
      <c r="F154" s="29" t="s">
        <v>45</v>
      </c>
      <c r="G154" s="29"/>
      <c r="H154" s="29"/>
      <c r="I154" s="29"/>
      <c r="J154" s="29"/>
      <c r="K154" s="29" t="s">
        <v>178</v>
      </c>
      <c r="L154" s="29"/>
      <c r="M154" s="29"/>
      <c r="N154" s="29"/>
      <c r="P154" s="72" t="s">
        <v>279</v>
      </c>
      <c r="Q154" s="87"/>
      <c r="R154" s="28" t="s">
        <v>49</v>
      </c>
      <c r="S154" s="38">
        <f>IF(Suggested="Yes",AA154,AG154)</f>
        <v>24.45</v>
      </c>
      <c r="T154" s="36" t="s">
        <v>44</v>
      </c>
      <c r="U154" s="5" t="str">
        <f>+Instructions!$B$3</f>
        <v>A</v>
      </c>
      <c r="V154" s="51"/>
      <c r="W154" s="55">
        <f>+Instructions!$C$22</f>
        <v>0</v>
      </c>
      <c r="X154" s="38">
        <f t="shared" si="359"/>
        <v>24.45</v>
      </c>
      <c r="Y154" s="142"/>
      <c r="Z154" s="6" t="s">
        <v>310</v>
      </c>
      <c r="AA154" s="38">
        <v>24.45</v>
      </c>
      <c r="AB154" s="59">
        <f t="shared" si="360"/>
        <v>0</v>
      </c>
      <c r="AC154" s="16">
        <f t="shared" si="361"/>
        <v>24.45</v>
      </c>
      <c r="AD154" s="12">
        <f t="shared" si="362"/>
        <v>0</v>
      </c>
      <c r="AE154" s="114"/>
      <c r="AF154" s="119">
        <v>1</v>
      </c>
      <c r="AG154" s="37">
        <f t="shared" si="363"/>
        <v>24.45</v>
      </c>
      <c r="AH154" s="142"/>
      <c r="AJ154" s="38">
        <f t="shared" si="364"/>
        <v>24.45</v>
      </c>
      <c r="AK154" s="16">
        <f t="shared" si="365"/>
        <v>0</v>
      </c>
      <c r="AL154" s="16">
        <f t="shared" si="366"/>
        <v>0</v>
      </c>
      <c r="AM154" s="16" t="str">
        <f t="shared" si="367"/>
        <v/>
      </c>
      <c r="AO154" s="152" t="s">
        <v>56</v>
      </c>
    </row>
    <row r="155" spans="2:41" s="3" customFormat="1" ht="1.5" customHeight="1" x14ac:dyDescent="0.2">
      <c r="P155" s="72"/>
      <c r="Q155" s="87"/>
      <c r="R155" s="6"/>
      <c r="S155" s="38"/>
      <c r="T155" s="6"/>
      <c r="U155" s="5"/>
      <c r="V155" s="51"/>
      <c r="W155" s="55"/>
      <c r="X155" s="14"/>
      <c r="Y155" s="142"/>
      <c r="Z155" s="38"/>
      <c r="AA155" s="38"/>
      <c r="AB155" s="54"/>
      <c r="AC155" s="16"/>
      <c r="AD155" s="14"/>
      <c r="AE155" s="64"/>
      <c r="AF155" s="117"/>
      <c r="AG155" s="38"/>
      <c r="AH155" s="142"/>
      <c r="AJ155" s="38"/>
      <c r="AK155" s="16"/>
      <c r="AL155" s="16"/>
      <c r="AM155" s="16"/>
      <c r="AO155" s="153" t="s">
        <v>56</v>
      </c>
    </row>
    <row r="156" spans="2:41" s="3" customFormat="1" ht="9.9499999999999993" customHeight="1" x14ac:dyDescent="0.2">
      <c r="B156" s="105" t="s">
        <v>6</v>
      </c>
      <c r="C156" s="72"/>
      <c r="D156" s="72" t="s">
        <v>82</v>
      </c>
      <c r="E156" s="72"/>
      <c r="F156" s="29" t="s">
        <v>160</v>
      </c>
      <c r="G156" s="29" t="s">
        <v>158</v>
      </c>
      <c r="H156" s="29"/>
      <c r="J156" s="29"/>
      <c r="K156" s="140" t="s">
        <v>178</v>
      </c>
      <c r="L156" s="29"/>
      <c r="M156" s="3" t="s">
        <v>192</v>
      </c>
      <c r="N156" s="29"/>
      <c r="O156" s="29"/>
      <c r="P156" s="72" t="s">
        <v>285</v>
      </c>
      <c r="Q156" s="87"/>
      <c r="R156" s="28"/>
      <c r="S156" s="38">
        <f t="shared" ref="S156" si="368">IF(Suggested="Yes",AA156,AG156)</f>
        <v>25.85</v>
      </c>
      <c r="T156" s="36" t="s">
        <v>43</v>
      </c>
      <c r="U156" s="5" t="str">
        <f>+Instructions!$B$3</f>
        <v>A</v>
      </c>
      <c r="V156" s="51"/>
      <c r="W156" s="55">
        <f>+Instructions!$C$22</f>
        <v>0</v>
      </c>
      <c r="X156" s="38">
        <f t="shared" ref="X156" si="369">ROUND($AA156*(1-W156)+0.004999,2)</f>
        <v>25.85</v>
      </c>
      <c r="Y156" s="142"/>
      <c r="Z156" s="6" t="s">
        <v>310</v>
      </c>
      <c r="AA156" s="38">
        <v>25.85</v>
      </c>
      <c r="AB156" s="59">
        <f t="shared" ref="AB156" si="370">+W156</f>
        <v>0</v>
      </c>
      <c r="AC156" s="16">
        <f t="shared" ref="AC156" si="371">+X156</f>
        <v>25.85</v>
      </c>
      <c r="AD156" s="12">
        <f t="shared" ref="AD156" si="372">(AG156-AC156)/AG156</f>
        <v>0</v>
      </c>
      <c r="AE156" s="114"/>
      <c r="AF156" s="120">
        <v>3</v>
      </c>
      <c r="AG156" s="52">
        <f t="shared" ref="AG156" si="373">SUM(AJ156:AL156)+AE156</f>
        <v>25.85</v>
      </c>
      <c r="AH156" s="142"/>
      <c r="AJ156" s="38">
        <f t="shared" ref="AJ156" si="374">ROUND(AC156/(1-VLOOKUP(AF156,Group,2,FALSE)),2)</f>
        <v>25.85</v>
      </c>
      <c r="AK156" s="16">
        <f t="shared" ref="AK156" si="375">IF(VLOOKUP(AF156,Group,5,FALSE)="YES",VLOOKUP(ROUND(ROUND(AJ156,1)-AJ156,2),Round,2,FALSE)+VLOOKUP(AF156,Group,6,FALSE),0)</f>
        <v>0</v>
      </c>
      <c r="AL156" s="16">
        <f t="shared" ref="AL156" si="376">IF(VLOOKUP(AF156,Group,7,FALSE)="",0,ROUND(AJ156-0.04999,1)-AJ156+AM156)</f>
        <v>0</v>
      </c>
      <c r="AM156" s="16" t="str">
        <f t="shared" ref="AM156" si="377">IF(VLOOKUP(AF156,Group,7,FALSE)="","",VLOOKUP(AF156,Group,7,FALSE))</f>
        <v/>
      </c>
      <c r="AO156" s="152" t="s">
        <v>56</v>
      </c>
    </row>
    <row r="157" spans="2:41" s="3" customFormat="1" ht="9.9499999999999993" customHeight="1" x14ac:dyDescent="0.2">
      <c r="B157" s="105" t="s">
        <v>6</v>
      </c>
      <c r="C157" s="72"/>
      <c r="D157" s="72" t="s">
        <v>170</v>
      </c>
      <c r="E157" s="72"/>
      <c r="F157" s="29" t="s">
        <v>160</v>
      </c>
      <c r="G157" s="29" t="s">
        <v>163</v>
      </c>
      <c r="H157" s="29"/>
      <c r="I157" s="29"/>
      <c r="J157" s="29"/>
      <c r="K157" s="140" t="s">
        <v>178</v>
      </c>
      <c r="L157" s="29"/>
      <c r="N157" s="29"/>
      <c r="O157" s="29"/>
      <c r="P157" s="72" t="s">
        <v>284</v>
      </c>
      <c r="Q157" s="87"/>
      <c r="R157" s="28"/>
      <c r="S157" s="38">
        <f>IF(Suggested="Yes",AA157,AG157)</f>
        <v>25.85</v>
      </c>
      <c r="T157" s="36" t="s">
        <v>43</v>
      </c>
      <c r="U157" s="5" t="str">
        <f>+Instructions!$B$3</f>
        <v>A</v>
      </c>
      <c r="V157" s="51"/>
      <c r="W157" s="55">
        <f>+Instructions!$C$22</f>
        <v>0</v>
      </c>
      <c r="X157" s="38">
        <f>ROUND($AA157*(1-W157)+0.004999,2)</f>
        <v>25.85</v>
      </c>
      <c r="Y157" s="142"/>
      <c r="Z157" s="6" t="s">
        <v>310</v>
      </c>
      <c r="AA157" s="38">
        <v>25.85</v>
      </c>
      <c r="AB157" s="59">
        <f>+W157</f>
        <v>0</v>
      </c>
      <c r="AC157" s="16">
        <f>+X157</f>
        <v>25.85</v>
      </c>
      <c r="AD157" s="12">
        <f>(AG157-AC157)/AG157</f>
        <v>0</v>
      </c>
      <c r="AE157" s="114"/>
      <c r="AF157" s="120">
        <v>3</v>
      </c>
      <c r="AG157" s="52">
        <f>SUM(AJ157:AL157)+AE157</f>
        <v>25.85</v>
      </c>
      <c r="AH157" s="142"/>
      <c r="AJ157" s="38">
        <f>ROUND(AC157/(1-VLOOKUP(AF157,Group,2,FALSE)),2)</f>
        <v>25.85</v>
      </c>
      <c r="AK157" s="16">
        <f>IF(VLOOKUP(AF157,Group,5,FALSE)="YES",VLOOKUP(ROUND(ROUND(AJ157,1)-AJ157,2),Round,2,FALSE)+VLOOKUP(AF157,Group,6,FALSE),0)</f>
        <v>0</v>
      </c>
      <c r="AL157" s="16">
        <f>IF(VLOOKUP(AF157,Group,7,FALSE)="",0,ROUND(AJ157-0.04999,1)-AJ157+AM157)</f>
        <v>0</v>
      </c>
      <c r="AM157" s="16" t="str">
        <f>IF(VLOOKUP(AF157,Group,7,FALSE)="","",VLOOKUP(AF157,Group,7,FALSE))</f>
        <v/>
      </c>
      <c r="AO157" s="152" t="s">
        <v>56</v>
      </c>
    </row>
    <row r="158" spans="2:41" s="3" customFormat="1" ht="9.9499999999999993" customHeight="1" x14ac:dyDescent="0.2">
      <c r="B158" s="105" t="s">
        <v>6</v>
      </c>
      <c r="D158" s="72" t="s">
        <v>82</v>
      </c>
      <c r="E158" s="72"/>
      <c r="F158" s="29" t="s">
        <v>160</v>
      </c>
      <c r="G158" s="29" t="s">
        <v>190</v>
      </c>
      <c r="H158" s="29"/>
      <c r="I158" s="29"/>
      <c r="J158" s="29"/>
      <c r="K158" s="140" t="s">
        <v>178</v>
      </c>
      <c r="L158" s="29"/>
      <c r="M158" s="29"/>
      <c r="N158" s="29"/>
      <c r="P158" s="72" t="s">
        <v>285</v>
      </c>
      <c r="Q158" s="87"/>
      <c r="R158" s="28"/>
      <c r="S158" s="38">
        <f t="shared" ref="S158:S159" si="378">IF(Suggested="Yes",AA158,AG158)</f>
        <v>25.85</v>
      </c>
      <c r="T158" s="36" t="s">
        <v>43</v>
      </c>
      <c r="U158" s="5" t="str">
        <f>+Instructions!$B$3</f>
        <v>A</v>
      </c>
      <c r="V158" s="51"/>
      <c r="W158" s="55">
        <f>+Instructions!$C$22</f>
        <v>0</v>
      </c>
      <c r="X158" s="38">
        <f t="shared" ref="X158:X159" si="379">ROUND($AA158*(1-W158)+0.004999,2)</f>
        <v>25.85</v>
      </c>
      <c r="Y158" s="142"/>
      <c r="Z158" s="6" t="s">
        <v>310</v>
      </c>
      <c r="AA158" s="38">
        <v>25.85</v>
      </c>
      <c r="AB158" s="59">
        <f t="shared" ref="AB158:AB159" si="380">+W158</f>
        <v>0</v>
      </c>
      <c r="AC158" s="16">
        <f t="shared" ref="AC158:AC159" si="381">+X158</f>
        <v>25.85</v>
      </c>
      <c r="AD158" s="12">
        <f t="shared" ref="AD158:AD159" si="382">(AG158-AC158)/AG158</f>
        <v>0</v>
      </c>
      <c r="AE158" s="114"/>
      <c r="AF158" s="120">
        <v>3</v>
      </c>
      <c r="AG158" s="52">
        <f t="shared" ref="AG158:AG159" si="383">SUM(AJ158:AL158)+AE158</f>
        <v>25.85</v>
      </c>
      <c r="AH158" s="142"/>
      <c r="AJ158" s="38">
        <f t="shared" ref="AJ158:AJ159" si="384">ROUND(AC158/(1-VLOOKUP(AF158,Group,2,FALSE)),2)</f>
        <v>25.85</v>
      </c>
      <c r="AK158" s="16">
        <f t="shared" ref="AK158:AK159" si="385">IF(VLOOKUP(AF158,Group,5,FALSE)="YES",VLOOKUP(ROUND(ROUND(AJ158,1)-AJ158,2),Round,2,FALSE)+VLOOKUP(AF158,Group,6,FALSE),0)</f>
        <v>0</v>
      </c>
      <c r="AL158" s="16">
        <f t="shared" ref="AL158:AL159" si="386">IF(VLOOKUP(AF158,Group,7,FALSE)="",0,ROUND(AJ158-0.04999,1)-AJ158+AM158)</f>
        <v>0</v>
      </c>
      <c r="AM158" s="16" t="str">
        <f t="shared" ref="AM158:AM159" si="387">IF(VLOOKUP(AF158,Group,7,FALSE)="","",VLOOKUP(AF158,Group,7,FALSE))</f>
        <v/>
      </c>
      <c r="AO158" s="152" t="s">
        <v>56</v>
      </c>
    </row>
    <row r="159" spans="2:41" s="3" customFormat="1" ht="9.9499999999999993" customHeight="1" x14ac:dyDescent="0.2">
      <c r="B159" s="105" t="s">
        <v>6</v>
      </c>
      <c r="C159" s="72"/>
      <c r="D159" s="72" t="s">
        <v>180</v>
      </c>
      <c r="E159" s="72"/>
      <c r="F159" s="29" t="s">
        <v>160</v>
      </c>
      <c r="G159" s="29" t="s">
        <v>181</v>
      </c>
      <c r="H159" s="29"/>
      <c r="I159" s="29"/>
      <c r="J159" s="29"/>
      <c r="K159" s="140" t="s">
        <v>178</v>
      </c>
      <c r="L159" s="29"/>
      <c r="N159" s="29"/>
      <c r="O159" s="29"/>
      <c r="P159" s="72" t="s">
        <v>282</v>
      </c>
      <c r="Q159" s="87"/>
      <c r="R159" s="28"/>
      <c r="S159" s="38">
        <f t="shared" si="378"/>
        <v>25.85</v>
      </c>
      <c r="T159" s="36" t="s">
        <v>43</v>
      </c>
      <c r="U159" s="5" t="str">
        <f>+Instructions!$B$3</f>
        <v>A</v>
      </c>
      <c r="V159" s="51"/>
      <c r="W159" s="55">
        <f>+Instructions!$C$22</f>
        <v>0</v>
      </c>
      <c r="X159" s="38">
        <f t="shared" si="379"/>
        <v>25.85</v>
      </c>
      <c r="Y159" s="142"/>
      <c r="Z159" s="6" t="s">
        <v>310</v>
      </c>
      <c r="AA159" s="38">
        <v>25.85</v>
      </c>
      <c r="AB159" s="59">
        <f t="shared" si="380"/>
        <v>0</v>
      </c>
      <c r="AC159" s="16">
        <f t="shared" si="381"/>
        <v>25.85</v>
      </c>
      <c r="AD159" s="12">
        <f t="shared" si="382"/>
        <v>0</v>
      </c>
      <c r="AE159" s="114"/>
      <c r="AF159" s="120">
        <v>3</v>
      </c>
      <c r="AG159" s="52">
        <f t="shared" si="383"/>
        <v>25.85</v>
      </c>
      <c r="AH159" s="142"/>
      <c r="AJ159" s="38">
        <f t="shared" si="384"/>
        <v>25.85</v>
      </c>
      <c r="AK159" s="16">
        <f t="shared" si="385"/>
        <v>0</v>
      </c>
      <c r="AL159" s="16">
        <f t="shared" si="386"/>
        <v>0</v>
      </c>
      <c r="AM159" s="16" t="str">
        <f t="shared" si="387"/>
        <v/>
      </c>
      <c r="AO159" s="152" t="s">
        <v>56</v>
      </c>
    </row>
    <row r="160" spans="2:41" s="3" customFormat="1" ht="1.5" customHeight="1" x14ac:dyDescent="0.2">
      <c r="P160" s="72"/>
      <c r="Q160" s="87"/>
      <c r="R160" s="6"/>
      <c r="S160" s="38"/>
      <c r="T160" s="6"/>
      <c r="U160" s="5"/>
      <c r="V160" s="51"/>
      <c r="W160" s="55"/>
      <c r="X160" s="14"/>
      <c r="Y160" s="142"/>
      <c r="Z160" s="38"/>
      <c r="AA160" s="38"/>
      <c r="AB160" s="54"/>
      <c r="AC160" s="16"/>
      <c r="AD160" s="14"/>
      <c r="AE160" s="64"/>
      <c r="AF160" s="117"/>
      <c r="AG160" s="38"/>
      <c r="AH160" s="142"/>
      <c r="AJ160" s="38"/>
      <c r="AK160" s="16"/>
      <c r="AL160" s="16"/>
      <c r="AM160" s="16"/>
      <c r="AO160" s="153" t="s">
        <v>56</v>
      </c>
    </row>
    <row r="161" spans="2:41" s="3" customFormat="1" ht="9.9499999999999993" customHeight="1" x14ac:dyDescent="0.2">
      <c r="B161" s="105" t="s">
        <v>6</v>
      </c>
      <c r="D161" s="72" t="s">
        <v>175</v>
      </c>
      <c r="E161" s="72"/>
      <c r="F161" s="29" t="s">
        <v>172</v>
      </c>
      <c r="G161" s="29" t="s">
        <v>173</v>
      </c>
      <c r="H161" s="29"/>
      <c r="I161" s="29"/>
      <c r="J161" s="29"/>
      <c r="K161" s="140" t="s">
        <v>178</v>
      </c>
      <c r="L161" s="29"/>
      <c r="M161" s="29"/>
      <c r="N161" s="29"/>
      <c r="P161" s="72"/>
      <c r="Q161" s="87"/>
      <c r="R161" s="28"/>
      <c r="S161" s="38">
        <f t="shared" ref="S161:S162" si="388">IF(Suggested="Yes",AA161,AG161)</f>
        <v>17.25</v>
      </c>
      <c r="T161" s="36" t="s">
        <v>43</v>
      </c>
      <c r="U161" s="5" t="str">
        <f>+Instructions!$B$3</f>
        <v>A</v>
      </c>
      <c r="V161" s="51"/>
      <c r="W161" s="55">
        <f>+Instructions!$C$22</f>
        <v>0</v>
      </c>
      <c r="X161" s="38">
        <f t="shared" ref="X161:X162" si="389">ROUND($AA161*(1-W161)+0.004999,2)</f>
        <v>17.25</v>
      </c>
      <c r="Y161" s="142"/>
      <c r="Z161" s="6" t="s">
        <v>310</v>
      </c>
      <c r="AA161" s="38">
        <v>17.25</v>
      </c>
      <c r="AB161" s="59">
        <f t="shared" ref="AB161:AB162" si="390">+W161</f>
        <v>0</v>
      </c>
      <c r="AC161" s="16">
        <f t="shared" ref="AC161:AC162" si="391">+X161</f>
        <v>17.25</v>
      </c>
      <c r="AD161" s="12">
        <f t="shared" ref="AD161:AD162" si="392">(AG161-AC161)/AG161</f>
        <v>0</v>
      </c>
      <c r="AE161" s="114"/>
      <c r="AF161" s="120">
        <v>3</v>
      </c>
      <c r="AG161" s="52">
        <f t="shared" ref="AG161:AG162" si="393">SUM(AJ161:AL161)+AE161</f>
        <v>17.25</v>
      </c>
      <c r="AH161" s="142"/>
      <c r="AJ161" s="38">
        <f t="shared" ref="AJ161:AJ162" si="394">ROUND(AC161/(1-VLOOKUP(AF161,Group,2,FALSE)),2)</f>
        <v>17.25</v>
      </c>
      <c r="AK161" s="16">
        <f t="shared" ref="AK161:AK162" si="395">IF(VLOOKUP(AF161,Group,5,FALSE)="YES",VLOOKUP(ROUND(ROUND(AJ161,1)-AJ161,2),Round,2,FALSE)+VLOOKUP(AF161,Group,6,FALSE),0)</f>
        <v>0</v>
      </c>
      <c r="AL161" s="16">
        <f t="shared" ref="AL161:AL162" si="396">IF(VLOOKUP(AF161,Group,7,FALSE)="",0,ROUND(AJ161-0.04999,1)-AJ161+AM161)</f>
        <v>0</v>
      </c>
      <c r="AM161" s="16" t="str">
        <f t="shared" ref="AM161:AM162" si="397">IF(VLOOKUP(AF161,Group,7,FALSE)="","",VLOOKUP(AF161,Group,7,FALSE))</f>
        <v/>
      </c>
      <c r="AO161" s="152" t="s">
        <v>56</v>
      </c>
    </row>
    <row r="162" spans="2:41" s="3" customFormat="1" ht="9.9499999999999993" customHeight="1" x14ac:dyDescent="0.2">
      <c r="B162" s="105" t="s">
        <v>6</v>
      </c>
      <c r="D162" s="72" t="s">
        <v>176</v>
      </c>
      <c r="E162" s="72"/>
      <c r="F162" s="29" t="s">
        <v>172</v>
      </c>
      <c r="G162" s="29" t="s">
        <v>174</v>
      </c>
      <c r="H162" s="29"/>
      <c r="I162" s="29"/>
      <c r="J162" s="29"/>
      <c r="K162" s="140" t="s">
        <v>178</v>
      </c>
      <c r="L162" s="29"/>
      <c r="M162" s="29"/>
      <c r="N162" s="29"/>
      <c r="P162" s="72"/>
      <c r="Q162" s="87"/>
      <c r="R162" s="28"/>
      <c r="S162" s="38">
        <f t="shared" si="388"/>
        <v>24.8</v>
      </c>
      <c r="T162" s="36" t="s">
        <v>43</v>
      </c>
      <c r="U162" s="5" t="str">
        <f>+Instructions!$B$3</f>
        <v>A</v>
      </c>
      <c r="V162" s="51"/>
      <c r="W162" s="55">
        <f>+Instructions!$C$22</f>
        <v>0</v>
      </c>
      <c r="X162" s="38">
        <f t="shared" si="389"/>
        <v>24.8</v>
      </c>
      <c r="Y162" s="142"/>
      <c r="Z162" s="6" t="s">
        <v>310</v>
      </c>
      <c r="AA162" s="38">
        <v>24.8</v>
      </c>
      <c r="AB162" s="59">
        <f t="shared" si="390"/>
        <v>0</v>
      </c>
      <c r="AC162" s="16">
        <f t="shared" si="391"/>
        <v>24.8</v>
      </c>
      <c r="AD162" s="12">
        <f t="shared" si="392"/>
        <v>0</v>
      </c>
      <c r="AE162" s="114"/>
      <c r="AF162" s="120">
        <v>3</v>
      </c>
      <c r="AG162" s="52">
        <f t="shared" si="393"/>
        <v>24.8</v>
      </c>
      <c r="AH162" s="142"/>
      <c r="AJ162" s="38">
        <f t="shared" si="394"/>
        <v>24.8</v>
      </c>
      <c r="AK162" s="16">
        <f t="shared" si="395"/>
        <v>0</v>
      </c>
      <c r="AL162" s="16">
        <f t="shared" si="396"/>
        <v>0</v>
      </c>
      <c r="AM162" s="16" t="str">
        <f t="shared" si="397"/>
        <v/>
      </c>
      <c r="AO162" s="152" t="s">
        <v>56</v>
      </c>
    </row>
    <row r="163" spans="2:41" s="3" customFormat="1" ht="1.5" customHeight="1" x14ac:dyDescent="0.2">
      <c r="P163" s="72"/>
      <c r="Q163" s="87"/>
      <c r="R163" s="6"/>
      <c r="S163" s="38"/>
      <c r="T163" s="6"/>
      <c r="U163" s="5"/>
      <c r="V163" s="51"/>
      <c r="W163" s="55"/>
      <c r="X163" s="14"/>
      <c r="Y163" s="142"/>
      <c r="Z163" s="38"/>
      <c r="AA163" s="38"/>
      <c r="AB163" s="54"/>
      <c r="AC163" s="16"/>
      <c r="AD163" s="14"/>
      <c r="AE163" s="64"/>
      <c r="AF163" s="117"/>
      <c r="AG163" s="38"/>
      <c r="AH163" s="142"/>
      <c r="AJ163" s="38"/>
      <c r="AK163" s="16"/>
      <c r="AL163" s="16"/>
      <c r="AM163" s="16"/>
      <c r="AO163" s="153" t="s">
        <v>56</v>
      </c>
    </row>
    <row r="164" spans="2:41" s="3" customFormat="1" ht="9.9499999999999993" customHeight="1" x14ac:dyDescent="0.2">
      <c r="B164" s="105" t="s">
        <v>6</v>
      </c>
      <c r="D164" s="72" t="s">
        <v>82</v>
      </c>
      <c r="E164" s="72"/>
      <c r="F164" s="29" t="s">
        <v>160</v>
      </c>
      <c r="G164" s="29" t="s">
        <v>158</v>
      </c>
      <c r="H164" s="29"/>
      <c r="I164" s="29"/>
      <c r="J164" s="29"/>
      <c r="K164" s="140" t="s">
        <v>85</v>
      </c>
      <c r="L164" s="29"/>
      <c r="M164" s="3" t="s">
        <v>192</v>
      </c>
      <c r="N164" s="29"/>
      <c r="O164" s="29"/>
      <c r="P164" s="72" t="s">
        <v>285</v>
      </c>
      <c r="Q164" s="87"/>
      <c r="R164" s="28"/>
      <c r="S164" s="38">
        <f t="shared" ref="S164" si="398">IF(Suggested="Yes",AA164,AG164)</f>
        <v>25.85</v>
      </c>
      <c r="T164" s="36" t="s">
        <v>43</v>
      </c>
      <c r="U164" s="5" t="str">
        <f>+Instructions!$B$3</f>
        <v>A</v>
      </c>
      <c r="V164" s="51"/>
      <c r="W164" s="55">
        <f>+Instructions!$C$22</f>
        <v>0</v>
      </c>
      <c r="X164" s="38">
        <f t="shared" ref="X164" si="399">ROUND($AA164*(1-W164)+0.004999,2)</f>
        <v>25.85</v>
      </c>
      <c r="Y164" s="142"/>
      <c r="Z164" s="6" t="s">
        <v>310</v>
      </c>
      <c r="AA164" s="38">
        <v>25.85</v>
      </c>
      <c r="AB164" s="59">
        <f t="shared" ref="AB164" si="400">+W164</f>
        <v>0</v>
      </c>
      <c r="AC164" s="16">
        <f t="shared" ref="AC164" si="401">+X164</f>
        <v>25.85</v>
      </c>
      <c r="AD164" s="12">
        <f t="shared" ref="AD164" si="402">(AG164-AC164)/AG164</f>
        <v>0</v>
      </c>
      <c r="AE164" s="114"/>
      <c r="AF164" s="120">
        <v>3</v>
      </c>
      <c r="AG164" s="52">
        <f t="shared" ref="AG164" si="403">SUM(AJ164:AL164)+AE164</f>
        <v>25.85</v>
      </c>
      <c r="AH164" s="142"/>
      <c r="AJ164" s="38">
        <f t="shared" ref="AJ164" si="404">ROUND(AC164/(1-VLOOKUP(AF164,Group,2,FALSE)),2)</f>
        <v>25.85</v>
      </c>
      <c r="AK164" s="16">
        <f t="shared" ref="AK164" si="405">IF(VLOOKUP(AF164,Group,5,FALSE)="YES",VLOOKUP(ROUND(ROUND(AJ164,1)-AJ164,2),Round,2,FALSE)+VLOOKUP(AF164,Group,6,FALSE),0)</f>
        <v>0</v>
      </c>
      <c r="AL164" s="16">
        <f t="shared" ref="AL164" si="406">IF(VLOOKUP(AF164,Group,7,FALSE)="",0,ROUND(AJ164-0.04999,1)-AJ164+AM164)</f>
        <v>0</v>
      </c>
      <c r="AM164" s="16" t="str">
        <f t="shared" ref="AM164" si="407">IF(VLOOKUP(AF164,Group,7,FALSE)="","",VLOOKUP(AF164,Group,7,FALSE))</f>
        <v/>
      </c>
      <c r="AO164" s="152" t="s">
        <v>56</v>
      </c>
    </row>
    <row r="165" spans="2:41" s="3" customFormat="1" ht="9.9499999999999993" customHeight="1" x14ac:dyDescent="0.2">
      <c r="B165" s="105" t="s">
        <v>6</v>
      </c>
      <c r="D165" s="72" t="s">
        <v>171</v>
      </c>
      <c r="E165" s="72"/>
      <c r="F165" s="29" t="s">
        <v>160</v>
      </c>
      <c r="G165" s="29" t="s">
        <v>168</v>
      </c>
      <c r="H165" s="29"/>
      <c r="I165" s="29"/>
      <c r="J165" s="29"/>
      <c r="K165" s="140" t="s">
        <v>85</v>
      </c>
      <c r="L165" s="29"/>
      <c r="N165" s="29"/>
      <c r="O165" s="29"/>
      <c r="P165" s="72" t="s">
        <v>286</v>
      </c>
      <c r="Q165" s="87"/>
      <c r="R165" s="28"/>
      <c r="S165" s="38">
        <f>IF(Suggested="Yes",AA165,AG165)</f>
        <v>39.049999999999997</v>
      </c>
      <c r="T165" s="36" t="s">
        <v>43</v>
      </c>
      <c r="U165" s="5" t="str">
        <f>+Instructions!$B$3</f>
        <v>A</v>
      </c>
      <c r="V165" s="51"/>
      <c r="W165" s="55">
        <f>+Instructions!$C$22</f>
        <v>0</v>
      </c>
      <c r="X165" s="38">
        <f>ROUND($AA165*(1-W165)+0.004999,2)</f>
        <v>39.049999999999997</v>
      </c>
      <c r="Y165" s="142"/>
      <c r="Z165" s="6" t="s">
        <v>310</v>
      </c>
      <c r="AA165" s="38">
        <v>39.049999999999997</v>
      </c>
      <c r="AB165" s="59">
        <f>+W165</f>
        <v>0</v>
      </c>
      <c r="AC165" s="16">
        <f>+X165</f>
        <v>39.049999999999997</v>
      </c>
      <c r="AD165" s="12">
        <f>(AG165-AC165)/AG165</f>
        <v>0</v>
      </c>
      <c r="AE165" s="114"/>
      <c r="AF165" s="120">
        <v>3</v>
      </c>
      <c r="AG165" s="52">
        <f>SUM(AJ165:AL165)+AE165</f>
        <v>39.049999999999997</v>
      </c>
      <c r="AH165" s="142"/>
      <c r="AJ165" s="38">
        <f>ROUND(AC165/(1-VLOOKUP(AF165,Group,2,FALSE)),2)</f>
        <v>39.049999999999997</v>
      </c>
      <c r="AK165" s="16">
        <f>IF(VLOOKUP(AF165,Group,5,FALSE)="YES",VLOOKUP(ROUND(ROUND(AJ165,1)-AJ165,2),Round,2,FALSE)+VLOOKUP(AF165,Group,6,FALSE),0)</f>
        <v>0</v>
      </c>
      <c r="AL165" s="16">
        <f>IF(VLOOKUP(AF165,Group,7,FALSE)="",0,ROUND(AJ165-0.04999,1)-AJ165+AM165)</f>
        <v>0</v>
      </c>
      <c r="AM165" s="16" t="str">
        <f>IF(VLOOKUP(AF165,Group,7,FALSE)="","",VLOOKUP(AF165,Group,7,FALSE))</f>
        <v/>
      </c>
      <c r="AO165" s="152" t="s">
        <v>56</v>
      </c>
    </row>
    <row r="166" spans="2:41" s="3" customFormat="1" ht="1.5" customHeight="1" x14ac:dyDescent="0.2">
      <c r="P166" s="72"/>
      <c r="Q166" s="87"/>
      <c r="R166" s="6"/>
      <c r="S166" s="38"/>
      <c r="T166" s="6"/>
      <c r="U166" s="5"/>
      <c r="V166" s="51"/>
      <c r="W166" s="139"/>
      <c r="X166" s="55"/>
      <c r="Y166" s="145"/>
      <c r="Z166" s="139"/>
      <c r="AA166" s="38"/>
      <c r="AB166" s="38"/>
      <c r="AC166" s="54"/>
      <c r="AD166" s="16"/>
      <c r="AE166" s="14"/>
      <c r="AF166" s="64"/>
      <c r="AG166" s="117"/>
      <c r="AH166" s="147"/>
      <c r="AI166" s="139"/>
      <c r="AK166" s="16"/>
      <c r="AL166" s="16"/>
      <c r="AM166" s="16"/>
      <c r="AN166" s="16"/>
      <c r="AO166" s="153"/>
    </row>
    <row r="167" spans="2:41" s="3" customFormat="1" ht="9.75" customHeight="1" x14ac:dyDescent="0.2">
      <c r="D167" s="39" t="s">
        <v>90</v>
      </c>
      <c r="F167" s="158" t="s">
        <v>197</v>
      </c>
      <c r="G167" s="29"/>
      <c r="H167" s="29"/>
      <c r="I167" s="29"/>
      <c r="J167" s="29"/>
      <c r="K167" s="29"/>
      <c r="L167" s="29"/>
      <c r="M167" s="29"/>
      <c r="N167" s="29"/>
      <c r="Q167" s="87"/>
      <c r="R167" s="28"/>
      <c r="S167" s="38"/>
      <c r="T167" s="36"/>
      <c r="U167" s="5"/>
      <c r="V167" s="51"/>
      <c r="W167" s="139"/>
      <c r="X167" s="38"/>
      <c r="Y167" s="142"/>
      <c r="Z167" s="144"/>
      <c r="AA167" s="38"/>
      <c r="AB167" s="139"/>
      <c r="AC167" s="139"/>
      <c r="AD167" s="38"/>
      <c r="AE167" s="59"/>
      <c r="AF167" s="16"/>
      <c r="AG167" s="12"/>
      <c r="AH167" s="148"/>
      <c r="AI167" s="150"/>
      <c r="AJ167" s="38"/>
      <c r="AK167" s="139"/>
      <c r="AM167" s="6" t="s">
        <v>88</v>
      </c>
      <c r="AO167" s="153"/>
    </row>
    <row r="168" spans="2:41" s="3" customFormat="1" ht="3.95" customHeight="1" x14ac:dyDescent="0.2">
      <c r="P168" s="72"/>
      <c r="Q168" s="87"/>
      <c r="R168" s="6"/>
      <c r="S168" s="38"/>
      <c r="T168" s="6"/>
      <c r="U168" s="5"/>
      <c r="V168" s="51"/>
      <c r="W168" s="55"/>
      <c r="X168" s="14"/>
      <c r="Y168" s="142"/>
      <c r="Z168" s="38"/>
      <c r="AA168" s="38"/>
      <c r="AB168" s="54"/>
      <c r="AC168" s="16"/>
      <c r="AD168" s="14"/>
      <c r="AE168" s="64"/>
      <c r="AF168" s="117"/>
      <c r="AG168" s="38"/>
      <c r="AH168" s="142"/>
      <c r="AJ168" s="38"/>
      <c r="AK168" s="16"/>
      <c r="AL168" s="16"/>
      <c r="AM168" s="16"/>
      <c r="AO168" s="153"/>
    </row>
    <row r="169" spans="2:41" s="3" customFormat="1" ht="9.9499999999999993" customHeight="1" x14ac:dyDescent="0.2">
      <c r="C169" s="71" t="s">
        <v>210</v>
      </c>
      <c r="K169" s="3" t="s">
        <v>88</v>
      </c>
      <c r="L169" s="3" t="s">
        <v>88</v>
      </c>
      <c r="N169" s="3" t="s">
        <v>88</v>
      </c>
      <c r="P169" s="136"/>
      <c r="Q169" s="6"/>
      <c r="R169" s="77" t="s">
        <v>93</v>
      </c>
      <c r="S169" s="167" t="s">
        <v>233</v>
      </c>
      <c r="T169" s="168"/>
      <c r="U169" s="5"/>
      <c r="V169" s="51"/>
      <c r="W169" s="68"/>
      <c r="X169" s="68"/>
      <c r="Y169" s="142"/>
      <c r="Z169" s="38"/>
      <c r="AA169" s="38"/>
      <c r="AB169" s="14"/>
      <c r="AC169" s="14"/>
      <c r="AD169" s="14"/>
      <c r="AE169" s="14"/>
      <c r="AF169" s="64"/>
      <c r="AG169" s="16"/>
      <c r="AH169" s="142"/>
      <c r="AO169" s="153" t="s">
        <v>56</v>
      </c>
    </row>
    <row r="170" spans="2:41" s="3" customFormat="1" ht="2.85" customHeight="1" x14ac:dyDescent="0.2">
      <c r="P170" s="72"/>
      <c r="Q170" s="87"/>
      <c r="R170" s="6"/>
      <c r="S170" s="38"/>
      <c r="T170" s="6"/>
      <c r="U170" s="5"/>
      <c r="V170" s="51"/>
      <c r="W170" s="55"/>
      <c r="X170" s="14"/>
      <c r="Y170" s="142"/>
      <c r="Z170" s="38"/>
      <c r="AA170" s="38"/>
      <c r="AB170" s="54"/>
      <c r="AC170" s="16"/>
      <c r="AD170" s="14"/>
      <c r="AE170" s="64"/>
      <c r="AF170" s="117"/>
      <c r="AG170" s="38"/>
      <c r="AH170" s="142"/>
      <c r="AJ170" s="38"/>
      <c r="AK170" s="16"/>
      <c r="AL170" s="16"/>
      <c r="AM170" s="16"/>
      <c r="AO170" s="153" t="s">
        <v>56</v>
      </c>
    </row>
    <row r="171" spans="2:41" s="3" customFormat="1" ht="9.75" customHeight="1" x14ac:dyDescent="0.2">
      <c r="B171" s="106" t="s">
        <v>52</v>
      </c>
      <c r="D171" s="72" t="s">
        <v>177</v>
      </c>
      <c r="E171" s="72"/>
      <c r="F171" s="29" t="s">
        <v>45</v>
      </c>
      <c r="G171" s="29"/>
      <c r="H171" s="29"/>
      <c r="I171" s="29"/>
      <c r="J171" s="29"/>
      <c r="K171" s="29"/>
      <c r="L171" s="29" t="s">
        <v>86</v>
      </c>
      <c r="N171" s="29"/>
      <c r="P171" s="72" t="s">
        <v>179</v>
      </c>
      <c r="Q171" s="87"/>
      <c r="R171" s="28"/>
      <c r="S171" s="38">
        <f>IF(Suggested="Yes",AA171,AG171)</f>
        <v>37.85</v>
      </c>
      <c r="T171" s="36" t="s">
        <v>44</v>
      </c>
      <c r="U171" s="5" t="str">
        <f>+Instructions!$B$3</f>
        <v>A</v>
      </c>
      <c r="V171" s="51"/>
      <c r="W171" s="55">
        <f>+Instructions!$C$22</f>
        <v>0</v>
      </c>
      <c r="X171" s="38">
        <f t="shared" ref="X171:X172" si="408">ROUND($AA171*(1-W171)+0.004999,2)</f>
        <v>37.85</v>
      </c>
      <c r="Y171" s="142"/>
      <c r="Z171" s="6" t="s">
        <v>310</v>
      </c>
      <c r="AA171" s="38">
        <v>37.85</v>
      </c>
      <c r="AB171" s="59">
        <f t="shared" ref="AB171:AB172" si="409">+W171</f>
        <v>0</v>
      </c>
      <c r="AC171" s="16">
        <f t="shared" ref="AC171:AC172" si="410">+X171</f>
        <v>37.85</v>
      </c>
      <c r="AD171" s="12">
        <f t="shared" ref="AD171:AD172" si="411">(AG171-AC171)/AG171</f>
        <v>0</v>
      </c>
      <c r="AE171" s="114"/>
      <c r="AF171" s="119">
        <v>1</v>
      </c>
      <c r="AG171" s="37">
        <f t="shared" ref="AG171:AG172" si="412">SUM(AJ171:AL171)+AE171</f>
        <v>37.85</v>
      </c>
      <c r="AH171" s="142"/>
      <c r="AJ171" s="38">
        <f t="shared" ref="AJ171:AJ172" si="413">ROUND(AC171/(1-VLOOKUP(AF171,Group,2,FALSE)),2)</f>
        <v>37.85</v>
      </c>
      <c r="AK171" s="16">
        <f t="shared" ref="AK171:AK172" si="414">IF(VLOOKUP(AF171,Group,5,FALSE)="YES",VLOOKUP(ROUND(ROUND(AJ171,1)-AJ171,2),Round,2,FALSE)+VLOOKUP(AF171,Group,6,FALSE),0)</f>
        <v>0</v>
      </c>
      <c r="AL171" s="16">
        <f t="shared" ref="AL171:AL172" si="415">IF(VLOOKUP(AF171,Group,7,FALSE)="",0,ROUND(AJ171-0.04999,1)-AJ171+AM171)</f>
        <v>0</v>
      </c>
      <c r="AM171" s="16" t="str">
        <f t="shared" ref="AM171:AM172" si="416">IF(VLOOKUP(AF171,Group,7,FALSE)="","",VLOOKUP(AF171,Group,7,FALSE))</f>
        <v/>
      </c>
      <c r="AO171" s="152" t="s">
        <v>56</v>
      </c>
    </row>
    <row r="172" spans="2:41" s="3" customFormat="1" ht="9.75" customHeight="1" x14ac:dyDescent="0.2">
      <c r="B172" s="106" t="s">
        <v>52</v>
      </c>
      <c r="D172" s="72" t="s">
        <v>82</v>
      </c>
      <c r="E172" s="72"/>
      <c r="F172" s="29" t="s">
        <v>45</v>
      </c>
      <c r="G172" s="29"/>
      <c r="H172" s="29"/>
      <c r="J172" s="29"/>
      <c r="K172" s="140"/>
      <c r="L172" s="140" t="s">
        <v>86</v>
      </c>
      <c r="N172" s="29"/>
      <c r="P172" s="72" t="s">
        <v>211</v>
      </c>
      <c r="Q172" s="87"/>
      <c r="R172" s="28"/>
      <c r="S172" s="38">
        <f>IF(Suggested="Yes",AA172,AG172)</f>
        <v>40.700000000000003</v>
      </c>
      <c r="T172" s="36" t="s">
        <v>44</v>
      </c>
      <c r="U172" s="5" t="str">
        <f>+Instructions!$B$3</f>
        <v>A</v>
      </c>
      <c r="V172" s="51"/>
      <c r="W172" s="55">
        <f>+Instructions!$C$22</f>
        <v>0</v>
      </c>
      <c r="X172" s="38">
        <f t="shared" si="408"/>
        <v>40.700000000000003</v>
      </c>
      <c r="Y172" s="142"/>
      <c r="Z172" s="6" t="s">
        <v>310</v>
      </c>
      <c r="AA172" s="38">
        <v>40.700000000000003</v>
      </c>
      <c r="AB172" s="59">
        <f t="shared" si="409"/>
        <v>0</v>
      </c>
      <c r="AC172" s="16">
        <f t="shared" si="410"/>
        <v>40.700000000000003</v>
      </c>
      <c r="AD172" s="12">
        <f t="shared" si="411"/>
        <v>0</v>
      </c>
      <c r="AE172" s="114"/>
      <c r="AF172" s="119">
        <v>1</v>
      </c>
      <c r="AG172" s="37">
        <f t="shared" si="412"/>
        <v>40.700000000000003</v>
      </c>
      <c r="AH172" s="142"/>
      <c r="AJ172" s="38">
        <f t="shared" si="413"/>
        <v>40.700000000000003</v>
      </c>
      <c r="AK172" s="16">
        <f t="shared" si="414"/>
        <v>0</v>
      </c>
      <c r="AL172" s="16">
        <f t="shared" si="415"/>
        <v>0</v>
      </c>
      <c r="AM172" s="16" t="str">
        <f t="shared" si="416"/>
        <v/>
      </c>
      <c r="AO172" s="152" t="s">
        <v>56</v>
      </c>
    </row>
    <row r="173" spans="2:41" s="3" customFormat="1" ht="9.75" customHeight="1" x14ac:dyDescent="0.2">
      <c r="B173" s="106" t="s">
        <v>52</v>
      </c>
      <c r="D173" s="72" t="s">
        <v>87</v>
      </c>
      <c r="E173" s="72"/>
      <c r="F173" s="29" t="s">
        <v>45</v>
      </c>
      <c r="G173" s="29"/>
      <c r="H173" s="29"/>
      <c r="J173" s="29"/>
      <c r="K173" s="140"/>
      <c r="L173" s="140" t="s">
        <v>86</v>
      </c>
      <c r="N173" s="29"/>
      <c r="P173" s="72" t="s">
        <v>271</v>
      </c>
      <c r="Q173" s="87"/>
      <c r="R173" s="28"/>
      <c r="S173" s="38">
        <f>IF(Suggested="Yes",AA173,AG173)</f>
        <v>48.25</v>
      </c>
      <c r="T173" s="36" t="s">
        <v>44</v>
      </c>
      <c r="U173" s="5" t="str">
        <f>+Instructions!$B$3</f>
        <v>A</v>
      </c>
      <c r="V173" s="51"/>
      <c r="W173" s="55">
        <f>+Instructions!$C$22</f>
        <v>0</v>
      </c>
      <c r="X173" s="38">
        <f t="shared" ref="X173" si="417">ROUND($AA173*(1-W173)+0.004999,2)</f>
        <v>48.25</v>
      </c>
      <c r="Y173" s="142"/>
      <c r="Z173" s="6" t="s">
        <v>310</v>
      </c>
      <c r="AA173" s="38">
        <v>48.25</v>
      </c>
      <c r="AB173" s="59">
        <f t="shared" ref="AB173" si="418">+W173</f>
        <v>0</v>
      </c>
      <c r="AC173" s="16">
        <f t="shared" ref="AC173" si="419">+X173</f>
        <v>48.25</v>
      </c>
      <c r="AD173" s="12">
        <f t="shared" ref="AD173" si="420">(AG173-AC173)/AG173</f>
        <v>0</v>
      </c>
      <c r="AE173" s="114"/>
      <c r="AF173" s="119">
        <v>1</v>
      </c>
      <c r="AG173" s="37">
        <f t="shared" ref="AG173" si="421">SUM(AJ173:AL173)+AE173</f>
        <v>48.25</v>
      </c>
      <c r="AH173" s="142"/>
      <c r="AJ173" s="38">
        <f t="shared" ref="AJ173" si="422">ROUND(AC173/(1-VLOOKUP(AF173,Group,2,FALSE)),2)</f>
        <v>48.25</v>
      </c>
      <c r="AK173" s="16">
        <f t="shared" ref="AK173" si="423">IF(VLOOKUP(AF173,Group,5,FALSE)="YES",VLOOKUP(ROUND(ROUND(AJ173,1)-AJ173,2),Round,2,FALSE)+VLOOKUP(AF173,Group,6,FALSE),0)</f>
        <v>0</v>
      </c>
      <c r="AL173" s="16">
        <f t="shared" ref="AL173" si="424">IF(VLOOKUP(AF173,Group,7,FALSE)="",0,ROUND(AJ173-0.04999,1)-AJ173+AM173)</f>
        <v>0</v>
      </c>
      <c r="AM173" s="16" t="str">
        <f t="shared" ref="AM173" si="425">IF(VLOOKUP(AF173,Group,7,FALSE)="","",VLOOKUP(AF173,Group,7,FALSE))</f>
        <v/>
      </c>
      <c r="AO173" s="152" t="s">
        <v>56</v>
      </c>
    </row>
    <row r="174" spans="2:41" s="3" customFormat="1" ht="9.75" customHeight="1" x14ac:dyDescent="0.2">
      <c r="B174" s="106" t="s">
        <v>52</v>
      </c>
      <c r="D174" s="72" t="s">
        <v>87</v>
      </c>
      <c r="E174" s="72"/>
      <c r="F174" s="29" t="s">
        <v>216</v>
      </c>
      <c r="G174" s="29"/>
      <c r="H174" s="29"/>
      <c r="J174" s="29"/>
      <c r="K174" s="140"/>
      <c r="L174" s="140" t="s">
        <v>86</v>
      </c>
      <c r="N174" s="29"/>
      <c r="P174" s="72" t="s">
        <v>271</v>
      </c>
      <c r="Q174" s="87"/>
      <c r="R174" s="28"/>
      <c r="S174" s="38">
        <f>IF(Suggested="Yes",AA174,AG174)</f>
        <v>45.7</v>
      </c>
      <c r="T174" s="36" t="s">
        <v>44</v>
      </c>
      <c r="U174" s="5" t="str">
        <f>+Instructions!$B$3</f>
        <v>A</v>
      </c>
      <c r="V174" s="51"/>
      <c r="W174" s="55">
        <f>+Instructions!$C$22</f>
        <v>0</v>
      </c>
      <c r="X174" s="38">
        <f t="shared" ref="X174" si="426">ROUND($AA174*(1-W174)+0.004999,2)</f>
        <v>45.7</v>
      </c>
      <c r="Y174" s="142"/>
      <c r="Z174" s="6" t="s">
        <v>310</v>
      </c>
      <c r="AA174" s="38">
        <v>45.7</v>
      </c>
      <c r="AB174" s="59">
        <f t="shared" ref="AB174" si="427">+W174</f>
        <v>0</v>
      </c>
      <c r="AC174" s="16">
        <f t="shared" ref="AC174" si="428">+X174</f>
        <v>45.7</v>
      </c>
      <c r="AD174" s="12">
        <f t="shared" ref="AD174" si="429">(AG174-AC174)/AG174</f>
        <v>0</v>
      </c>
      <c r="AE174" s="114"/>
      <c r="AF174" s="119">
        <v>1</v>
      </c>
      <c r="AG174" s="37">
        <f t="shared" ref="AG174" si="430">SUM(AJ174:AL174)+AE174</f>
        <v>45.7</v>
      </c>
      <c r="AH174" s="142"/>
      <c r="AJ174" s="38">
        <f t="shared" ref="AJ174" si="431">ROUND(AC174/(1-VLOOKUP(AF174,Group,2,FALSE)),2)</f>
        <v>45.7</v>
      </c>
      <c r="AK174" s="16">
        <f t="shared" ref="AK174" si="432">IF(VLOOKUP(AF174,Group,5,FALSE)="YES",VLOOKUP(ROUND(ROUND(AJ174,1)-AJ174,2),Round,2,FALSE)+VLOOKUP(AF174,Group,6,FALSE),0)</f>
        <v>0</v>
      </c>
      <c r="AL174" s="16">
        <f t="shared" ref="AL174" si="433">IF(VLOOKUP(AF174,Group,7,FALSE)="",0,ROUND(AJ174-0.04999,1)-AJ174+AM174)</f>
        <v>0</v>
      </c>
      <c r="AM174" s="16" t="str">
        <f t="shared" ref="AM174" si="434">IF(VLOOKUP(AF174,Group,7,FALSE)="","",VLOOKUP(AF174,Group,7,FALSE))</f>
        <v/>
      </c>
      <c r="AO174" s="152" t="s">
        <v>56</v>
      </c>
    </row>
    <row r="175" spans="2:41" s="3" customFormat="1" ht="1.5" customHeight="1" x14ac:dyDescent="0.2">
      <c r="P175" s="72"/>
      <c r="Q175" s="87"/>
      <c r="R175" s="6"/>
      <c r="S175" s="38"/>
      <c r="T175" s="6"/>
      <c r="U175" s="5"/>
      <c r="V175" s="51"/>
      <c r="W175" s="55"/>
      <c r="X175" s="14"/>
      <c r="Y175" s="142"/>
      <c r="Z175" s="38"/>
      <c r="AA175" s="38"/>
      <c r="AB175" s="54"/>
      <c r="AC175" s="16"/>
      <c r="AD175" s="14"/>
      <c r="AE175" s="64"/>
      <c r="AF175" s="117"/>
      <c r="AG175" s="38"/>
      <c r="AH175" s="142"/>
      <c r="AJ175" s="38"/>
      <c r="AK175" s="16"/>
      <c r="AL175" s="16"/>
      <c r="AM175" s="16"/>
      <c r="AO175" s="153" t="s">
        <v>56</v>
      </c>
    </row>
    <row r="176" spans="2:41" s="3" customFormat="1" ht="9.9499999999999993" customHeight="1" x14ac:dyDescent="0.2">
      <c r="B176" s="105" t="s">
        <v>6</v>
      </c>
      <c r="D176" s="72" t="s">
        <v>82</v>
      </c>
      <c r="E176" s="72"/>
      <c r="F176" s="29" t="s">
        <v>160</v>
      </c>
      <c r="G176" s="29" t="s">
        <v>207</v>
      </c>
      <c r="H176" s="29"/>
      <c r="I176" s="29"/>
      <c r="J176" s="29"/>
      <c r="K176" s="140"/>
      <c r="L176" s="140" t="s">
        <v>86</v>
      </c>
      <c r="M176" s="29"/>
      <c r="N176" s="29"/>
      <c r="P176" s="72" t="s">
        <v>285</v>
      </c>
      <c r="Q176" s="87"/>
      <c r="R176" s="28"/>
      <c r="S176" s="38">
        <f t="shared" ref="S176:S177" si="435">IF(Suggested="Yes",AA176,AG176)</f>
        <v>43.55</v>
      </c>
      <c r="T176" s="36" t="s">
        <v>43</v>
      </c>
      <c r="U176" s="5" t="str">
        <f>+Instructions!$B$3</f>
        <v>A</v>
      </c>
      <c r="V176" s="51"/>
      <c r="W176" s="55">
        <f>+Instructions!$C$22</f>
        <v>0</v>
      </c>
      <c r="X176" s="38">
        <f t="shared" ref="X176:X177" si="436">ROUND($AA176*(1-W176)+0.004999,2)</f>
        <v>43.55</v>
      </c>
      <c r="Y176" s="142"/>
      <c r="Z176" s="6" t="s">
        <v>310</v>
      </c>
      <c r="AA176" s="38">
        <v>43.55</v>
      </c>
      <c r="AB176" s="59">
        <f t="shared" ref="AB176:AB177" si="437">+W176</f>
        <v>0</v>
      </c>
      <c r="AC176" s="16">
        <f t="shared" ref="AC176:AC177" si="438">+X176</f>
        <v>43.55</v>
      </c>
      <c r="AD176" s="12">
        <f t="shared" ref="AD176:AD177" si="439">(AG176-AC176)/AG176</f>
        <v>0</v>
      </c>
      <c r="AE176" s="114"/>
      <c r="AF176" s="120">
        <v>3</v>
      </c>
      <c r="AG176" s="52">
        <f t="shared" ref="AG176:AG177" si="440">SUM(AJ176:AL176)+AE176</f>
        <v>43.55</v>
      </c>
      <c r="AH176" s="142"/>
      <c r="AJ176" s="38">
        <f t="shared" ref="AJ176:AJ177" si="441">ROUND(AC176/(1-VLOOKUP(AF176,Group,2,FALSE)),2)</f>
        <v>43.55</v>
      </c>
      <c r="AK176" s="16">
        <f t="shared" ref="AK176:AK177" si="442">IF(VLOOKUP(AF176,Group,5,FALSE)="YES",VLOOKUP(ROUND(ROUND(AJ176,1)-AJ176,2),Round,2,FALSE)+VLOOKUP(AF176,Group,6,FALSE),0)</f>
        <v>0</v>
      </c>
      <c r="AL176" s="16">
        <f t="shared" ref="AL176:AL177" si="443">IF(VLOOKUP(AF176,Group,7,FALSE)="",0,ROUND(AJ176-0.04999,1)-AJ176+AM176)</f>
        <v>0</v>
      </c>
      <c r="AM176" s="16" t="str">
        <f t="shared" ref="AM176:AM177" si="444">IF(VLOOKUP(AF176,Group,7,FALSE)="","",VLOOKUP(AF176,Group,7,FALSE))</f>
        <v/>
      </c>
      <c r="AO176" s="152" t="s">
        <v>56</v>
      </c>
    </row>
    <row r="177" spans="2:41" s="3" customFormat="1" ht="9.9499999999999993" customHeight="1" x14ac:dyDescent="0.2">
      <c r="B177" s="105" t="s">
        <v>6</v>
      </c>
      <c r="C177" s="72"/>
      <c r="D177" s="72" t="s">
        <v>82</v>
      </c>
      <c r="E177" s="72"/>
      <c r="F177" s="29" t="s">
        <v>160</v>
      </c>
      <c r="G177" s="29" t="s">
        <v>158</v>
      </c>
      <c r="H177" s="29"/>
      <c r="J177" s="29"/>
      <c r="K177" s="140"/>
      <c r="L177" s="140" t="s">
        <v>86</v>
      </c>
      <c r="N177" s="29"/>
      <c r="O177" s="29"/>
      <c r="P177" s="72" t="s">
        <v>285</v>
      </c>
      <c r="Q177" s="87"/>
      <c r="R177" s="28"/>
      <c r="S177" s="38">
        <f t="shared" si="435"/>
        <v>47.25</v>
      </c>
      <c r="T177" s="36" t="s">
        <v>43</v>
      </c>
      <c r="U177" s="5" t="str">
        <f>+Instructions!$B$3</f>
        <v>A</v>
      </c>
      <c r="V177" s="51"/>
      <c r="W177" s="55">
        <f>+Instructions!$C$22</f>
        <v>0</v>
      </c>
      <c r="X177" s="38">
        <f t="shared" si="436"/>
        <v>47.25</v>
      </c>
      <c r="Y177" s="142"/>
      <c r="Z177" s="6" t="s">
        <v>310</v>
      </c>
      <c r="AA177" s="38">
        <v>47.25</v>
      </c>
      <c r="AB177" s="59">
        <f t="shared" si="437"/>
        <v>0</v>
      </c>
      <c r="AC177" s="16">
        <f t="shared" si="438"/>
        <v>47.25</v>
      </c>
      <c r="AD177" s="12">
        <f t="shared" si="439"/>
        <v>0</v>
      </c>
      <c r="AE177" s="114"/>
      <c r="AF177" s="120">
        <v>3</v>
      </c>
      <c r="AG177" s="52">
        <f t="shared" si="440"/>
        <v>47.25</v>
      </c>
      <c r="AH177" s="142"/>
      <c r="AJ177" s="38">
        <f t="shared" si="441"/>
        <v>47.25</v>
      </c>
      <c r="AK177" s="16">
        <f t="shared" si="442"/>
        <v>0</v>
      </c>
      <c r="AL177" s="16">
        <f t="shared" si="443"/>
        <v>0</v>
      </c>
      <c r="AM177" s="16" t="str">
        <f t="shared" si="444"/>
        <v/>
      </c>
      <c r="AO177" s="152" t="s">
        <v>56</v>
      </c>
    </row>
    <row r="178" spans="2:41" s="3" customFormat="1" ht="9.9499999999999993" customHeight="1" x14ac:dyDescent="0.2">
      <c r="B178" s="105" t="s">
        <v>6</v>
      </c>
      <c r="D178" s="72" t="s">
        <v>188</v>
      </c>
      <c r="E178" s="72"/>
      <c r="F178" s="29" t="s">
        <v>160</v>
      </c>
      <c r="G178" s="29" t="s">
        <v>189</v>
      </c>
      <c r="H178" s="29"/>
      <c r="I178" s="29"/>
      <c r="J178" s="29"/>
      <c r="K178" s="140"/>
      <c r="L178" s="140" t="s">
        <v>86</v>
      </c>
      <c r="M178" s="29"/>
      <c r="N178" s="29"/>
      <c r="P178" s="72" t="s">
        <v>287</v>
      </c>
      <c r="Q178" s="87"/>
      <c r="R178" s="28"/>
      <c r="S178" s="38">
        <f>IF(Suggested="Yes",AA178,AG178)</f>
        <v>41.4</v>
      </c>
      <c r="T178" s="36" t="s">
        <v>43</v>
      </c>
      <c r="U178" s="5" t="str">
        <f>+Instructions!$B$3</f>
        <v>A</v>
      </c>
      <c r="V178" s="51"/>
      <c r="W178" s="55">
        <f>+Instructions!$C$22</f>
        <v>0</v>
      </c>
      <c r="X178" s="38">
        <f>ROUND($AA178*(1-W178)+0.004999,2)</f>
        <v>41.4</v>
      </c>
      <c r="Y178" s="142"/>
      <c r="Z178" s="6" t="s">
        <v>310</v>
      </c>
      <c r="AA178" s="38">
        <v>41.4</v>
      </c>
      <c r="AB178" s="59">
        <f>+W178</f>
        <v>0</v>
      </c>
      <c r="AC178" s="16">
        <f>+X178</f>
        <v>41.4</v>
      </c>
      <c r="AD178" s="12">
        <f>(AG178-AC178)/AG178</f>
        <v>0</v>
      </c>
      <c r="AE178" s="114"/>
      <c r="AF178" s="120">
        <v>3</v>
      </c>
      <c r="AG178" s="52">
        <f>SUM(AJ178:AL178)+AE178</f>
        <v>41.4</v>
      </c>
      <c r="AH178" s="142"/>
      <c r="AJ178" s="38">
        <f>ROUND(AC178/(1-VLOOKUP(AF178,Group,2,FALSE)),2)</f>
        <v>41.4</v>
      </c>
      <c r="AK178" s="16">
        <f>IF(VLOOKUP(AF178,Group,5,FALSE)="YES",VLOOKUP(ROUND(ROUND(AJ178,1)-AJ178,2),Round,2,FALSE)+VLOOKUP(AF178,Group,6,FALSE),0)</f>
        <v>0</v>
      </c>
      <c r="AL178" s="16">
        <f>IF(VLOOKUP(AF178,Group,7,FALSE)="",0,ROUND(AJ178-0.04999,1)-AJ178+AM178)</f>
        <v>0</v>
      </c>
      <c r="AM178" s="16" t="str">
        <f>IF(VLOOKUP(AF178,Group,7,FALSE)="","",VLOOKUP(AF178,Group,7,FALSE))</f>
        <v/>
      </c>
      <c r="AO178" s="152" t="s">
        <v>56</v>
      </c>
    </row>
    <row r="179" spans="2:41" s="3" customFormat="1" ht="9.9499999999999993" customHeight="1" x14ac:dyDescent="0.2">
      <c r="B179" s="105" t="s">
        <v>6</v>
      </c>
      <c r="D179" s="72" t="s">
        <v>82</v>
      </c>
      <c r="E179" s="72"/>
      <c r="F179" s="29" t="s">
        <v>160</v>
      </c>
      <c r="G179" s="29" t="s">
        <v>214</v>
      </c>
      <c r="H179" s="29"/>
      <c r="I179" s="29"/>
      <c r="J179" s="29"/>
      <c r="K179" s="140"/>
      <c r="L179" s="140" t="s">
        <v>86</v>
      </c>
      <c r="M179" s="29"/>
      <c r="N179" s="29"/>
      <c r="P179" s="72" t="s">
        <v>285</v>
      </c>
      <c r="Q179" s="87"/>
      <c r="R179" s="28"/>
      <c r="S179" s="38">
        <f t="shared" ref="S179:S180" si="445">IF(Suggested="Yes",AA179,AG179)</f>
        <v>49.55</v>
      </c>
      <c r="T179" s="36" t="s">
        <v>43</v>
      </c>
      <c r="U179" s="5" t="str">
        <f>+Instructions!$B$3</f>
        <v>A</v>
      </c>
      <c r="V179" s="51"/>
      <c r="W179" s="55">
        <f>+Instructions!$C$22</f>
        <v>0</v>
      </c>
      <c r="X179" s="38">
        <f t="shared" ref="X179:X180" si="446">ROUND($AA179*(1-W179)+0.004999,2)</f>
        <v>49.55</v>
      </c>
      <c r="Y179" s="142"/>
      <c r="Z179" s="6" t="s">
        <v>310</v>
      </c>
      <c r="AA179" s="38">
        <v>49.55</v>
      </c>
      <c r="AB179" s="59">
        <f t="shared" ref="AB179:AB180" si="447">+W179</f>
        <v>0</v>
      </c>
      <c r="AC179" s="16">
        <f t="shared" ref="AC179:AC180" si="448">+X179</f>
        <v>49.55</v>
      </c>
      <c r="AD179" s="12">
        <f t="shared" ref="AD179:AD180" si="449">(AG179-AC179)/AG179</f>
        <v>0</v>
      </c>
      <c r="AE179" s="114"/>
      <c r="AF179" s="120">
        <v>3</v>
      </c>
      <c r="AG179" s="52">
        <f t="shared" ref="AG179:AG180" si="450">SUM(AJ179:AL179)+AE179</f>
        <v>49.55</v>
      </c>
      <c r="AH179" s="142"/>
      <c r="AJ179" s="38">
        <f t="shared" ref="AJ179:AJ180" si="451">ROUND(AC179/(1-VLOOKUP(AF179,Group,2,FALSE)),2)</f>
        <v>49.55</v>
      </c>
      <c r="AK179" s="16">
        <f t="shared" ref="AK179:AK180" si="452">IF(VLOOKUP(AF179,Group,5,FALSE)="YES",VLOOKUP(ROUND(ROUND(AJ179,1)-AJ179,2),Round,2,FALSE)+VLOOKUP(AF179,Group,6,FALSE),0)</f>
        <v>0</v>
      </c>
      <c r="AL179" s="16">
        <f t="shared" ref="AL179:AL180" si="453">IF(VLOOKUP(AF179,Group,7,FALSE)="",0,ROUND(AJ179-0.04999,1)-AJ179+AM179)</f>
        <v>0</v>
      </c>
      <c r="AM179" s="16" t="str">
        <f t="shared" ref="AM179:AM180" si="454">IF(VLOOKUP(AF179,Group,7,FALSE)="","",VLOOKUP(AF179,Group,7,FALSE))</f>
        <v/>
      </c>
      <c r="AO179" s="152" t="s">
        <v>56</v>
      </c>
    </row>
    <row r="180" spans="2:41" s="3" customFormat="1" ht="9.9499999999999993" customHeight="1" x14ac:dyDescent="0.2">
      <c r="B180" s="105" t="s">
        <v>6</v>
      </c>
      <c r="D180" s="72" t="s">
        <v>82</v>
      </c>
      <c r="E180" s="72"/>
      <c r="F180" s="29" t="s">
        <v>160</v>
      </c>
      <c r="G180" s="29" t="s">
        <v>213</v>
      </c>
      <c r="H180" s="29"/>
      <c r="I180" s="29"/>
      <c r="J180" s="29"/>
      <c r="K180" s="140"/>
      <c r="L180" s="140" t="s">
        <v>86</v>
      </c>
      <c r="M180" s="29"/>
      <c r="N180" s="29"/>
      <c r="P180" s="72" t="s">
        <v>285</v>
      </c>
      <c r="Q180" s="87"/>
      <c r="R180" s="28"/>
      <c r="S180" s="38">
        <f t="shared" si="445"/>
        <v>52.55</v>
      </c>
      <c r="T180" s="36" t="s">
        <v>43</v>
      </c>
      <c r="U180" s="5" t="str">
        <f>+Instructions!$B$3</f>
        <v>A</v>
      </c>
      <c r="V180" s="51"/>
      <c r="W180" s="55">
        <f>+Instructions!$C$22</f>
        <v>0</v>
      </c>
      <c r="X180" s="38">
        <f t="shared" si="446"/>
        <v>52.55</v>
      </c>
      <c r="Y180" s="142"/>
      <c r="Z180" s="6" t="s">
        <v>310</v>
      </c>
      <c r="AA180" s="38">
        <v>52.55</v>
      </c>
      <c r="AB180" s="59">
        <f t="shared" si="447"/>
        <v>0</v>
      </c>
      <c r="AC180" s="16">
        <f t="shared" si="448"/>
        <v>52.55</v>
      </c>
      <c r="AD180" s="12">
        <f t="shared" si="449"/>
        <v>0</v>
      </c>
      <c r="AE180" s="114"/>
      <c r="AF180" s="120">
        <v>3</v>
      </c>
      <c r="AG180" s="52">
        <f t="shared" si="450"/>
        <v>52.55</v>
      </c>
      <c r="AH180" s="142"/>
      <c r="AJ180" s="38">
        <f t="shared" si="451"/>
        <v>52.55</v>
      </c>
      <c r="AK180" s="16">
        <f t="shared" si="452"/>
        <v>0</v>
      </c>
      <c r="AL180" s="16">
        <f t="shared" si="453"/>
        <v>0</v>
      </c>
      <c r="AM180" s="16" t="str">
        <f t="shared" si="454"/>
        <v/>
      </c>
      <c r="AO180" s="152" t="s">
        <v>56</v>
      </c>
    </row>
    <row r="181" spans="2:41" s="3" customFormat="1" ht="9.9499999999999993" customHeight="1" x14ac:dyDescent="0.2">
      <c r="B181" s="105" t="s">
        <v>6</v>
      </c>
      <c r="D181" s="72" t="s">
        <v>171</v>
      </c>
      <c r="E181" s="72"/>
      <c r="F181" s="29" t="s">
        <v>160</v>
      </c>
      <c r="G181" s="29" t="s">
        <v>168</v>
      </c>
      <c r="H181" s="29"/>
      <c r="I181" s="29"/>
      <c r="J181" s="29"/>
      <c r="K181" s="140"/>
      <c r="L181" s="140" t="s">
        <v>86</v>
      </c>
      <c r="N181" s="29"/>
      <c r="O181" s="29"/>
      <c r="P181" s="72" t="s">
        <v>286</v>
      </c>
      <c r="Q181" s="87"/>
      <c r="R181" s="28"/>
      <c r="S181" s="38">
        <f>IF(Suggested="Yes",AA181,AG181)</f>
        <v>42.05</v>
      </c>
      <c r="T181" s="36" t="s">
        <v>43</v>
      </c>
      <c r="U181" s="5" t="str">
        <f>+Instructions!$B$3</f>
        <v>A</v>
      </c>
      <c r="V181" s="51"/>
      <c r="W181" s="55">
        <f>+Instructions!$C$22</f>
        <v>0</v>
      </c>
      <c r="X181" s="38">
        <f>ROUND($AA181*(1-W181)+0.004999,2)</f>
        <v>42.05</v>
      </c>
      <c r="Y181" s="142"/>
      <c r="Z181" s="6" t="s">
        <v>310</v>
      </c>
      <c r="AA181" s="38">
        <v>42.05</v>
      </c>
      <c r="AB181" s="59">
        <f>+W181</f>
        <v>0</v>
      </c>
      <c r="AC181" s="16">
        <f>+X181</f>
        <v>42.05</v>
      </c>
      <c r="AD181" s="12">
        <f>(AG181-AC181)/AG181</f>
        <v>0</v>
      </c>
      <c r="AE181" s="114"/>
      <c r="AF181" s="120">
        <v>3</v>
      </c>
      <c r="AG181" s="52">
        <f>SUM(AJ181:AL181)+AE181</f>
        <v>42.05</v>
      </c>
      <c r="AH181" s="142"/>
      <c r="AJ181" s="38">
        <f>ROUND(AC181/(1-VLOOKUP(AF181,Group,2,FALSE)),2)</f>
        <v>42.05</v>
      </c>
      <c r="AK181" s="16">
        <f>IF(VLOOKUP(AF181,Group,5,FALSE)="YES",VLOOKUP(ROUND(ROUND(AJ181,1)-AJ181,2),Round,2,FALSE)+VLOOKUP(AF181,Group,6,FALSE),0)</f>
        <v>0</v>
      </c>
      <c r="AL181" s="16">
        <f>IF(VLOOKUP(AF181,Group,7,FALSE)="",0,ROUND(AJ181-0.04999,1)-AJ181+AM181)</f>
        <v>0</v>
      </c>
      <c r="AM181" s="16" t="str">
        <f>IF(VLOOKUP(AF181,Group,7,FALSE)="","",VLOOKUP(AF181,Group,7,FALSE))</f>
        <v/>
      </c>
      <c r="AO181" s="152" t="s">
        <v>56</v>
      </c>
    </row>
    <row r="182" spans="2:41" s="3" customFormat="1" ht="9.9499999999999993" customHeight="1" x14ac:dyDescent="0.2">
      <c r="B182" s="105" t="s">
        <v>6</v>
      </c>
      <c r="D182" s="72" t="s">
        <v>215</v>
      </c>
      <c r="E182" s="72"/>
      <c r="F182" s="29" t="s">
        <v>160</v>
      </c>
      <c r="G182" s="29" t="s">
        <v>212</v>
      </c>
      <c r="H182" s="29"/>
      <c r="I182" s="29"/>
      <c r="J182" s="29"/>
      <c r="K182" s="140"/>
      <c r="L182" s="140" t="s">
        <v>86</v>
      </c>
      <c r="M182" s="29"/>
      <c r="N182" s="29"/>
      <c r="P182" s="72" t="s">
        <v>284</v>
      </c>
      <c r="Q182" s="87"/>
      <c r="R182" s="28"/>
      <c r="S182" s="38">
        <f t="shared" ref="S182" si="455">IF(Suggested="Yes",AA182,AG182)</f>
        <v>46.25</v>
      </c>
      <c r="T182" s="36" t="s">
        <v>43</v>
      </c>
      <c r="U182" s="5" t="str">
        <f>+Instructions!$B$3</f>
        <v>A</v>
      </c>
      <c r="V182" s="51"/>
      <c r="W182" s="55">
        <f>+Instructions!$C$22</f>
        <v>0</v>
      </c>
      <c r="X182" s="38">
        <f t="shared" ref="X182" si="456">ROUND($AA182*(1-W182)+0.004999,2)</f>
        <v>46.25</v>
      </c>
      <c r="Y182" s="142"/>
      <c r="Z182" s="6" t="s">
        <v>310</v>
      </c>
      <c r="AA182" s="38">
        <v>46.25</v>
      </c>
      <c r="AB182" s="59">
        <f t="shared" ref="AB182" si="457">+W182</f>
        <v>0</v>
      </c>
      <c r="AC182" s="16">
        <f t="shared" ref="AC182" si="458">+X182</f>
        <v>46.25</v>
      </c>
      <c r="AD182" s="12">
        <f t="shared" ref="AD182" si="459">(AG182-AC182)/AG182</f>
        <v>0</v>
      </c>
      <c r="AE182" s="114"/>
      <c r="AF182" s="120">
        <v>3</v>
      </c>
      <c r="AG182" s="52">
        <f t="shared" ref="AG182" si="460">SUM(AJ182:AL182)+AE182</f>
        <v>46.25</v>
      </c>
      <c r="AH182" s="142"/>
      <c r="AJ182" s="38">
        <f t="shared" ref="AJ182" si="461">ROUND(AC182/(1-VLOOKUP(AF182,Group,2,FALSE)),2)</f>
        <v>46.25</v>
      </c>
      <c r="AK182" s="16">
        <f t="shared" ref="AK182" si="462">IF(VLOOKUP(AF182,Group,5,FALSE)="YES",VLOOKUP(ROUND(ROUND(AJ182,1)-AJ182,2),Round,2,FALSE)+VLOOKUP(AF182,Group,6,FALSE),0)</f>
        <v>0</v>
      </c>
      <c r="AL182" s="16">
        <f t="shared" ref="AL182" si="463">IF(VLOOKUP(AF182,Group,7,FALSE)="",0,ROUND(AJ182-0.04999,1)-AJ182+AM182)</f>
        <v>0</v>
      </c>
      <c r="AM182" s="16" t="str">
        <f t="shared" ref="AM182" si="464">IF(VLOOKUP(AF182,Group,7,FALSE)="","",VLOOKUP(AF182,Group,7,FALSE))</f>
        <v/>
      </c>
      <c r="AO182" s="152" t="s">
        <v>56</v>
      </c>
    </row>
    <row r="183" spans="2:41" s="3" customFormat="1" ht="1.5" customHeight="1" x14ac:dyDescent="0.2">
      <c r="P183" s="72"/>
      <c r="Q183" s="87"/>
      <c r="R183" s="6"/>
      <c r="S183" s="38"/>
      <c r="T183" s="6"/>
      <c r="U183" s="5"/>
      <c r="V183" s="51"/>
      <c r="W183" s="55"/>
      <c r="X183" s="14"/>
      <c r="Y183" s="142"/>
      <c r="Z183" s="38"/>
      <c r="AA183" s="38"/>
      <c r="AB183" s="54"/>
      <c r="AC183" s="16"/>
      <c r="AD183" s="14"/>
      <c r="AE183" s="64"/>
      <c r="AF183" s="117"/>
      <c r="AG183" s="38"/>
      <c r="AH183" s="142"/>
      <c r="AJ183" s="38"/>
      <c r="AK183" s="16"/>
      <c r="AL183" s="16"/>
      <c r="AM183" s="16"/>
      <c r="AO183" s="153" t="s">
        <v>56</v>
      </c>
    </row>
    <row r="184" spans="2:41" s="3" customFormat="1" ht="9.9499999999999993" customHeight="1" x14ac:dyDescent="0.2">
      <c r="B184" s="105" t="s">
        <v>6</v>
      </c>
      <c r="D184" s="72" t="s">
        <v>175</v>
      </c>
      <c r="E184" s="72"/>
      <c r="F184" s="29" t="s">
        <v>172</v>
      </c>
      <c r="G184" s="29" t="s">
        <v>173</v>
      </c>
      <c r="H184" s="29"/>
      <c r="I184" s="29"/>
      <c r="J184" s="29"/>
      <c r="K184" s="140"/>
      <c r="L184" s="140" t="s">
        <v>86</v>
      </c>
      <c r="M184" s="29"/>
      <c r="N184" s="29"/>
      <c r="P184" s="72"/>
      <c r="Q184" s="87"/>
      <c r="R184" s="28"/>
      <c r="S184" s="38">
        <f t="shared" ref="S184:S185" si="465">IF(Suggested="Yes",AA184,AG184)</f>
        <v>21.5</v>
      </c>
      <c r="T184" s="36" t="s">
        <v>43</v>
      </c>
      <c r="U184" s="5" t="str">
        <f>+Instructions!$B$3</f>
        <v>A</v>
      </c>
      <c r="V184" s="51"/>
      <c r="W184" s="55">
        <f>+Instructions!$C$22</f>
        <v>0</v>
      </c>
      <c r="X184" s="38">
        <f t="shared" ref="X184:X185" si="466">ROUND($AA184*(1-W184)+0.004999,2)</f>
        <v>21.5</v>
      </c>
      <c r="Y184" s="142"/>
      <c r="Z184" s="6" t="s">
        <v>310</v>
      </c>
      <c r="AA184" s="38">
        <v>21.5</v>
      </c>
      <c r="AB184" s="59">
        <f t="shared" ref="AB184:AB185" si="467">+W184</f>
        <v>0</v>
      </c>
      <c r="AC184" s="16">
        <f t="shared" ref="AC184:AC185" si="468">+X184</f>
        <v>21.5</v>
      </c>
      <c r="AD184" s="12">
        <f t="shared" ref="AD184:AD185" si="469">(AG184-AC184)/AG184</f>
        <v>0</v>
      </c>
      <c r="AE184" s="114"/>
      <c r="AF184" s="120">
        <v>3</v>
      </c>
      <c r="AG184" s="52">
        <f t="shared" ref="AG184:AG185" si="470">SUM(AJ184:AL184)+AE184</f>
        <v>21.5</v>
      </c>
      <c r="AH184" s="142"/>
      <c r="AJ184" s="38">
        <f t="shared" ref="AJ184:AJ185" si="471">ROUND(AC184/(1-VLOOKUP(AF184,Group,2,FALSE)),2)</f>
        <v>21.5</v>
      </c>
      <c r="AK184" s="16">
        <f t="shared" ref="AK184:AK185" si="472">IF(VLOOKUP(AF184,Group,5,FALSE)="YES",VLOOKUP(ROUND(ROUND(AJ184,1)-AJ184,2),Round,2,FALSE)+VLOOKUP(AF184,Group,6,FALSE),0)</f>
        <v>0</v>
      </c>
      <c r="AL184" s="16">
        <f t="shared" ref="AL184:AL185" si="473">IF(VLOOKUP(AF184,Group,7,FALSE)="",0,ROUND(AJ184-0.04999,1)-AJ184+AM184)</f>
        <v>0</v>
      </c>
      <c r="AM184" s="16" t="str">
        <f t="shared" ref="AM184:AM185" si="474">IF(VLOOKUP(AF184,Group,7,FALSE)="","",VLOOKUP(AF184,Group,7,FALSE))</f>
        <v/>
      </c>
      <c r="AO184" s="152" t="s">
        <v>56</v>
      </c>
    </row>
    <row r="185" spans="2:41" s="3" customFormat="1" ht="9.9499999999999993" customHeight="1" x14ac:dyDescent="0.2">
      <c r="B185" s="105" t="s">
        <v>6</v>
      </c>
      <c r="D185" s="72" t="s">
        <v>176</v>
      </c>
      <c r="E185" s="72"/>
      <c r="F185" s="29" t="s">
        <v>172</v>
      </c>
      <c r="G185" s="29" t="s">
        <v>174</v>
      </c>
      <c r="H185" s="29"/>
      <c r="I185" s="29"/>
      <c r="J185" s="29"/>
      <c r="K185" s="140"/>
      <c r="L185" s="140" t="s">
        <v>86</v>
      </c>
      <c r="M185" s="29"/>
      <c r="N185" s="29"/>
      <c r="P185" s="72"/>
      <c r="Q185" s="87"/>
      <c r="R185" s="28"/>
      <c r="S185" s="38">
        <f t="shared" si="465"/>
        <v>29.05</v>
      </c>
      <c r="T185" s="36" t="s">
        <v>43</v>
      </c>
      <c r="U185" s="5" t="str">
        <f>+Instructions!$B$3</f>
        <v>A</v>
      </c>
      <c r="V185" s="51"/>
      <c r="W185" s="55">
        <f>+Instructions!$C$22</f>
        <v>0</v>
      </c>
      <c r="X185" s="38">
        <f t="shared" si="466"/>
        <v>29.05</v>
      </c>
      <c r="Y185" s="142"/>
      <c r="Z185" s="6" t="s">
        <v>310</v>
      </c>
      <c r="AA185" s="38">
        <v>29.05</v>
      </c>
      <c r="AB185" s="59">
        <f t="shared" si="467"/>
        <v>0</v>
      </c>
      <c r="AC185" s="16">
        <f t="shared" si="468"/>
        <v>29.05</v>
      </c>
      <c r="AD185" s="12">
        <f t="shared" si="469"/>
        <v>0</v>
      </c>
      <c r="AE185" s="114"/>
      <c r="AF185" s="120">
        <v>3</v>
      </c>
      <c r="AG185" s="52">
        <f t="shared" si="470"/>
        <v>29.05</v>
      </c>
      <c r="AH185" s="142"/>
      <c r="AJ185" s="38">
        <f t="shared" si="471"/>
        <v>29.05</v>
      </c>
      <c r="AK185" s="16">
        <f t="shared" si="472"/>
        <v>0</v>
      </c>
      <c r="AL185" s="16">
        <f t="shared" si="473"/>
        <v>0</v>
      </c>
      <c r="AM185" s="16" t="str">
        <f t="shared" si="474"/>
        <v/>
      </c>
      <c r="AO185" s="152" t="s">
        <v>56</v>
      </c>
    </row>
    <row r="186" spans="2:41" s="3" customFormat="1" ht="2.85" customHeight="1" x14ac:dyDescent="0.2">
      <c r="P186" s="72"/>
      <c r="Q186" s="87"/>
      <c r="R186" s="6"/>
      <c r="S186" s="38"/>
      <c r="T186" s="6"/>
      <c r="U186" s="5"/>
      <c r="V186" s="51"/>
      <c r="W186" s="55"/>
      <c r="X186" s="14"/>
      <c r="Y186" s="142"/>
      <c r="Z186" s="38"/>
      <c r="AA186" s="38"/>
      <c r="AB186" s="54"/>
      <c r="AC186" s="16"/>
      <c r="AD186" s="14"/>
      <c r="AE186" s="64"/>
      <c r="AF186" s="117"/>
      <c r="AG186" s="38"/>
      <c r="AH186" s="142"/>
      <c r="AJ186" s="38"/>
      <c r="AK186" s="16"/>
      <c r="AL186" s="16"/>
      <c r="AM186" s="16"/>
      <c r="AO186" s="153" t="s">
        <v>56</v>
      </c>
    </row>
    <row r="187" spans="2:41" s="3" customFormat="1" ht="9.75" customHeight="1" x14ac:dyDescent="0.2">
      <c r="B187" s="106" t="s">
        <v>52</v>
      </c>
      <c r="D187" s="72" t="s">
        <v>87</v>
      </c>
      <c r="E187" s="72"/>
      <c r="F187" s="29" t="s">
        <v>45</v>
      </c>
      <c r="G187" s="29"/>
      <c r="H187" s="29"/>
      <c r="J187" s="29"/>
      <c r="K187" s="140"/>
      <c r="L187" s="140" t="s">
        <v>85</v>
      </c>
      <c r="N187" s="29"/>
      <c r="P187" s="72" t="s">
        <v>271</v>
      </c>
      <c r="Q187" s="87"/>
      <c r="R187" s="28"/>
      <c r="S187" s="38">
        <f>IF(Suggested="Yes",AA187,AG187)</f>
        <v>48.25</v>
      </c>
      <c r="T187" s="36" t="s">
        <v>44</v>
      </c>
      <c r="U187" s="5" t="str">
        <f>+Instructions!$B$3</f>
        <v>A</v>
      </c>
      <c r="V187" s="51"/>
      <c r="W187" s="55">
        <f>+Instructions!$C$22</f>
        <v>0</v>
      </c>
      <c r="X187" s="38">
        <f t="shared" ref="X187" si="475">ROUND($AA187*(1-W187)+0.004999,2)</f>
        <v>48.25</v>
      </c>
      <c r="Y187" s="142"/>
      <c r="Z187" s="6" t="s">
        <v>310</v>
      </c>
      <c r="AA187" s="38">
        <v>48.25</v>
      </c>
      <c r="AB187" s="59">
        <f t="shared" ref="AB187" si="476">+W187</f>
        <v>0</v>
      </c>
      <c r="AC187" s="16">
        <f t="shared" ref="AC187" si="477">+X187</f>
        <v>48.25</v>
      </c>
      <c r="AD187" s="12">
        <f t="shared" ref="AD187" si="478">(AG187-AC187)/AG187</f>
        <v>0</v>
      </c>
      <c r="AE187" s="114"/>
      <c r="AF187" s="119">
        <v>1</v>
      </c>
      <c r="AG187" s="37">
        <f t="shared" ref="AG187" si="479">SUM(AJ187:AL187)+AE187</f>
        <v>48.25</v>
      </c>
      <c r="AH187" s="142"/>
      <c r="AJ187" s="38">
        <f t="shared" ref="AJ187" si="480">ROUND(AC187/(1-VLOOKUP(AF187,Group,2,FALSE)),2)</f>
        <v>48.25</v>
      </c>
      <c r="AK187" s="16">
        <f t="shared" ref="AK187" si="481">IF(VLOOKUP(AF187,Group,5,FALSE)="YES",VLOOKUP(ROUND(ROUND(AJ187,1)-AJ187,2),Round,2,FALSE)+VLOOKUP(AF187,Group,6,FALSE),0)</f>
        <v>0</v>
      </c>
      <c r="AL187" s="16">
        <f t="shared" ref="AL187" si="482">IF(VLOOKUP(AF187,Group,7,FALSE)="",0,ROUND(AJ187-0.04999,1)-AJ187+AM187)</f>
        <v>0</v>
      </c>
      <c r="AM187" s="16" t="str">
        <f t="shared" ref="AM187" si="483">IF(VLOOKUP(AF187,Group,7,FALSE)="","",VLOOKUP(AF187,Group,7,FALSE))</f>
        <v/>
      </c>
      <c r="AO187" s="152" t="s">
        <v>56</v>
      </c>
    </row>
    <row r="188" spans="2:41" s="3" customFormat="1" ht="1.5" customHeight="1" x14ac:dyDescent="0.2">
      <c r="P188" s="72"/>
      <c r="Q188" s="87"/>
      <c r="R188" s="6"/>
      <c r="S188" s="38"/>
      <c r="T188" s="6"/>
      <c r="U188" s="5"/>
      <c r="V188" s="51"/>
      <c r="W188" s="55"/>
      <c r="X188" s="14"/>
      <c r="Y188" s="142"/>
      <c r="Z188" s="38"/>
      <c r="AA188" s="38"/>
      <c r="AB188" s="54"/>
      <c r="AC188" s="16"/>
      <c r="AD188" s="14"/>
      <c r="AE188" s="64"/>
      <c r="AF188" s="117"/>
      <c r="AG188" s="38"/>
      <c r="AH188" s="142"/>
      <c r="AJ188" s="38"/>
      <c r="AK188" s="16"/>
      <c r="AL188" s="16"/>
      <c r="AM188" s="16"/>
      <c r="AO188" s="153" t="s">
        <v>56</v>
      </c>
    </row>
    <row r="189" spans="2:41" s="3" customFormat="1" ht="9.9499999999999993" customHeight="1" x14ac:dyDescent="0.2">
      <c r="B189" s="105" t="s">
        <v>6</v>
      </c>
      <c r="D189" s="72" t="s">
        <v>171</v>
      </c>
      <c r="E189" s="72"/>
      <c r="F189" s="29" t="s">
        <v>160</v>
      </c>
      <c r="G189" s="29" t="s">
        <v>168</v>
      </c>
      <c r="H189" s="29"/>
      <c r="I189" s="29"/>
      <c r="J189" s="29"/>
      <c r="K189" s="140"/>
      <c r="L189" s="140" t="s">
        <v>85</v>
      </c>
      <c r="N189" s="29"/>
      <c r="O189" s="29"/>
      <c r="P189" s="72" t="s">
        <v>286</v>
      </c>
      <c r="Q189" s="87"/>
      <c r="R189" s="28"/>
      <c r="S189" s="38">
        <f>IF(Suggested="Yes",AA189,AG189)</f>
        <v>42.05</v>
      </c>
      <c r="T189" s="36" t="s">
        <v>43</v>
      </c>
      <c r="U189" s="5" t="str">
        <f>+Instructions!$B$3</f>
        <v>A</v>
      </c>
      <c r="V189" s="51"/>
      <c r="W189" s="55">
        <f>+Instructions!$C$22</f>
        <v>0</v>
      </c>
      <c r="X189" s="38">
        <f>ROUND($AA189*(1-W189)+0.004999,2)</f>
        <v>42.05</v>
      </c>
      <c r="Y189" s="142"/>
      <c r="Z189" s="6" t="s">
        <v>310</v>
      </c>
      <c r="AA189" s="38">
        <v>42.05</v>
      </c>
      <c r="AB189" s="59">
        <f>+W189</f>
        <v>0</v>
      </c>
      <c r="AC189" s="16">
        <f>+X189</f>
        <v>42.05</v>
      </c>
      <c r="AD189" s="12">
        <f>(AG189-AC189)/AG189</f>
        <v>0</v>
      </c>
      <c r="AE189" s="114"/>
      <c r="AF189" s="120">
        <v>3</v>
      </c>
      <c r="AG189" s="52">
        <f>SUM(AJ189:AL189)+AE189</f>
        <v>42.05</v>
      </c>
      <c r="AH189" s="142"/>
      <c r="AJ189" s="38">
        <f>ROUND(AC189/(1-VLOOKUP(AF189,Group,2,FALSE)),2)</f>
        <v>42.05</v>
      </c>
      <c r="AK189" s="16">
        <f>IF(VLOOKUP(AF189,Group,5,FALSE)="YES",VLOOKUP(ROUND(ROUND(AJ189,1)-AJ189,2),Round,2,FALSE)+VLOOKUP(AF189,Group,6,FALSE),0)</f>
        <v>0</v>
      </c>
      <c r="AL189" s="16">
        <f>IF(VLOOKUP(AF189,Group,7,FALSE)="",0,ROUND(AJ189-0.04999,1)-AJ189+AM189)</f>
        <v>0</v>
      </c>
      <c r="AM189" s="16" t="str">
        <f>IF(VLOOKUP(AF189,Group,7,FALSE)="","",VLOOKUP(AF189,Group,7,FALSE))</f>
        <v/>
      </c>
      <c r="AO189" s="152" t="s">
        <v>56</v>
      </c>
    </row>
    <row r="190" spans="2:41" s="3" customFormat="1" ht="3.95" customHeight="1" x14ac:dyDescent="0.2">
      <c r="P190" s="72"/>
      <c r="Q190" s="87"/>
      <c r="R190" s="6"/>
      <c r="S190" s="38"/>
      <c r="T190" s="6"/>
      <c r="U190" s="5"/>
      <c r="V190" s="51"/>
      <c r="W190" s="55"/>
      <c r="X190" s="14"/>
      <c r="Y190" s="142"/>
      <c r="Z190" s="38"/>
      <c r="AA190" s="38"/>
      <c r="AB190" s="54"/>
      <c r="AC190" s="16"/>
      <c r="AD190" s="14"/>
      <c r="AE190" s="64"/>
      <c r="AF190" s="117"/>
      <c r="AG190" s="38"/>
      <c r="AH190" s="142"/>
      <c r="AJ190" s="38"/>
      <c r="AK190" s="16"/>
      <c r="AL190" s="16"/>
      <c r="AM190" s="16"/>
      <c r="AO190" s="153" t="s">
        <v>56</v>
      </c>
    </row>
    <row r="191" spans="2:41" s="3" customFormat="1" ht="9.9499999999999993" customHeight="1" x14ac:dyDescent="0.2">
      <c r="C191" s="71" t="s">
        <v>217</v>
      </c>
      <c r="D191" s="11"/>
      <c r="E191" s="137"/>
      <c r="F191" s="137"/>
      <c r="G191" s="29"/>
      <c r="J191" s="3" t="s">
        <v>192</v>
      </c>
      <c r="N191" s="77"/>
      <c r="P191" s="77"/>
      <c r="Q191" s="71"/>
      <c r="R191" s="77" t="s">
        <v>93</v>
      </c>
      <c r="S191" s="167" t="s">
        <v>234</v>
      </c>
      <c r="T191" s="168"/>
      <c r="U191" s="138"/>
      <c r="V191" s="51"/>
      <c r="W191" s="14"/>
      <c r="X191" s="139"/>
      <c r="Y191" s="146"/>
      <c r="Z191" s="14"/>
      <c r="AA191" s="139"/>
      <c r="AB191" s="139"/>
      <c r="AD191" s="54"/>
      <c r="AE191" s="16"/>
      <c r="AF191" s="14"/>
      <c r="AG191" s="64"/>
      <c r="AH191" s="149"/>
      <c r="AI191" s="38"/>
      <c r="AJ191" s="139"/>
      <c r="AL191" s="6" t="s">
        <v>88</v>
      </c>
      <c r="AO191" s="153"/>
    </row>
    <row r="192" spans="2:41" s="3" customFormat="1" ht="2.85" customHeight="1" x14ac:dyDescent="0.2">
      <c r="P192" s="72"/>
      <c r="Q192" s="87"/>
      <c r="R192" s="6"/>
      <c r="S192" s="38"/>
      <c r="T192" s="6"/>
      <c r="U192" s="5"/>
      <c r="V192" s="51"/>
      <c r="W192" s="55"/>
      <c r="X192" s="14"/>
      <c r="Y192" s="142"/>
      <c r="Z192" s="38"/>
      <c r="AA192" s="38"/>
      <c r="AB192" s="54"/>
      <c r="AC192" s="16"/>
      <c r="AD192" s="14"/>
      <c r="AE192" s="64"/>
      <c r="AF192" s="117"/>
      <c r="AG192" s="38"/>
      <c r="AH192" s="142"/>
      <c r="AJ192" s="38"/>
      <c r="AK192" s="16"/>
      <c r="AL192" s="16"/>
      <c r="AM192" s="16"/>
      <c r="AO192" s="153" t="s">
        <v>56</v>
      </c>
    </row>
    <row r="193" spans="2:41" s="3" customFormat="1" ht="9.75" customHeight="1" x14ac:dyDescent="0.2">
      <c r="B193" s="106" t="s">
        <v>52</v>
      </c>
      <c r="D193" s="72" t="s">
        <v>196</v>
      </c>
      <c r="E193" s="72"/>
      <c r="F193" s="29" t="s">
        <v>45</v>
      </c>
      <c r="G193" s="29"/>
      <c r="H193" s="29"/>
      <c r="I193" s="29"/>
      <c r="J193" s="29"/>
      <c r="K193" s="29" t="s">
        <v>178</v>
      </c>
      <c r="L193" s="29"/>
      <c r="M193" s="29"/>
      <c r="N193" s="29"/>
      <c r="P193" s="72" t="s">
        <v>279</v>
      </c>
      <c r="Q193" s="87"/>
      <c r="R193" s="28" t="s">
        <v>49</v>
      </c>
      <c r="S193" s="38">
        <f>IF(Suggested="Yes",AA193,AG193)</f>
        <v>13.85</v>
      </c>
      <c r="T193" s="36" t="s">
        <v>44</v>
      </c>
      <c r="U193" s="5" t="str">
        <f>+Instructions!$B$3</f>
        <v>A</v>
      </c>
      <c r="V193" s="51"/>
      <c r="W193" s="55">
        <f>+Instructions!$C$22</f>
        <v>0</v>
      </c>
      <c r="X193" s="38">
        <f t="shared" ref="X193:X195" si="484">ROUND($AA193*(1-W193)+0.004999,2)</f>
        <v>13.85</v>
      </c>
      <c r="Y193" s="142"/>
      <c r="Z193" s="6" t="s">
        <v>310</v>
      </c>
      <c r="AA193" s="38">
        <v>13.85</v>
      </c>
      <c r="AB193" s="59">
        <f t="shared" ref="AB193:AB195" si="485">+W193</f>
        <v>0</v>
      </c>
      <c r="AC193" s="16">
        <f t="shared" ref="AC193:AC195" si="486">+X193</f>
        <v>13.85</v>
      </c>
      <c r="AD193" s="12">
        <f t="shared" ref="AD193:AD195" si="487">(AG193-AC193)/AG193</f>
        <v>0</v>
      </c>
      <c r="AE193" s="114"/>
      <c r="AF193" s="119">
        <v>1</v>
      </c>
      <c r="AG193" s="37">
        <f t="shared" ref="AG193:AG195" si="488">SUM(AJ193:AL193)+AE193</f>
        <v>13.85</v>
      </c>
      <c r="AH193" s="142"/>
      <c r="AJ193" s="38">
        <f t="shared" ref="AJ193:AJ195" si="489">ROUND(AC193/(1-VLOOKUP(AF193,Group,2,FALSE)),2)</f>
        <v>13.85</v>
      </c>
      <c r="AK193" s="16">
        <f t="shared" ref="AK193:AK195" si="490">IF(VLOOKUP(AF193,Group,5,FALSE)="YES",VLOOKUP(ROUND(ROUND(AJ193,1)-AJ193,2),Round,2,FALSE)+VLOOKUP(AF193,Group,6,FALSE),0)</f>
        <v>0</v>
      </c>
      <c r="AL193" s="16">
        <f t="shared" ref="AL193:AL195" si="491">IF(VLOOKUP(AF193,Group,7,FALSE)="",0,ROUND(AJ193-0.04999,1)-AJ193+AM193)</f>
        <v>0</v>
      </c>
      <c r="AM193" s="16" t="str">
        <f t="shared" ref="AM193:AM195" si="492">IF(VLOOKUP(AF193,Group,7,FALSE)="","",VLOOKUP(AF193,Group,7,FALSE))</f>
        <v/>
      </c>
      <c r="AO193" s="152" t="s">
        <v>56</v>
      </c>
    </row>
    <row r="194" spans="2:41" s="3" customFormat="1" ht="2.85" customHeight="1" x14ac:dyDescent="0.2">
      <c r="P194" s="72"/>
      <c r="Q194" s="87"/>
      <c r="R194" s="6"/>
      <c r="S194" s="38"/>
      <c r="T194" s="6"/>
      <c r="U194" s="5"/>
      <c r="V194" s="51"/>
      <c r="W194" s="55"/>
      <c r="X194" s="14"/>
      <c r="Y194" s="142"/>
      <c r="Z194" s="38"/>
      <c r="AA194" s="38"/>
      <c r="AB194" s="54"/>
      <c r="AC194" s="16"/>
      <c r="AD194" s="14"/>
      <c r="AE194" s="64"/>
      <c r="AF194" s="117"/>
      <c r="AG194" s="38"/>
      <c r="AH194" s="142"/>
      <c r="AJ194" s="38"/>
      <c r="AK194" s="16"/>
      <c r="AL194" s="16"/>
      <c r="AM194" s="16"/>
      <c r="AO194" s="153" t="s">
        <v>56</v>
      </c>
    </row>
    <row r="195" spans="2:41" s="3" customFormat="1" ht="9.75" customHeight="1" x14ac:dyDescent="0.2">
      <c r="B195" s="106" t="s">
        <v>52</v>
      </c>
      <c r="D195" s="72" t="s">
        <v>87</v>
      </c>
      <c r="E195" s="72"/>
      <c r="F195" s="29" t="s">
        <v>45</v>
      </c>
      <c r="G195" s="29"/>
      <c r="H195" s="29"/>
      <c r="J195" s="29"/>
      <c r="K195" s="140" t="s">
        <v>86</v>
      </c>
      <c r="N195" s="29"/>
      <c r="P195" s="72" t="s">
        <v>271</v>
      </c>
      <c r="Q195" s="87"/>
      <c r="R195" s="28"/>
      <c r="S195" s="38">
        <f>IF(Suggested="Yes",AA195,AG195)</f>
        <v>21.2</v>
      </c>
      <c r="T195" s="36" t="s">
        <v>44</v>
      </c>
      <c r="U195" s="5" t="str">
        <f>+Instructions!$B$3</f>
        <v>A</v>
      </c>
      <c r="V195" s="51"/>
      <c r="W195" s="55">
        <f>+Instructions!$C$22</f>
        <v>0</v>
      </c>
      <c r="X195" s="38">
        <f t="shared" si="484"/>
        <v>21.2</v>
      </c>
      <c r="Y195" s="142"/>
      <c r="Z195" s="6" t="s">
        <v>310</v>
      </c>
      <c r="AA195" s="38">
        <v>21.2</v>
      </c>
      <c r="AB195" s="59">
        <f t="shared" si="485"/>
        <v>0</v>
      </c>
      <c r="AC195" s="16">
        <f t="shared" si="486"/>
        <v>21.2</v>
      </c>
      <c r="AD195" s="12">
        <f t="shared" si="487"/>
        <v>0</v>
      </c>
      <c r="AE195" s="114"/>
      <c r="AF195" s="119">
        <v>1</v>
      </c>
      <c r="AG195" s="37">
        <f t="shared" si="488"/>
        <v>21.2</v>
      </c>
      <c r="AH195" s="142"/>
      <c r="AJ195" s="38">
        <f t="shared" si="489"/>
        <v>21.2</v>
      </c>
      <c r="AK195" s="16">
        <f t="shared" si="490"/>
        <v>0</v>
      </c>
      <c r="AL195" s="16">
        <f t="shared" si="491"/>
        <v>0</v>
      </c>
      <c r="AM195" s="16" t="str">
        <f t="shared" si="492"/>
        <v/>
      </c>
      <c r="AO195" s="152" t="s">
        <v>56</v>
      </c>
    </row>
    <row r="196" spans="2:41" s="3" customFormat="1" ht="1.5" customHeight="1" x14ac:dyDescent="0.2">
      <c r="P196" s="72"/>
      <c r="Q196" s="87"/>
      <c r="R196" s="6"/>
      <c r="S196" s="38"/>
      <c r="T196" s="6"/>
      <c r="U196" s="5"/>
      <c r="V196" s="51"/>
      <c r="W196" s="139"/>
      <c r="X196" s="55"/>
      <c r="Y196" s="145"/>
      <c r="Z196" s="139"/>
      <c r="AA196" s="38"/>
      <c r="AB196" s="38"/>
      <c r="AC196" s="54"/>
      <c r="AD196" s="16"/>
      <c r="AE196" s="14"/>
      <c r="AF196" s="64"/>
      <c r="AG196" s="117"/>
      <c r="AH196" s="147"/>
      <c r="AI196" s="139"/>
      <c r="AK196" s="16"/>
      <c r="AL196" s="16"/>
      <c r="AM196" s="16"/>
      <c r="AN196" s="16"/>
      <c r="AO196" s="153"/>
    </row>
    <row r="197" spans="2:41" s="3" customFormat="1" ht="9.75" customHeight="1" x14ac:dyDescent="0.2">
      <c r="D197" s="39" t="s">
        <v>90</v>
      </c>
      <c r="F197" s="158" t="s">
        <v>197</v>
      </c>
      <c r="G197" s="29"/>
      <c r="H197" s="29"/>
      <c r="I197" s="29"/>
      <c r="J197" s="29"/>
      <c r="K197" s="29"/>
      <c r="L197" s="29"/>
      <c r="M197" s="29"/>
      <c r="N197" s="29"/>
      <c r="Q197" s="87"/>
      <c r="R197" s="28"/>
      <c r="S197" s="38"/>
      <c r="T197" s="36"/>
      <c r="U197" s="5"/>
      <c r="V197" s="51"/>
      <c r="W197" s="139"/>
      <c r="X197" s="38"/>
      <c r="Y197" s="142"/>
      <c r="Z197" s="144"/>
      <c r="AA197" s="38"/>
      <c r="AB197" s="139"/>
      <c r="AC197" s="139"/>
      <c r="AD197" s="38"/>
      <c r="AE197" s="59"/>
      <c r="AF197" s="16"/>
      <c r="AG197" s="12"/>
      <c r="AH197" s="148"/>
      <c r="AI197" s="150"/>
      <c r="AJ197" s="38"/>
      <c r="AK197" s="139"/>
      <c r="AM197" s="6" t="s">
        <v>88</v>
      </c>
      <c r="AO197" s="153"/>
    </row>
    <row r="198" spans="2:41" s="3" customFormat="1" ht="3.95" customHeight="1" x14ac:dyDescent="0.2">
      <c r="P198" s="72"/>
      <c r="Q198" s="87"/>
      <c r="R198" s="6"/>
      <c r="S198" s="38"/>
      <c r="T198" s="6"/>
      <c r="U198" s="5"/>
      <c r="V198" s="51"/>
      <c r="W198" s="55"/>
      <c r="X198" s="14"/>
      <c r="Y198" s="142"/>
      <c r="Z198" s="38"/>
      <c r="AA198" s="38"/>
      <c r="AB198" s="54"/>
      <c r="AC198" s="16"/>
      <c r="AD198" s="14"/>
      <c r="AE198" s="64"/>
      <c r="AF198" s="117"/>
      <c r="AG198" s="38"/>
      <c r="AH198" s="142"/>
      <c r="AJ198" s="38"/>
      <c r="AK198" s="16"/>
      <c r="AL198" s="16"/>
      <c r="AM198" s="16"/>
      <c r="AO198" s="153"/>
    </row>
    <row r="199" spans="2:41" s="3" customFormat="1" ht="9.9499999999999993" customHeight="1" x14ac:dyDescent="0.2">
      <c r="C199" s="71" t="s">
        <v>218</v>
      </c>
      <c r="K199" s="3" t="s">
        <v>88</v>
      </c>
      <c r="L199" s="3" t="s">
        <v>88</v>
      </c>
      <c r="N199" s="3" t="s">
        <v>88</v>
      </c>
      <c r="P199" s="136"/>
      <c r="Q199" s="6"/>
      <c r="R199" s="77" t="s">
        <v>93</v>
      </c>
      <c r="S199" s="167" t="s">
        <v>235</v>
      </c>
      <c r="T199" s="168"/>
      <c r="U199" s="5"/>
      <c r="V199" s="51"/>
      <c r="W199" s="68"/>
      <c r="X199" s="68"/>
      <c r="Y199" s="142"/>
      <c r="Z199" s="38"/>
      <c r="AA199" s="38"/>
      <c r="AB199" s="14"/>
      <c r="AC199" s="14"/>
      <c r="AD199" s="14"/>
      <c r="AE199" s="14"/>
      <c r="AF199" s="64"/>
      <c r="AG199" s="16"/>
      <c r="AH199" s="142"/>
      <c r="AO199" s="153" t="s">
        <v>56</v>
      </c>
    </row>
    <row r="200" spans="2:41" s="3" customFormat="1" ht="2.85" customHeight="1" x14ac:dyDescent="0.2">
      <c r="P200" s="72"/>
      <c r="Q200" s="87"/>
      <c r="R200" s="6"/>
      <c r="S200" s="38"/>
      <c r="T200" s="6"/>
      <c r="U200" s="5"/>
      <c r="V200" s="51"/>
      <c r="W200" s="55"/>
      <c r="X200" s="14"/>
      <c r="Y200" s="142"/>
      <c r="Z200" s="38"/>
      <c r="AA200" s="38"/>
      <c r="AB200" s="54"/>
      <c r="AC200" s="16"/>
      <c r="AD200" s="14"/>
      <c r="AE200" s="64"/>
      <c r="AF200" s="117"/>
      <c r="AG200" s="38"/>
      <c r="AH200" s="142"/>
      <c r="AJ200" s="38"/>
      <c r="AK200" s="16"/>
      <c r="AL200" s="16"/>
      <c r="AM200" s="16"/>
      <c r="AO200" s="153" t="s">
        <v>56</v>
      </c>
    </row>
    <row r="201" spans="2:41" s="3" customFormat="1" ht="9.75" customHeight="1" x14ac:dyDescent="0.2">
      <c r="B201" s="106" t="s">
        <v>52</v>
      </c>
      <c r="D201" s="72" t="s">
        <v>87</v>
      </c>
      <c r="E201" s="72"/>
      <c r="F201" s="29" t="s">
        <v>45</v>
      </c>
      <c r="G201" s="29"/>
      <c r="H201" s="29"/>
      <c r="I201" s="29"/>
      <c r="J201" s="29"/>
      <c r="L201" s="29" t="s">
        <v>86</v>
      </c>
      <c r="N201" s="29"/>
      <c r="P201" s="72" t="s">
        <v>271</v>
      </c>
      <c r="Q201" s="87"/>
      <c r="R201" s="28"/>
      <c r="S201" s="38">
        <f>IF(Suggested="Yes",AA201,AG201)</f>
        <v>27.3</v>
      </c>
      <c r="T201" s="36" t="s">
        <v>44</v>
      </c>
      <c r="U201" s="5" t="str">
        <f>+Instructions!$B$3</f>
        <v>A</v>
      </c>
      <c r="V201" s="51"/>
      <c r="W201" s="55">
        <f>+Instructions!$C$22</f>
        <v>0</v>
      </c>
      <c r="X201" s="38">
        <f t="shared" ref="X201" si="493">ROUND($AA201*(1-W201)+0.004999,2)</f>
        <v>27.3</v>
      </c>
      <c r="Y201" s="142"/>
      <c r="Z201" s="6" t="s">
        <v>310</v>
      </c>
      <c r="AA201" s="38">
        <v>27.3</v>
      </c>
      <c r="AB201" s="59">
        <f t="shared" ref="AB201" si="494">+W201</f>
        <v>0</v>
      </c>
      <c r="AC201" s="16">
        <f t="shared" ref="AC201" si="495">+X201</f>
        <v>27.3</v>
      </c>
      <c r="AD201" s="12">
        <f t="shared" ref="AD201" si="496">(AG201-AC201)/AG201</f>
        <v>0</v>
      </c>
      <c r="AE201" s="114"/>
      <c r="AF201" s="119">
        <v>1</v>
      </c>
      <c r="AG201" s="37">
        <f t="shared" ref="AG201" si="497">SUM(AJ201:AL201)+AE201</f>
        <v>27.3</v>
      </c>
      <c r="AH201" s="142"/>
      <c r="AJ201" s="38">
        <f t="shared" ref="AJ201" si="498">ROUND(AC201/(1-VLOOKUP(AF201,Group,2,FALSE)),2)</f>
        <v>27.3</v>
      </c>
      <c r="AK201" s="16">
        <f t="shared" ref="AK201" si="499">IF(VLOOKUP(AF201,Group,5,FALSE)="YES",VLOOKUP(ROUND(ROUND(AJ201,1)-AJ201,2),Round,2,FALSE)+VLOOKUP(AF201,Group,6,FALSE),0)</f>
        <v>0</v>
      </c>
      <c r="AL201" s="16">
        <f t="shared" ref="AL201" si="500">IF(VLOOKUP(AF201,Group,7,FALSE)="",0,ROUND(AJ201-0.04999,1)-AJ201+AM201)</f>
        <v>0</v>
      </c>
      <c r="AM201" s="16" t="str">
        <f t="shared" ref="AM201" si="501">IF(VLOOKUP(AF201,Group,7,FALSE)="","",VLOOKUP(AF201,Group,7,FALSE))</f>
        <v/>
      </c>
      <c r="AO201" s="152" t="s">
        <v>56</v>
      </c>
    </row>
    <row r="202" spans="2:41" s="3" customFormat="1" ht="2.85" customHeight="1" x14ac:dyDescent="0.2">
      <c r="P202" s="72"/>
      <c r="Q202" s="87"/>
      <c r="R202" s="6"/>
      <c r="S202" s="38"/>
      <c r="T202" s="6"/>
      <c r="U202" s="5"/>
      <c r="V202" s="51"/>
      <c r="W202" s="55"/>
      <c r="X202" s="14"/>
      <c r="Y202" s="142"/>
      <c r="Z202" s="38"/>
      <c r="AA202" s="38"/>
      <c r="AB202" s="54"/>
      <c r="AC202" s="16"/>
      <c r="AD202" s="14"/>
      <c r="AE202" s="64"/>
      <c r="AF202" s="117"/>
      <c r="AG202" s="38"/>
      <c r="AH202" s="142"/>
      <c r="AJ202" s="38"/>
      <c r="AK202" s="16"/>
      <c r="AL202" s="16"/>
      <c r="AM202" s="16"/>
      <c r="AO202" s="153" t="s">
        <v>56</v>
      </c>
    </row>
    <row r="203" spans="2:41" s="3" customFormat="1" ht="9.75" customHeight="1" x14ac:dyDescent="0.2">
      <c r="B203" s="106" t="s">
        <v>52</v>
      </c>
      <c r="D203" s="72" t="s">
        <v>177</v>
      </c>
      <c r="E203" s="72"/>
      <c r="F203" s="29" t="s">
        <v>45</v>
      </c>
      <c r="G203" s="29"/>
      <c r="H203" s="29"/>
      <c r="I203" s="29"/>
      <c r="J203" s="29"/>
      <c r="L203" s="29" t="s">
        <v>85</v>
      </c>
      <c r="N203" s="29"/>
      <c r="P203" s="72" t="s">
        <v>179</v>
      </c>
      <c r="Q203" s="87"/>
      <c r="R203" s="28"/>
      <c r="S203" s="38">
        <f>IF(Suggested="Yes",AA203,AG203)</f>
        <v>18</v>
      </c>
      <c r="T203" s="36" t="s">
        <v>44</v>
      </c>
      <c r="U203" s="5" t="str">
        <f>+Instructions!$B$3</f>
        <v>A</v>
      </c>
      <c r="V203" s="51"/>
      <c r="W203" s="55">
        <f>+Instructions!$C$22</f>
        <v>0</v>
      </c>
      <c r="X203" s="38">
        <f t="shared" ref="X203:X205" si="502">ROUND($AA203*(1-W203)+0.004999,2)</f>
        <v>18</v>
      </c>
      <c r="Y203" s="142"/>
      <c r="Z203" s="6" t="s">
        <v>310</v>
      </c>
      <c r="AA203" s="38">
        <v>18</v>
      </c>
      <c r="AB203" s="59">
        <f t="shared" ref="AB203:AB205" si="503">+W203</f>
        <v>0</v>
      </c>
      <c r="AC203" s="16">
        <f t="shared" ref="AC203:AC205" si="504">+X203</f>
        <v>18</v>
      </c>
      <c r="AD203" s="12">
        <f t="shared" ref="AD203:AD205" si="505">(AG203-AC203)/AG203</f>
        <v>0</v>
      </c>
      <c r="AE203" s="114"/>
      <c r="AF203" s="119">
        <v>1</v>
      </c>
      <c r="AG203" s="37">
        <f t="shared" ref="AG203:AG205" si="506">SUM(AJ203:AL203)+AE203</f>
        <v>18</v>
      </c>
      <c r="AH203" s="142"/>
      <c r="AJ203" s="38">
        <f t="shared" ref="AJ203:AJ205" si="507">ROUND(AC203/(1-VLOOKUP(AF203,Group,2,FALSE)),2)</f>
        <v>18</v>
      </c>
      <c r="AK203" s="16">
        <f t="shared" ref="AK203:AK205" si="508">IF(VLOOKUP(AF203,Group,5,FALSE)="YES",VLOOKUP(ROUND(ROUND(AJ203,1)-AJ203,2),Round,2,FALSE)+VLOOKUP(AF203,Group,6,FALSE),0)</f>
        <v>0</v>
      </c>
      <c r="AL203" s="16">
        <f t="shared" ref="AL203:AL205" si="509">IF(VLOOKUP(AF203,Group,7,FALSE)="",0,ROUND(AJ203-0.04999,1)-AJ203+AM203)</f>
        <v>0</v>
      </c>
      <c r="AM203" s="16" t="str">
        <f t="shared" ref="AM203:AM205" si="510">IF(VLOOKUP(AF203,Group,7,FALSE)="","",VLOOKUP(AF203,Group,7,FALSE))</f>
        <v/>
      </c>
      <c r="AO203" s="152" t="s">
        <v>56</v>
      </c>
    </row>
    <row r="204" spans="2:41" s="3" customFormat="1" ht="9.75" customHeight="1" x14ac:dyDescent="0.2">
      <c r="B204" s="106" t="s">
        <v>52</v>
      </c>
      <c r="D204" s="72" t="s">
        <v>194</v>
      </c>
      <c r="E204" s="72"/>
      <c r="F204" s="29" t="s">
        <v>45</v>
      </c>
      <c r="G204" s="29"/>
      <c r="H204" s="29"/>
      <c r="I204" s="29"/>
      <c r="J204" s="29"/>
      <c r="L204" s="140" t="s">
        <v>85</v>
      </c>
      <c r="N204" s="29"/>
      <c r="P204" s="72" t="s">
        <v>185</v>
      </c>
      <c r="Q204" s="87"/>
      <c r="R204" s="28"/>
      <c r="S204" s="38">
        <f>IF(Suggested="Yes",AA204,AG204)</f>
        <v>27.4</v>
      </c>
      <c r="T204" s="36" t="s">
        <v>44</v>
      </c>
      <c r="U204" s="5" t="str">
        <f>+Instructions!$B$3</f>
        <v>A</v>
      </c>
      <c r="V204" s="51"/>
      <c r="W204" s="55">
        <f>+Instructions!$C$22</f>
        <v>0</v>
      </c>
      <c r="X204" s="38">
        <f t="shared" si="502"/>
        <v>27.4</v>
      </c>
      <c r="Y204" s="142"/>
      <c r="Z204" s="6" t="s">
        <v>310</v>
      </c>
      <c r="AA204" s="38">
        <v>27.4</v>
      </c>
      <c r="AB204" s="59">
        <f t="shared" si="503"/>
        <v>0</v>
      </c>
      <c r="AC204" s="16">
        <f t="shared" si="504"/>
        <v>27.4</v>
      </c>
      <c r="AD204" s="12">
        <f t="shared" si="505"/>
        <v>0</v>
      </c>
      <c r="AE204" s="114"/>
      <c r="AF204" s="119">
        <v>1</v>
      </c>
      <c r="AG204" s="37">
        <f t="shared" si="506"/>
        <v>27.4</v>
      </c>
      <c r="AH204" s="142"/>
      <c r="AJ204" s="38">
        <f t="shared" si="507"/>
        <v>27.4</v>
      </c>
      <c r="AK204" s="16">
        <f t="shared" si="508"/>
        <v>0</v>
      </c>
      <c r="AL204" s="16">
        <f t="shared" si="509"/>
        <v>0</v>
      </c>
      <c r="AM204" s="16" t="str">
        <f t="shared" si="510"/>
        <v/>
      </c>
      <c r="AO204" s="152" t="s">
        <v>56</v>
      </c>
    </row>
    <row r="205" spans="2:41" s="3" customFormat="1" ht="9.75" customHeight="1" x14ac:dyDescent="0.2">
      <c r="B205" s="106" t="s">
        <v>52</v>
      </c>
      <c r="D205" s="72" t="s">
        <v>87</v>
      </c>
      <c r="E205" s="72"/>
      <c r="F205" s="29" t="s">
        <v>45</v>
      </c>
      <c r="G205" s="29"/>
      <c r="H205" s="29"/>
      <c r="J205" s="29"/>
      <c r="L205" s="140" t="s">
        <v>85</v>
      </c>
      <c r="N205" s="29"/>
      <c r="P205" s="72" t="s">
        <v>271</v>
      </c>
      <c r="Q205" s="87"/>
      <c r="R205" s="28"/>
      <c r="S205" s="38">
        <f>IF(Suggested="Yes",AA205,AG205)</f>
        <v>28</v>
      </c>
      <c r="T205" s="36" t="s">
        <v>44</v>
      </c>
      <c r="U205" s="5" t="str">
        <f>+Instructions!$B$3</f>
        <v>A</v>
      </c>
      <c r="V205" s="51"/>
      <c r="W205" s="55">
        <f>+Instructions!$C$22</f>
        <v>0</v>
      </c>
      <c r="X205" s="38">
        <f t="shared" si="502"/>
        <v>28</v>
      </c>
      <c r="Y205" s="142"/>
      <c r="Z205" s="6" t="s">
        <v>310</v>
      </c>
      <c r="AA205" s="38">
        <v>28</v>
      </c>
      <c r="AB205" s="59">
        <f t="shared" si="503"/>
        <v>0</v>
      </c>
      <c r="AC205" s="16">
        <f t="shared" si="504"/>
        <v>28</v>
      </c>
      <c r="AD205" s="12">
        <f t="shared" si="505"/>
        <v>0</v>
      </c>
      <c r="AE205" s="114"/>
      <c r="AF205" s="119">
        <v>1</v>
      </c>
      <c r="AG205" s="37">
        <f t="shared" si="506"/>
        <v>28</v>
      </c>
      <c r="AH205" s="142"/>
      <c r="AJ205" s="38">
        <f t="shared" si="507"/>
        <v>28</v>
      </c>
      <c r="AK205" s="16">
        <f t="shared" si="508"/>
        <v>0</v>
      </c>
      <c r="AL205" s="16">
        <f t="shared" si="509"/>
        <v>0</v>
      </c>
      <c r="AM205" s="16" t="str">
        <f t="shared" si="510"/>
        <v/>
      </c>
      <c r="AO205" s="152" t="s">
        <v>56</v>
      </c>
    </row>
    <row r="206" spans="2:41" s="3" customFormat="1" ht="1.5" customHeight="1" x14ac:dyDescent="0.2">
      <c r="P206" s="72"/>
      <c r="Q206" s="87"/>
      <c r="R206" s="6"/>
      <c r="S206" s="38"/>
      <c r="T206" s="6"/>
      <c r="U206" s="5"/>
      <c r="V206" s="51"/>
      <c r="W206" s="55"/>
      <c r="X206" s="14"/>
      <c r="Y206" s="142"/>
      <c r="Z206" s="38"/>
      <c r="AA206" s="38"/>
      <c r="AB206" s="54"/>
      <c r="AC206" s="16"/>
      <c r="AD206" s="14"/>
      <c r="AE206" s="64"/>
      <c r="AF206" s="117"/>
      <c r="AG206" s="38"/>
      <c r="AH206" s="142"/>
      <c r="AJ206" s="38"/>
      <c r="AK206" s="16"/>
      <c r="AL206" s="16"/>
      <c r="AM206" s="16"/>
      <c r="AO206" s="153" t="s">
        <v>56</v>
      </c>
    </row>
    <row r="207" spans="2:41" s="3" customFormat="1" ht="9.9499999999999993" customHeight="1" x14ac:dyDescent="0.2">
      <c r="B207" s="105" t="s">
        <v>6</v>
      </c>
      <c r="D207" s="72" t="s">
        <v>82</v>
      </c>
      <c r="E207" s="72"/>
      <c r="F207" s="29" t="s">
        <v>160</v>
      </c>
      <c r="G207" s="29" t="s">
        <v>219</v>
      </c>
      <c r="H207" s="29"/>
      <c r="I207" s="29"/>
      <c r="J207" s="29"/>
      <c r="K207" s="140"/>
      <c r="L207" s="140" t="s">
        <v>220</v>
      </c>
      <c r="M207" s="29"/>
      <c r="N207" s="29"/>
      <c r="P207" s="72" t="s">
        <v>285</v>
      </c>
      <c r="Q207" s="87"/>
      <c r="R207" s="28"/>
      <c r="S207" s="38">
        <f t="shared" ref="S207" si="511">IF(Suggested="Yes",AA207,AG207)</f>
        <v>31.35</v>
      </c>
      <c r="T207" s="36" t="s">
        <v>43</v>
      </c>
      <c r="U207" s="5" t="str">
        <f>+Instructions!$B$3</f>
        <v>A</v>
      </c>
      <c r="V207" s="51"/>
      <c r="W207" s="55">
        <f>+Instructions!$C$22</f>
        <v>0</v>
      </c>
      <c r="X207" s="38">
        <f t="shared" ref="X207" si="512">ROUND($AA207*(1-W207)+0.004999,2)</f>
        <v>31.35</v>
      </c>
      <c r="Y207" s="142"/>
      <c r="Z207" s="6" t="s">
        <v>310</v>
      </c>
      <c r="AA207" s="38">
        <v>31.35</v>
      </c>
      <c r="AB207" s="59">
        <f t="shared" ref="AB207" si="513">+W207</f>
        <v>0</v>
      </c>
      <c r="AC207" s="16">
        <f t="shared" ref="AC207" si="514">+X207</f>
        <v>31.35</v>
      </c>
      <c r="AD207" s="12">
        <f t="shared" ref="AD207" si="515">(AG207-AC207)/AG207</f>
        <v>0</v>
      </c>
      <c r="AE207" s="114"/>
      <c r="AF207" s="120">
        <v>3</v>
      </c>
      <c r="AG207" s="52">
        <f t="shared" ref="AG207" si="516">SUM(AJ207:AL207)+AE207</f>
        <v>31.35</v>
      </c>
      <c r="AH207" s="142"/>
      <c r="AJ207" s="38">
        <f t="shared" ref="AJ207" si="517">ROUND(AC207/(1-VLOOKUP(AF207,Group,2,FALSE)),2)</f>
        <v>31.35</v>
      </c>
      <c r="AK207" s="16">
        <f t="shared" ref="AK207" si="518">IF(VLOOKUP(AF207,Group,5,FALSE)="YES",VLOOKUP(ROUND(ROUND(AJ207,1)-AJ207,2),Round,2,FALSE)+VLOOKUP(AF207,Group,6,FALSE),0)</f>
        <v>0</v>
      </c>
      <c r="AL207" s="16">
        <f t="shared" ref="AL207" si="519">IF(VLOOKUP(AF207,Group,7,FALSE)="",0,ROUND(AJ207-0.04999,1)-AJ207+AM207)</f>
        <v>0</v>
      </c>
      <c r="AM207" s="16" t="str">
        <f t="shared" ref="AM207" si="520">IF(VLOOKUP(AF207,Group,7,FALSE)="","",VLOOKUP(AF207,Group,7,FALSE))</f>
        <v/>
      </c>
      <c r="AO207" s="152" t="s">
        <v>56</v>
      </c>
    </row>
    <row r="208" spans="2:41" s="3" customFormat="1" ht="9.9499999999999993" customHeight="1" x14ac:dyDescent="0.2">
      <c r="B208" s="105" t="s">
        <v>6</v>
      </c>
      <c r="D208" s="72" t="s">
        <v>82</v>
      </c>
      <c r="E208" s="72"/>
      <c r="F208" s="29" t="s">
        <v>160</v>
      </c>
      <c r="G208" s="29" t="s">
        <v>208</v>
      </c>
      <c r="H208" s="29"/>
      <c r="I208" s="29"/>
      <c r="J208" s="29"/>
      <c r="K208" s="140"/>
      <c r="L208" s="140" t="s">
        <v>220</v>
      </c>
      <c r="M208" s="29"/>
      <c r="N208" s="29"/>
      <c r="P208" s="72" t="s">
        <v>285</v>
      </c>
      <c r="Q208" s="87"/>
      <c r="R208" s="28"/>
      <c r="S208" s="38">
        <f t="shared" ref="S208" si="521">IF(Suggested="Yes",AA208,AG208)</f>
        <v>32.1</v>
      </c>
      <c r="T208" s="36" t="s">
        <v>43</v>
      </c>
      <c r="U208" s="5" t="str">
        <f>+Instructions!$B$3</f>
        <v>A</v>
      </c>
      <c r="V208" s="51"/>
      <c r="W208" s="55">
        <f>+Instructions!$C$22</f>
        <v>0</v>
      </c>
      <c r="X208" s="38">
        <f t="shared" ref="X208" si="522">ROUND($AA208*(1-W208)+0.004999,2)</f>
        <v>32.1</v>
      </c>
      <c r="Y208" s="142"/>
      <c r="Z208" s="6" t="s">
        <v>310</v>
      </c>
      <c r="AA208" s="38">
        <v>32.1</v>
      </c>
      <c r="AB208" s="59">
        <f t="shared" ref="AB208" si="523">+W208</f>
        <v>0</v>
      </c>
      <c r="AC208" s="16">
        <f t="shared" ref="AC208" si="524">+X208</f>
        <v>32.1</v>
      </c>
      <c r="AD208" s="12">
        <f t="shared" ref="AD208" si="525">(AG208-AC208)/AG208</f>
        <v>0</v>
      </c>
      <c r="AE208" s="114"/>
      <c r="AF208" s="120">
        <v>3</v>
      </c>
      <c r="AG208" s="52">
        <f t="shared" ref="AG208" si="526">SUM(AJ208:AL208)+AE208</f>
        <v>32.1</v>
      </c>
      <c r="AH208" s="142"/>
      <c r="AJ208" s="38">
        <f t="shared" ref="AJ208" si="527">ROUND(AC208/(1-VLOOKUP(AF208,Group,2,FALSE)),2)</f>
        <v>32.1</v>
      </c>
      <c r="AK208" s="16">
        <f t="shared" ref="AK208" si="528">IF(VLOOKUP(AF208,Group,5,FALSE)="YES",VLOOKUP(ROUND(ROUND(AJ208,1)-AJ208,2),Round,2,FALSE)+VLOOKUP(AF208,Group,6,FALSE),0)</f>
        <v>0</v>
      </c>
      <c r="AL208" s="16">
        <f t="shared" ref="AL208" si="529">IF(VLOOKUP(AF208,Group,7,FALSE)="",0,ROUND(AJ208-0.04999,1)-AJ208+AM208)</f>
        <v>0</v>
      </c>
      <c r="AM208" s="16" t="str">
        <f t="shared" ref="AM208" si="530">IF(VLOOKUP(AF208,Group,7,FALSE)="","",VLOOKUP(AF208,Group,7,FALSE))</f>
        <v/>
      </c>
      <c r="AO208" s="152" t="s">
        <v>56</v>
      </c>
    </row>
    <row r="209" spans="2:41" s="3" customFormat="1" ht="9.9499999999999993" customHeight="1" x14ac:dyDescent="0.2">
      <c r="B209" s="105" t="s">
        <v>6</v>
      </c>
      <c r="D209" s="72" t="s">
        <v>82</v>
      </c>
      <c r="E209" s="72"/>
      <c r="F209" s="29" t="s">
        <v>160</v>
      </c>
      <c r="G209" s="29" t="s">
        <v>158</v>
      </c>
      <c r="H209" s="29"/>
      <c r="I209" s="29"/>
      <c r="J209" s="29"/>
      <c r="K209" s="140"/>
      <c r="L209" s="140" t="s">
        <v>85</v>
      </c>
      <c r="N209" s="29"/>
      <c r="O209" s="29"/>
      <c r="P209" s="72" t="s">
        <v>285</v>
      </c>
      <c r="Q209" s="87"/>
      <c r="R209" s="28"/>
      <c r="S209" s="38">
        <f t="shared" ref="S209:S212" si="531">IF(Suggested="Yes",AA209,AG209)</f>
        <v>36.65</v>
      </c>
      <c r="T209" s="36" t="s">
        <v>43</v>
      </c>
      <c r="U209" s="5" t="str">
        <f>+Instructions!$B$3</f>
        <v>A</v>
      </c>
      <c r="V209" s="51"/>
      <c r="W209" s="55">
        <f>+Instructions!$C$22</f>
        <v>0</v>
      </c>
      <c r="X209" s="38">
        <f t="shared" ref="X209:X212" si="532">ROUND($AA209*(1-W209)+0.004999,2)</f>
        <v>36.65</v>
      </c>
      <c r="Y209" s="142"/>
      <c r="Z209" s="6" t="s">
        <v>310</v>
      </c>
      <c r="AA209" s="38">
        <v>36.65</v>
      </c>
      <c r="AB209" s="59">
        <f t="shared" ref="AB209:AB212" si="533">+W209</f>
        <v>0</v>
      </c>
      <c r="AC209" s="16">
        <f t="shared" ref="AC209:AC212" si="534">+X209</f>
        <v>36.65</v>
      </c>
      <c r="AD209" s="12">
        <f t="shared" ref="AD209:AD212" si="535">(AG209-AC209)/AG209</f>
        <v>0</v>
      </c>
      <c r="AE209" s="114"/>
      <c r="AF209" s="120">
        <v>3</v>
      </c>
      <c r="AG209" s="52">
        <f t="shared" ref="AG209:AG212" si="536">SUM(AJ209:AL209)+AE209</f>
        <v>36.65</v>
      </c>
      <c r="AH209" s="142"/>
      <c r="AJ209" s="38">
        <f t="shared" ref="AJ209:AJ212" si="537">ROUND(AC209/(1-VLOOKUP(AF209,Group,2,FALSE)),2)</f>
        <v>36.65</v>
      </c>
      <c r="AK209" s="16">
        <f t="shared" ref="AK209:AK212" si="538">IF(VLOOKUP(AF209,Group,5,FALSE)="YES",VLOOKUP(ROUND(ROUND(AJ209,1)-AJ209,2),Round,2,FALSE)+VLOOKUP(AF209,Group,6,FALSE),0)</f>
        <v>0</v>
      </c>
      <c r="AL209" s="16">
        <f t="shared" ref="AL209:AL212" si="539">IF(VLOOKUP(AF209,Group,7,FALSE)="",0,ROUND(AJ209-0.04999,1)-AJ209+AM209)</f>
        <v>0</v>
      </c>
      <c r="AM209" s="16" t="str">
        <f t="shared" ref="AM209:AM212" si="540">IF(VLOOKUP(AF209,Group,7,FALSE)="","",VLOOKUP(AF209,Group,7,FALSE))</f>
        <v/>
      </c>
      <c r="AO209" s="152" t="s">
        <v>56</v>
      </c>
    </row>
    <row r="210" spans="2:41" s="3" customFormat="1" ht="9.9499999999999993" customHeight="1" x14ac:dyDescent="0.2">
      <c r="B210" s="105" t="s">
        <v>6</v>
      </c>
      <c r="C210" s="72"/>
      <c r="D210" s="72" t="s">
        <v>170</v>
      </c>
      <c r="E210" s="72"/>
      <c r="F210" s="29" t="s">
        <v>160</v>
      </c>
      <c r="G210" s="29" t="s">
        <v>163</v>
      </c>
      <c r="H210" s="29"/>
      <c r="I210" s="29"/>
      <c r="J210" s="29"/>
      <c r="K210" s="140"/>
      <c r="L210" s="140" t="s">
        <v>85</v>
      </c>
      <c r="N210" s="29"/>
      <c r="O210" s="29"/>
      <c r="P210" s="72" t="s">
        <v>284</v>
      </c>
      <c r="Q210" s="87"/>
      <c r="R210" s="28"/>
      <c r="S210" s="38">
        <f t="shared" si="531"/>
        <v>31.35</v>
      </c>
      <c r="T210" s="36" t="s">
        <v>43</v>
      </c>
      <c r="U210" s="5" t="str">
        <f>+Instructions!$B$3</f>
        <v>A</v>
      </c>
      <c r="V210" s="51"/>
      <c r="W210" s="55">
        <f>+Instructions!$C$22</f>
        <v>0</v>
      </c>
      <c r="X210" s="38">
        <f t="shared" si="532"/>
        <v>31.35</v>
      </c>
      <c r="Y210" s="142"/>
      <c r="Z210" s="6" t="s">
        <v>310</v>
      </c>
      <c r="AA210" s="38">
        <v>31.35</v>
      </c>
      <c r="AB210" s="59">
        <f t="shared" si="533"/>
        <v>0</v>
      </c>
      <c r="AC210" s="16">
        <f t="shared" si="534"/>
        <v>31.35</v>
      </c>
      <c r="AD210" s="12">
        <f t="shared" si="535"/>
        <v>0</v>
      </c>
      <c r="AE210" s="114"/>
      <c r="AF210" s="120">
        <v>3</v>
      </c>
      <c r="AG210" s="52">
        <f t="shared" si="536"/>
        <v>31.35</v>
      </c>
      <c r="AH210" s="142"/>
      <c r="AJ210" s="38">
        <f t="shared" si="537"/>
        <v>31.35</v>
      </c>
      <c r="AK210" s="16">
        <f t="shared" si="538"/>
        <v>0</v>
      </c>
      <c r="AL210" s="16">
        <f t="shared" si="539"/>
        <v>0</v>
      </c>
      <c r="AM210" s="16" t="str">
        <f t="shared" si="540"/>
        <v/>
      </c>
      <c r="AO210" s="152" t="s">
        <v>56</v>
      </c>
    </row>
    <row r="211" spans="2:41" s="3" customFormat="1" ht="9.9499999999999993" customHeight="1" x14ac:dyDescent="0.2">
      <c r="B211" s="105" t="s">
        <v>6</v>
      </c>
      <c r="D211" s="72" t="s">
        <v>82</v>
      </c>
      <c r="E211" s="72"/>
      <c r="F211" s="29" t="s">
        <v>160</v>
      </c>
      <c r="G211" s="29" t="s">
        <v>221</v>
      </c>
      <c r="H211" s="29"/>
      <c r="I211" s="29"/>
      <c r="J211" s="29"/>
      <c r="K211" s="140"/>
      <c r="L211" s="140" t="s">
        <v>220</v>
      </c>
      <c r="M211" s="29"/>
      <c r="N211" s="29"/>
      <c r="P211" s="72" t="s">
        <v>285</v>
      </c>
      <c r="Q211" s="87"/>
      <c r="R211" s="28"/>
      <c r="S211" s="38">
        <f t="shared" si="531"/>
        <v>31.35</v>
      </c>
      <c r="T211" s="36" t="s">
        <v>43</v>
      </c>
      <c r="U211" s="5" t="str">
        <f>+Instructions!$B$3</f>
        <v>A</v>
      </c>
      <c r="V211" s="51"/>
      <c r="W211" s="55">
        <f>+Instructions!$C$22</f>
        <v>0</v>
      </c>
      <c r="X211" s="38">
        <f t="shared" si="532"/>
        <v>31.35</v>
      </c>
      <c r="Y211" s="142"/>
      <c r="Z211" s="6" t="s">
        <v>310</v>
      </c>
      <c r="AA211" s="38">
        <v>31.35</v>
      </c>
      <c r="AB211" s="59">
        <f t="shared" si="533"/>
        <v>0</v>
      </c>
      <c r="AC211" s="16">
        <f t="shared" si="534"/>
        <v>31.35</v>
      </c>
      <c r="AD211" s="12">
        <f t="shared" si="535"/>
        <v>0</v>
      </c>
      <c r="AE211" s="114"/>
      <c r="AF211" s="120">
        <v>3</v>
      </c>
      <c r="AG211" s="52">
        <f t="shared" si="536"/>
        <v>31.35</v>
      </c>
      <c r="AH211" s="142"/>
      <c r="AJ211" s="38">
        <f t="shared" si="537"/>
        <v>31.35</v>
      </c>
      <c r="AK211" s="16">
        <f t="shared" si="538"/>
        <v>0</v>
      </c>
      <c r="AL211" s="16">
        <f t="shared" si="539"/>
        <v>0</v>
      </c>
      <c r="AM211" s="16" t="str">
        <f t="shared" si="540"/>
        <v/>
      </c>
      <c r="AO211" s="152" t="s">
        <v>56</v>
      </c>
    </row>
    <row r="212" spans="2:41" s="3" customFormat="1" ht="9.9499999999999993" customHeight="1" x14ac:dyDescent="0.2">
      <c r="B212" s="105" t="s">
        <v>6</v>
      </c>
      <c r="C212" s="72"/>
      <c r="D212" s="72" t="s">
        <v>180</v>
      </c>
      <c r="E212" s="72"/>
      <c r="F212" s="29" t="s">
        <v>160</v>
      </c>
      <c r="G212" s="29" t="s">
        <v>181</v>
      </c>
      <c r="H212" s="29"/>
      <c r="I212" s="29"/>
      <c r="J212" s="29"/>
      <c r="K212" s="140"/>
      <c r="L212" s="140" t="s">
        <v>220</v>
      </c>
      <c r="N212" s="29"/>
      <c r="O212" s="29"/>
      <c r="P212" s="72" t="s">
        <v>282</v>
      </c>
      <c r="Q212" s="87"/>
      <c r="R212" s="28"/>
      <c r="S212" s="38">
        <f t="shared" si="531"/>
        <v>31.35</v>
      </c>
      <c r="T212" s="36" t="s">
        <v>43</v>
      </c>
      <c r="U212" s="5" t="str">
        <f>+Instructions!$B$3</f>
        <v>A</v>
      </c>
      <c r="V212" s="51"/>
      <c r="W212" s="55">
        <f>+Instructions!$C$22</f>
        <v>0</v>
      </c>
      <c r="X212" s="38">
        <f t="shared" si="532"/>
        <v>31.35</v>
      </c>
      <c r="Y212" s="142"/>
      <c r="Z212" s="6" t="s">
        <v>310</v>
      </c>
      <c r="AA212" s="38">
        <v>31.35</v>
      </c>
      <c r="AB212" s="59">
        <f t="shared" si="533"/>
        <v>0</v>
      </c>
      <c r="AC212" s="16">
        <f t="shared" si="534"/>
        <v>31.35</v>
      </c>
      <c r="AD212" s="12">
        <f t="shared" si="535"/>
        <v>0</v>
      </c>
      <c r="AE212" s="114"/>
      <c r="AF212" s="120">
        <v>3</v>
      </c>
      <c r="AG212" s="52">
        <f t="shared" si="536"/>
        <v>31.35</v>
      </c>
      <c r="AH212" s="142"/>
      <c r="AJ212" s="38">
        <f t="shared" si="537"/>
        <v>31.35</v>
      </c>
      <c r="AK212" s="16">
        <f t="shared" si="538"/>
        <v>0</v>
      </c>
      <c r="AL212" s="16">
        <f t="shared" si="539"/>
        <v>0</v>
      </c>
      <c r="AM212" s="16" t="str">
        <f t="shared" si="540"/>
        <v/>
      </c>
      <c r="AO212" s="152" t="s">
        <v>56</v>
      </c>
    </row>
    <row r="213" spans="2:41" s="3" customFormat="1" ht="1.5" customHeight="1" x14ac:dyDescent="0.2">
      <c r="P213" s="72"/>
      <c r="Q213" s="87"/>
      <c r="R213" s="6"/>
      <c r="S213" s="38"/>
      <c r="T213" s="6"/>
      <c r="U213" s="5"/>
      <c r="V213" s="51"/>
      <c r="W213" s="55"/>
      <c r="X213" s="14"/>
      <c r="Y213" s="142"/>
      <c r="Z213" s="38"/>
      <c r="AA213" s="38"/>
      <c r="AB213" s="54"/>
      <c r="AC213" s="16"/>
      <c r="AD213" s="14"/>
      <c r="AE213" s="64"/>
      <c r="AF213" s="117"/>
      <c r="AG213" s="38"/>
      <c r="AH213" s="142"/>
      <c r="AJ213" s="38"/>
      <c r="AK213" s="16"/>
      <c r="AL213" s="16"/>
      <c r="AM213" s="16"/>
      <c r="AO213" s="153" t="s">
        <v>56</v>
      </c>
    </row>
    <row r="214" spans="2:41" s="3" customFormat="1" ht="9.9499999999999993" customHeight="1" x14ac:dyDescent="0.2">
      <c r="B214" s="105" t="s">
        <v>6</v>
      </c>
      <c r="D214" s="72" t="s">
        <v>175</v>
      </c>
      <c r="E214" s="72"/>
      <c r="F214" s="29" t="s">
        <v>172</v>
      </c>
      <c r="G214" s="29" t="s">
        <v>173</v>
      </c>
      <c r="H214" s="29"/>
      <c r="I214" s="29"/>
      <c r="J214" s="29"/>
      <c r="K214" s="140"/>
      <c r="L214" s="140" t="s">
        <v>220</v>
      </c>
      <c r="M214" s="29"/>
      <c r="N214" s="29"/>
      <c r="P214" s="72"/>
      <c r="Q214" s="87"/>
      <c r="R214" s="28"/>
      <c r="S214" s="38">
        <f t="shared" ref="S214:S215" si="541">IF(Suggested="Yes",AA214,AG214)</f>
        <v>15.2</v>
      </c>
      <c r="T214" s="36" t="s">
        <v>43</v>
      </c>
      <c r="U214" s="5" t="str">
        <f>+Instructions!$B$3</f>
        <v>A</v>
      </c>
      <c r="V214" s="51"/>
      <c r="W214" s="55">
        <f>+Instructions!$C$22</f>
        <v>0</v>
      </c>
      <c r="X214" s="38">
        <f t="shared" ref="X214:X215" si="542">ROUND($AA214*(1-W214)+0.004999,2)</f>
        <v>15.2</v>
      </c>
      <c r="Y214" s="142"/>
      <c r="Z214" s="6" t="s">
        <v>310</v>
      </c>
      <c r="AA214" s="38">
        <v>15.2</v>
      </c>
      <c r="AB214" s="59">
        <f t="shared" ref="AB214:AB215" si="543">+W214</f>
        <v>0</v>
      </c>
      <c r="AC214" s="16">
        <f t="shared" ref="AC214:AC215" si="544">+X214</f>
        <v>15.2</v>
      </c>
      <c r="AD214" s="12">
        <f t="shared" ref="AD214:AD215" si="545">(AG214-AC214)/AG214</f>
        <v>0</v>
      </c>
      <c r="AE214" s="114"/>
      <c r="AF214" s="120">
        <v>3</v>
      </c>
      <c r="AG214" s="52">
        <f t="shared" ref="AG214:AG215" si="546">SUM(AJ214:AL214)+AE214</f>
        <v>15.2</v>
      </c>
      <c r="AH214" s="142"/>
      <c r="AJ214" s="38">
        <f t="shared" ref="AJ214:AJ215" si="547">ROUND(AC214/(1-VLOOKUP(AF214,Group,2,FALSE)),2)</f>
        <v>15.2</v>
      </c>
      <c r="AK214" s="16">
        <f t="shared" ref="AK214:AK215" si="548">IF(VLOOKUP(AF214,Group,5,FALSE)="YES",VLOOKUP(ROUND(ROUND(AJ214,1)-AJ214,2),Round,2,FALSE)+VLOOKUP(AF214,Group,6,FALSE),0)</f>
        <v>0</v>
      </c>
      <c r="AL214" s="16">
        <f t="shared" ref="AL214:AL215" si="549">IF(VLOOKUP(AF214,Group,7,FALSE)="",0,ROUND(AJ214-0.04999,1)-AJ214+AM214)</f>
        <v>0</v>
      </c>
      <c r="AM214" s="16" t="str">
        <f t="shared" ref="AM214:AM215" si="550">IF(VLOOKUP(AF214,Group,7,FALSE)="","",VLOOKUP(AF214,Group,7,FALSE))</f>
        <v/>
      </c>
      <c r="AO214" s="152" t="s">
        <v>56</v>
      </c>
    </row>
    <row r="215" spans="2:41" s="3" customFormat="1" ht="9.9499999999999993" customHeight="1" x14ac:dyDescent="0.2">
      <c r="B215" s="105" t="s">
        <v>6</v>
      </c>
      <c r="D215" s="72" t="s">
        <v>176</v>
      </c>
      <c r="E215" s="72"/>
      <c r="F215" s="29" t="s">
        <v>172</v>
      </c>
      <c r="G215" s="29" t="s">
        <v>174</v>
      </c>
      <c r="H215" s="29"/>
      <c r="I215" s="29"/>
      <c r="J215" s="29"/>
      <c r="K215" s="140"/>
      <c r="L215" s="140" t="s">
        <v>220</v>
      </c>
      <c r="M215" s="29"/>
      <c r="N215" s="29"/>
      <c r="P215" s="72"/>
      <c r="Q215" s="87"/>
      <c r="R215" s="28"/>
      <c r="S215" s="38">
        <f t="shared" si="541"/>
        <v>18.8</v>
      </c>
      <c r="T215" s="36" t="s">
        <v>43</v>
      </c>
      <c r="U215" s="5" t="str">
        <f>+Instructions!$B$3</f>
        <v>A</v>
      </c>
      <c r="V215" s="51"/>
      <c r="W215" s="55">
        <f>+Instructions!$C$22</f>
        <v>0</v>
      </c>
      <c r="X215" s="38">
        <f t="shared" si="542"/>
        <v>18.8</v>
      </c>
      <c r="Y215" s="142"/>
      <c r="Z215" s="6" t="s">
        <v>310</v>
      </c>
      <c r="AA215" s="38">
        <v>18.8</v>
      </c>
      <c r="AB215" s="59">
        <f t="shared" si="543"/>
        <v>0</v>
      </c>
      <c r="AC215" s="16">
        <f t="shared" si="544"/>
        <v>18.8</v>
      </c>
      <c r="AD215" s="12">
        <f t="shared" si="545"/>
        <v>0</v>
      </c>
      <c r="AE215" s="114"/>
      <c r="AF215" s="120">
        <v>3</v>
      </c>
      <c r="AG215" s="52">
        <f t="shared" si="546"/>
        <v>18.8</v>
      </c>
      <c r="AH215" s="142"/>
      <c r="AJ215" s="38">
        <f t="shared" si="547"/>
        <v>18.8</v>
      </c>
      <c r="AK215" s="16">
        <f t="shared" si="548"/>
        <v>0</v>
      </c>
      <c r="AL215" s="16">
        <f t="shared" si="549"/>
        <v>0</v>
      </c>
      <c r="AM215" s="16" t="str">
        <f t="shared" si="550"/>
        <v/>
      </c>
      <c r="AO215" s="152" t="s">
        <v>56</v>
      </c>
    </row>
    <row r="216" spans="2:41" s="3" customFormat="1" ht="3.95" customHeight="1" x14ac:dyDescent="0.2">
      <c r="P216" s="72"/>
      <c r="Q216" s="87"/>
      <c r="R216" s="6"/>
      <c r="S216" s="38"/>
      <c r="T216" s="6"/>
      <c r="U216" s="5"/>
      <c r="V216" s="51"/>
      <c r="W216" s="55"/>
      <c r="X216" s="14"/>
      <c r="Y216" s="142"/>
      <c r="Z216" s="38"/>
      <c r="AA216" s="38"/>
      <c r="AB216" s="54"/>
      <c r="AC216" s="16"/>
      <c r="AD216" s="14"/>
      <c r="AE216" s="64"/>
      <c r="AF216" s="117"/>
      <c r="AG216" s="38"/>
      <c r="AH216" s="142"/>
      <c r="AJ216" s="38"/>
      <c r="AK216" s="16"/>
      <c r="AL216" s="16"/>
      <c r="AM216" s="16"/>
      <c r="AO216" s="153" t="s">
        <v>56</v>
      </c>
    </row>
    <row r="217" spans="2:41" s="3" customFormat="1" ht="9.9499999999999993" customHeight="1" x14ac:dyDescent="0.2">
      <c r="C217" s="71" t="s">
        <v>155</v>
      </c>
      <c r="D217" s="11"/>
      <c r="E217" s="137"/>
      <c r="F217" s="137"/>
      <c r="G217" s="29"/>
      <c r="J217" s="3" t="s">
        <v>192</v>
      </c>
      <c r="N217" s="77"/>
      <c r="P217" s="77"/>
      <c r="Q217" s="71"/>
      <c r="R217" s="77" t="s">
        <v>93</v>
      </c>
      <c r="S217" s="167" t="s">
        <v>236</v>
      </c>
      <c r="T217" s="168"/>
      <c r="U217" s="138"/>
      <c r="V217" s="51"/>
      <c r="W217" s="14"/>
      <c r="X217" s="139"/>
      <c r="Y217" s="146"/>
      <c r="Z217" s="14"/>
      <c r="AA217" s="139"/>
      <c r="AB217" s="139"/>
      <c r="AD217" s="54"/>
      <c r="AE217" s="16"/>
      <c r="AF217" s="14"/>
      <c r="AG217" s="64"/>
      <c r="AH217" s="149"/>
      <c r="AI217" s="38"/>
      <c r="AJ217" s="139"/>
      <c r="AL217" s="6" t="s">
        <v>88</v>
      </c>
      <c r="AO217" s="153"/>
    </row>
    <row r="218" spans="2:41" s="3" customFormat="1" ht="2.85" customHeight="1" x14ac:dyDescent="0.2">
      <c r="P218" s="72"/>
      <c r="Q218" s="87"/>
      <c r="R218" s="6"/>
      <c r="S218" s="38"/>
      <c r="T218" s="6"/>
      <c r="U218" s="5"/>
      <c r="V218" s="51"/>
      <c r="W218" s="55"/>
      <c r="X218" s="14"/>
      <c r="Y218" s="142"/>
      <c r="Z218" s="38"/>
      <c r="AA218" s="38"/>
      <c r="AB218" s="54"/>
      <c r="AC218" s="16"/>
      <c r="AD218" s="14"/>
      <c r="AE218" s="64"/>
      <c r="AF218" s="117"/>
      <c r="AG218" s="38"/>
      <c r="AH218" s="142"/>
      <c r="AJ218" s="38"/>
      <c r="AK218" s="16"/>
      <c r="AL218" s="16"/>
      <c r="AM218" s="16"/>
      <c r="AO218" s="153" t="s">
        <v>56</v>
      </c>
    </row>
    <row r="219" spans="2:41" s="3" customFormat="1" ht="9.9499999999999993" customHeight="1" x14ac:dyDescent="0.2">
      <c r="B219" s="105" t="s">
        <v>6</v>
      </c>
      <c r="D219" s="72" t="s">
        <v>141</v>
      </c>
      <c r="F219" s="29" t="s">
        <v>115</v>
      </c>
      <c r="G219" s="29"/>
      <c r="H219" s="29"/>
      <c r="I219" s="29" t="s">
        <v>306</v>
      </c>
      <c r="M219" s="72"/>
      <c r="O219" s="29" t="s">
        <v>85</v>
      </c>
      <c r="P219" s="140"/>
      <c r="Q219" s="72" t="s">
        <v>288</v>
      </c>
      <c r="R219" s="28"/>
      <c r="S219" s="38">
        <f t="shared" ref="S219:S246" si="551">IF(Suggested="Yes",AA219,AG219)</f>
        <v>137.9</v>
      </c>
      <c r="T219" s="36" t="s">
        <v>43</v>
      </c>
      <c r="U219" s="5" t="str">
        <f>+Instructions!$B$3</f>
        <v>A</v>
      </c>
      <c r="V219" s="51"/>
      <c r="W219" s="55">
        <f>+Instructions!$C$22</f>
        <v>0</v>
      </c>
      <c r="X219" s="38">
        <f t="shared" ref="X219:X246" si="552">ROUND($AA219*(1-W219)+0.004999,2)</f>
        <v>137.9</v>
      </c>
      <c r="Y219" s="142"/>
      <c r="Z219" s="6" t="s">
        <v>310</v>
      </c>
      <c r="AA219" s="38">
        <v>137.9</v>
      </c>
      <c r="AB219" s="59">
        <f t="shared" ref="AB219:AB246" si="553">+W219</f>
        <v>0</v>
      </c>
      <c r="AC219" s="16">
        <f t="shared" ref="AC219:AC246" si="554">+X219</f>
        <v>137.9</v>
      </c>
      <c r="AD219" s="12">
        <f t="shared" ref="AD219:AD246" si="555">(AG219-AC219)/AG219</f>
        <v>0</v>
      </c>
      <c r="AE219" s="114"/>
      <c r="AF219" s="120">
        <v>3</v>
      </c>
      <c r="AG219" s="52">
        <f t="shared" ref="AG219:AG246" si="556">SUM(AJ219:AL219)+AE219</f>
        <v>137.9</v>
      </c>
      <c r="AH219" s="142"/>
      <c r="AJ219" s="38">
        <f t="shared" ref="AJ219:AJ246" si="557">ROUND(AC219/(1-VLOOKUP(AF219,Group,2,FALSE)),2)</f>
        <v>137.9</v>
      </c>
      <c r="AK219" s="16">
        <f t="shared" ref="AK219:AK246" si="558">IF(VLOOKUP(AF219,Group,5,FALSE)="YES",VLOOKUP(ROUND(ROUND(AJ219,1)-AJ219,2),Round,2,FALSE)+VLOOKUP(AF219,Group,6,FALSE),0)</f>
        <v>0</v>
      </c>
      <c r="AL219" s="16">
        <f t="shared" ref="AL219:AL246" si="559">IF(VLOOKUP(AF219,Group,7,FALSE)="",0,ROUND(AJ219-0.04999,1)-AJ219+AM219)</f>
        <v>0</v>
      </c>
      <c r="AM219" s="16" t="str">
        <f t="shared" ref="AM219:AM246" si="560">IF(VLOOKUP(AF219,Group,7,FALSE)="","",VLOOKUP(AF219,Group,7,FALSE))</f>
        <v/>
      </c>
      <c r="AO219" s="152" t="s">
        <v>56</v>
      </c>
    </row>
    <row r="220" spans="2:41" s="3" customFormat="1" ht="9.9499999999999993" customHeight="1" x14ac:dyDescent="0.2">
      <c r="B220" s="105" t="s">
        <v>6</v>
      </c>
      <c r="D220" s="72" t="s">
        <v>142</v>
      </c>
      <c r="F220" s="29" t="s">
        <v>116</v>
      </c>
      <c r="G220" s="29"/>
      <c r="H220" s="29"/>
      <c r="I220" s="29" t="s">
        <v>307</v>
      </c>
      <c r="M220" s="72"/>
      <c r="O220" s="29" t="s">
        <v>85</v>
      </c>
      <c r="P220" s="140"/>
      <c r="Q220" s="72" t="s">
        <v>289</v>
      </c>
      <c r="R220" s="28"/>
      <c r="S220" s="38">
        <f t="shared" si="551"/>
        <v>162.25</v>
      </c>
      <c r="T220" s="36" t="s">
        <v>43</v>
      </c>
      <c r="U220" s="5" t="str">
        <f>+Instructions!$B$3</f>
        <v>A</v>
      </c>
      <c r="V220" s="51"/>
      <c r="W220" s="55">
        <f>+Instructions!$C$22</f>
        <v>0</v>
      </c>
      <c r="X220" s="38">
        <f t="shared" si="552"/>
        <v>162.25</v>
      </c>
      <c r="Y220" s="142"/>
      <c r="Z220" s="6" t="s">
        <v>310</v>
      </c>
      <c r="AA220" s="38">
        <v>162.25</v>
      </c>
      <c r="AB220" s="59">
        <f t="shared" si="553"/>
        <v>0</v>
      </c>
      <c r="AC220" s="16">
        <f t="shared" si="554"/>
        <v>162.25</v>
      </c>
      <c r="AD220" s="12">
        <f t="shared" si="555"/>
        <v>0</v>
      </c>
      <c r="AE220" s="114"/>
      <c r="AF220" s="120">
        <v>3</v>
      </c>
      <c r="AG220" s="52">
        <f t="shared" si="556"/>
        <v>162.25</v>
      </c>
      <c r="AH220" s="142"/>
      <c r="AJ220" s="38">
        <f t="shared" si="557"/>
        <v>162.25</v>
      </c>
      <c r="AK220" s="16">
        <f t="shared" si="558"/>
        <v>0</v>
      </c>
      <c r="AL220" s="16">
        <f t="shared" si="559"/>
        <v>0</v>
      </c>
      <c r="AM220" s="16" t="str">
        <f t="shared" si="560"/>
        <v/>
      </c>
      <c r="AO220" s="152" t="s">
        <v>56</v>
      </c>
    </row>
    <row r="221" spans="2:41" s="3" customFormat="1" ht="9.9499999999999993" customHeight="1" x14ac:dyDescent="0.2">
      <c r="B221" s="105" t="s">
        <v>6</v>
      </c>
      <c r="D221" s="72" t="s">
        <v>133</v>
      </c>
      <c r="F221" s="29" t="s">
        <v>112</v>
      </c>
      <c r="G221" s="29"/>
      <c r="H221" s="29"/>
      <c r="I221" s="29" t="s">
        <v>239</v>
      </c>
      <c r="M221" s="72"/>
      <c r="O221" s="29" t="s">
        <v>85</v>
      </c>
      <c r="P221" s="140"/>
      <c r="Q221" s="72" t="s">
        <v>290</v>
      </c>
      <c r="R221" s="28"/>
      <c r="S221" s="38">
        <f t="shared" si="551"/>
        <v>89.9</v>
      </c>
      <c r="T221" s="36" t="s">
        <v>43</v>
      </c>
      <c r="U221" s="5" t="str">
        <f>+Instructions!$B$3</f>
        <v>A</v>
      </c>
      <c r="V221" s="51"/>
      <c r="W221" s="55">
        <f>+Instructions!$C$22</f>
        <v>0</v>
      </c>
      <c r="X221" s="38">
        <f t="shared" si="552"/>
        <v>89.9</v>
      </c>
      <c r="Y221" s="142"/>
      <c r="Z221" s="6" t="s">
        <v>310</v>
      </c>
      <c r="AA221" s="38">
        <v>89.9</v>
      </c>
      <c r="AB221" s="59">
        <f t="shared" si="553"/>
        <v>0</v>
      </c>
      <c r="AC221" s="16">
        <f t="shared" si="554"/>
        <v>89.9</v>
      </c>
      <c r="AD221" s="12">
        <f t="shared" si="555"/>
        <v>0</v>
      </c>
      <c r="AE221" s="114"/>
      <c r="AF221" s="120">
        <v>3</v>
      </c>
      <c r="AG221" s="52">
        <f t="shared" si="556"/>
        <v>89.9</v>
      </c>
      <c r="AH221" s="142"/>
      <c r="AJ221" s="38">
        <f t="shared" si="557"/>
        <v>89.9</v>
      </c>
      <c r="AK221" s="16">
        <f t="shared" si="558"/>
        <v>0</v>
      </c>
      <c r="AL221" s="16">
        <f t="shared" si="559"/>
        <v>0</v>
      </c>
      <c r="AM221" s="16" t="str">
        <f t="shared" si="560"/>
        <v/>
      </c>
      <c r="AO221" s="152" t="s">
        <v>56</v>
      </c>
    </row>
    <row r="222" spans="2:41" s="3" customFormat="1" ht="9.9499999999999993" customHeight="1" x14ac:dyDescent="0.2">
      <c r="B222" s="105" t="s">
        <v>6</v>
      </c>
      <c r="D222" s="72" t="s">
        <v>139</v>
      </c>
      <c r="F222" s="29" t="s">
        <v>113</v>
      </c>
      <c r="G222" s="29"/>
      <c r="H222" s="29"/>
      <c r="I222" s="29" t="s">
        <v>240</v>
      </c>
      <c r="M222" s="72"/>
      <c r="O222" s="29" t="s">
        <v>85</v>
      </c>
      <c r="P222" s="140"/>
      <c r="Q222" s="72" t="s">
        <v>276</v>
      </c>
      <c r="R222" s="28" t="s">
        <v>49</v>
      </c>
      <c r="S222" s="38">
        <f t="shared" si="551"/>
        <v>76.599999999999994</v>
      </c>
      <c r="T222" s="36" t="s">
        <v>43</v>
      </c>
      <c r="U222" s="5" t="str">
        <f>+Instructions!$B$3</f>
        <v>A</v>
      </c>
      <c r="V222" s="51"/>
      <c r="W222" s="55">
        <f>+Instructions!$C$22</f>
        <v>0</v>
      </c>
      <c r="X222" s="38">
        <f t="shared" si="552"/>
        <v>76.599999999999994</v>
      </c>
      <c r="Y222" s="142"/>
      <c r="Z222" s="6" t="s">
        <v>310</v>
      </c>
      <c r="AA222" s="38">
        <v>76.599999999999994</v>
      </c>
      <c r="AB222" s="59">
        <f t="shared" si="553"/>
        <v>0</v>
      </c>
      <c r="AC222" s="16">
        <f t="shared" si="554"/>
        <v>76.599999999999994</v>
      </c>
      <c r="AD222" s="12">
        <f t="shared" si="555"/>
        <v>0</v>
      </c>
      <c r="AE222" s="114"/>
      <c r="AF222" s="120">
        <v>3</v>
      </c>
      <c r="AG222" s="52">
        <f t="shared" si="556"/>
        <v>76.599999999999994</v>
      </c>
      <c r="AH222" s="142"/>
      <c r="AJ222" s="38">
        <f t="shared" si="557"/>
        <v>76.599999999999994</v>
      </c>
      <c r="AK222" s="16">
        <f t="shared" si="558"/>
        <v>0</v>
      </c>
      <c r="AL222" s="16">
        <f t="shared" si="559"/>
        <v>0</v>
      </c>
      <c r="AM222" s="16" t="str">
        <f t="shared" si="560"/>
        <v/>
      </c>
      <c r="AO222" s="152" t="s">
        <v>56</v>
      </c>
    </row>
    <row r="223" spans="2:41" s="3" customFormat="1" ht="9.9499999999999993" customHeight="1" x14ac:dyDescent="0.2">
      <c r="B223" s="105" t="s">
        <v>6</v>
      </c>
      <c r="D223" s="72" t="s">
        <v>82</v>
      </c>
      <c r="F223" s="29" t="s">
        <v>102</v>
      </c>
      <c r="G223" s="29"/>
      <c r="H223" s="29"/>
      <c r="I223" s="29" t="s">
        <v>308</v>
      </c>
      <c r="K223" s="29"/>
      <c r="M223" s="72"/>
      <c r="O223" s="140" t="s">
        <v>86</v>
      </c>
      <c r="P223" s="140"/>
      <c r="Q223" s="72" t="s">
        <v>291</v>
      </c>
      <c r="R223" s="28"/>
      <c r="S223" s="38">
        <f t="shared" si="551"/>
        <v>42.4</v>
      </c>
      <c r="T223" s="36" t="s">
        <v>43</v>
      </c>
      <c r="U223" s="5" t="str">
        <f>+Instructions!$B$3</f>
        <v>A</v>
      </c>
      <c r="V223" s="51"/>
      <c r="W223" s="55">
        <f>+Instructions!$C$22</f>
        <v>0</v>
      </c>
      <c r="X223" s="38">
        <f t="shared" si="552"/>
        <v>42.4</v>
      </c>
      <c r="Y223" s="142"/>
      <c r="Z223" s="6" t="s">
        <v>310</v>
      </c>
      <c r="AA223" s="38">
        <v>42.4</v>
      </c>
      <c r="AB223" s="59">
        <f t="shared" si="553"/>
        <v>0</v>
      </c>
      <c r="AC223" s="16">
        <f t="shared" si="554"/>
        <v>42.4</v>
      </c>
      <c r="AD223" s="12">
        <f t="shared" si="555"/>
        <v>0</v>
      </c>
      <c r="AE223" s="114"/>
      <c r="AF223" s="120">
        <v>3</v>
      </c>
      <c r="AG223" s="52">
        <f t="shared" si="556"/>
        <v>42.4</v>
      </c>
      <c r="AH223" s="142"/>
      <c r="AJ223" s="38">
        <f t="shared" si="557"/>
        <v>42.4</v>
      </c>
      <c r="AK223" s="16">
        <f t="shared" si="558"/>
        <v>0</v>
      </c>
      <c r="AL223" s="16">
        <f t="shared" si="559"/>
        <v>0</v>
      </c>
      <c r="AM223" s="16" t="str">
        <f t="shared" si="560"/>
        <v/>
      </c>
      <c r="AO223" s="152" t="s">
        <v>56</v>
      </c>
    </row>
    <row r="224" spans="2:41" s="3" customFormat="1" ht="9.9499999999999993" customHeight="1" x14ac:dyDescent="0.2">
      <c r="B224" s="105" t="s">
        <v>6</v>
      </c>
      <c r="D224" s="72" t="s">
        <v>130</v>
      </c>
      <c r="F224" s="29" t="s">
        <v>103</v>
      </c>
      <c r="G224" s="29"/>
      <c r="H224" s="29"/>
      <c r="I224" s="29" t="s">
        <v>149</v>
      </c>
      <c r="K224" s="29"/>
      <c r="M224" s="72"/>
      <c r="O224" s="140" t="s">
        <v>86</v>
      </c>
      <c r="P224" s="140"/>
      <c r="Q224" s="72" t="s">
        <v>292</v>
      </c>
      <c r="R224" s="28"/>
      <c r="S224" s="38">
        <f t="shared" si="551"/>
        <v>30.25</v>
      </c>
      <c r="T224" s="36" t="s">
        <v>43</v>
      </c>
      <c r="U224" s="5" t="str">
        <f>+Instructions!$B$3</f>
        <v>A</v>
      </c>
      <c r="V224" s="51"/>
      <c r="W224" s="55">
        <f>+Instructions!$C$22</f>
        <v>0</v>
      </c>
      <c r="X224" s="38">
        <f t="shared" si="552"/>
        <v>30.25</v>
      </c>
      <c r="Y224" s="142"/>
      <c r="Z224" s="6" t="s">
        <v>310</v>
      </c>
      <c r="AA224" s="38">
        <v>30.25</v>
      </c>
      <c r="AB224" s="59">
        <f t="shared" si="553"/>
        <v>0</v>
      </c>
      <c r="AC224" s="16">
        <f t="shared" si="554"/>
        <v>30.25</v>
      </c>
      <c r="AD224" s="12">
        <f t="shared" si="555"/>
        <v>0</v>
      </c>
      <c r="AE224" s="114"/>
      <c r="AF224" s="120">
        <v>3</v>
      </c>
      <c r="AG224" s="52">
        <f t="shared" si="556"/>
        <v>30.25</v>
      </c>
      <c r="AH224" s="142"/>
      <c r="AJ224" s="38">
        <f t="shared" si="557"/>
        <v>30.25</v>
      </c>
      <c r="AK224" s="16">
        <f t="shared" si="558"/>
        <v>0</v>
      </c>
      <c r="AL224" s="16">
        <f t="shared" si="559"/>
        <v>0</v>
      </c>
      <c r="AM224" s="16" t="str">
        <f t="shared" si="560"/>
        <v/>
      </c>
      <c r="AO224" s="152" t="s">
        <v>56</v>
      </c>
    </row>
    <row r="225" spans="2:41" s="3" customFormat="1" ht="9.9499999999999993" customHeight="1" x14ac:dyDescent="0.2">
      <c r="B225" s="105" t="s">
        <v>6</v>
      </c>
      <c r="D225" s="72" t="s">
        <v>135</v>
      </c>
      <c r="F225" s="29" t="s">
        <v>108</v>
      </c>
      <c r="G225" s="29"/>
      <c r="H225" s="29"/>
      <c r="I225" s="29" t="s">
        <v>152</v>
      </c>
      <c r="K225" s="29"/>
      <c r="M225" s="72"/>
      <c r="O225" s="140" t="s">
        <v>85</v>
      </c>
      <c r="P225" s="140"/>
      <c r="Q225" s="72" t="s">
        <v>293</v>
      </c>
      <c r="R225" s="28"/>
      <c r="S225" s="38">
        <f t="shared" si="551"/>
        <v>105.45</v>
      </c>
      <c r="T225" s="36" t="s">
        <v>43</v>
      </c>
      <c r="U225" s="5" t="str">
        <f>+Instructions!$B$3</f>
        <v>A</v>
      </c>
      <c r="V225" s="51"/>
      <c r="W225" s="55">
        <f>+Instructions!$C$22</f>
        <v>0</v>
      </c>
      <c r="X225" s="38">
        <f t="shared" si="552"/>
        <v>105.45</v>
      </c>
      <c r="Y225" s="142"/>
      <c r="Z225" s="6" t="s">
        <v>310</v>
      </c>
      <c r="AA225" s="38">
        <v>105.45</v>
      </c>
      <c r="AB225" s="59">
        <f t="shared" si="553"/>
        <v>0</v>
      </c>
      <c r="AC225" s="16">
        <f t="shared" si="554"/>
        <v>105.45</v>
      </c>
      <c r="AD225" s="12">
        <f t="shared" si="555"/>
        <v>0</v>
      </c>
      <c r="AE225" s="114"/>
      <c r="AF225" s="120">
        <v>3</v>
      </c>
      <c r="AG225" s="52">
        <f t="shared" si="556"/>
        <v>105.45</v>
      </c>
      <c r="AH225" s="142"/>
      <c r="AJ225" s="38">
        <f t="shared" si="557"/>
        <v>105.45</v>
      </c>
      <c r="AK225" s="16">
        <f t="shared" si="558"/>
        <v>0</v>
      </c>
      <c r="AL225" s="16">
        <f t="shared" si="559"/>
        <v>0</v>
      </c>
      <c r="AM225" s="16" t="str">
        <f t="shared" si="560"/>
        <v/>
      </c>
      <c r="AO225" s="152" t="s">
        <v>56</v>
      </c>
    </row>
    <row r="226" spans="2:41" s="3" customFormat="1" ht="9.9499999999999993" customHeight="1" x14ac:dyDescent="0.2">
      <c r="B226" s="105" t="s">
        <v>6</v>
      </c>
      <c r="D226" s="72" t="s">
        <v>144</v>
      </c>
      <c r="F226" s="29" t="s">
        <v>118</v>
      </c>
      <c r="G226" s="29"/>
      <c r="H226" s="29"/>
      <c r="I226" s="29" t="s">
        <v>309</v>
      </c>
      <c r="M226" s="72"/>
      <c r="O226" s="29" t="s">
        <v>85</v>
      </c>
      <c r="P226" s="140"/>
      <c r="Q226" s="72" t="s">
        <v>294</v>
      </c>
      <c r="R226" s="28"/>
      <c r="S226" s="38">
        <f t="shared" si="551"/>
        <v>61.65</v>
      </c>
      <c r="T226" s="36" t="s">
        <v>43</v>
      </c>
      <c r="U226" s="5" t="str">
        <f>+Instructions!$B$3</f>
        <v>A</v>
      </c>
      <c r="V226" s="51"/>
      <c r="W226" s="55">
        <f>+Instructions!$C$22</f>
        <v>0</v>
      </c>
      <c r="X226" s="38">
        <f t="shared" si="552"/>
        <v>61.65</v>
      </c>
      <c r="Y226" s="142"/>
      <c r="Z226" s="6" t="s">
        <v>310</v>
      </c>
      <c r="AA226" s="38">
        <v>61.65</v>
      </c>
      <c r="AB226" s="59">
        <f t="shared" si="553"/>
        <v>0</v>
      </c>
      <c r="AC226" s="16">
        <f t="shared" si="554"/>
        <v>61.65</v>
      </c>
      <c r="AD226" s="12">
        <f t="shared" si="555"/>
        <v>0</v>
      </c>
      <c r="AE226" s="114"/>
      <c r="AF226" s="120">
        <v>3</v>
      </c>
      <c r="AG226" s="52">
        <f t="shared" si="556"/>
        <v>61.65</v>
      </c>
      <c r="AH226" s="142"/>
      <c r="AJ226" s="38">
        <f t="shared" si="557"/>
        <v>61.65</v>
      </c>
      <c r="AK226" s="16">
        <f t="shared" si="558"/>
        <v>0</v>
      </c>
      <c r="AL226" s="16">
        <f t="shared" si="559"/>
        <v>0</v>
      </c>
      <c r="AM226" s="16" t="str">
        <f t="shared" si="560"/>
        <v/>
      </c>
      <c r="AO226" s="152" t="s">
        <v>56</v>
      </c>
    </row>
    <row r="227" spans="2:41" s="3" customFormat="1" ht="9.9499999999999993" customHeight="1" x14ac:dyDescent="0.2">
      <c r="B227" s="105" t="s">
        <v>6</v>
      </c>
      <c r="D227" s="72" t="s">
        <v>144</v>
      </c>
      <c r="F227" s="29" t="s">
        <v>119</v>
      </c>
      <c r="G227" s="29"/>
      <c r="H227" s="29"/>
      <c r="I227" s="29" t="s">
        <v>244</v>
      </c>
      <c r="M227" s="72"/>
      <c r="O227" s="29" t="s">
        <v>85</v>
      </c>
      <c r="P227" s="140"/>
      <c r="Q227" s="72" t="s">
        <v>294</v>
      </c>
      <c r="R227" s="28"/>
      <c r="S227" s="38">
        <f t="shared" si="551"/>
        <v>61.65</v>
      </c>
      <c r="T227" s="36" t="s">
        <v>43</v>
      </c>
      <c r="U227" s="5" t="str">
        <f>+Instructions!$B$3</f>
        <v>A</v>
      </c>
      <c r="V227" s="51"/>
      <c r="W227" s="55">
        <f>+Instructions!$C$22</f>
        <v>0</v>
      </c>
      <c r="X227" s="38">
        <f t="shared" si="552"/>
        <v>61.65</v>
      </c>
      <c r="Y227" s="142"/>
      <c r="Z227" s="6" t="s">
        <v>310</v>
      </c>
      <c r="AA227" s="38">
        <v>61.65</v>
      </c>
      <c r="AB227" s="59">
        <f t="shared" si="553"/>
        <v>0</v>
      </c>
      <c r="AC227" s="16">
        <f t="shared" si="554"/>
        <v>61.65</v>
      </c>
      <c r="AD227" s="12">
        <f t="shared" si="555"/>
        <v>0</v>
      </c>
      <c r="AE227" s="114"/>
      <c r="AF227" s="120">
        <v>3</v>
      </c>
      <c r="AG227" s="52">
        <f t="shared" si="556"/>
        <v>61.65</v>
      </c>
      <c r="AH227" s="142"/>
      <c r="AJ227" s="38">
        <f t="shared" si="557"/>
        <v>61.65</v>
      </c>
      <c r="AK227" s="16">
        <f t="shared" si="558"/>
        <v>0</v>
      </c>
      <c r="AL227" s="16">
        <f t="shared" si="559"/>
        <v>0</v>
      </c>
      <c r="AM227" s="16" t="str">
        <f t="shared" si="560"/>
        <v/>
      </c>
      <c r="AO227" s="152" t="s">
        <v>56</v>
      </c>
    </row>
    <row r="228" spans="2:41" s="3" customFormat="1" ht="9.9499999999999993" customHeight="1" x14ac:dyDescent="0.2">
      <c r="B228" s="105" t="s">
        <v>6</v>
      </c>
      <c r="D228" s="72" t="s">
        <v>147</v>
      </c>
      <c r="F228" s="29" t="s">
        <v>122</v>
      </c>
      <c r="G228" s="29"/>
      <c r="H228" s="29"/>
      <c r="I228" s="29" t="s">
        <v>245</v>
      </c>
      <c r="M228" s="72"/>
      <c r="O228" s="29" t="s">
        <v>85</v>
      </c>
      <c r="P228" s="140"/>
      <c r="Q228" s="72" t="s">
        <v>295</v>
      </c>
      <c r="R228" s="28"/>
      <c r="S228" s="38">
        <f t="shared" si="551"/>
        <v>31.5</v>
      </c>
      <c r="T228" s="36" t="s">
        <v>43</v>
      </c>
      <c r="U228" s="5" t="str">
        <f>+Instructions!$B$3</f>
        <v>A</v>
      </c>
      <c r="V228" s="51"/>
      <c r="W228" s="55">
        <f>+Instructions!$C$22</f>
        <v>0</v>
      </c>
      <c r="X228" s="38">
        <f t="shared" si="552"/>
        <v>31.5</v>
      </c>
      <c r="Y228" s="142"/>
      <c r="Z228" s="6" t="s">
        <v>310</v>
      </c>
      <c r="AA228" s="38">
        <v>31.5</v>
      </c>
      <c r="AB228" s="59">
        <f t="shared" si="553"/>
        <v>0</v>
      </c>
      <c r="AC228" s="16">
        <f t="shared" si="554"/>
        <v>31.5</v>
      </c>
      <c r="AD228" s="12">
        <f t="shared" si="555"/>
        <v>0</v>
      </c>
      <c r="AE228" s="114"/>
      <c r="AF228" s="120">
        <v>3</v>
      </c>
      <c r="AG228" s="52">
        <f t="shared" si="556"/>
        <v>31.5</v>
      </c>
      <c r="AH228" s="142"/>
      <c r="AJ228" s="38">
        <f t="shared" si="557"/>
        <v>31.5</v>
      </c>
      <c r="AK228" s="16">
        <f t="shared" si="558"/>
        <v>0</v>
      </c>
      <c r="AL228" s="16">
        <f t="shared" si="559"/>
        <v>0</v>
      </c>
      <c r="AM228" s="16" t="str">
        <f t="shared" si="560"/>
        <v/>
      </c>
      <c r="AO228" s="152" t="s">
        <v>56</v>
      </c>
    </row>
    <row r="229" spans="2:41" s="3" customFormat="1" ht="9.9499999999999993" customHeight="1" x14ac:dyDescent="0.2">
      <c r="B229" s="105" t="s">
        <v>6</v>
      </c>
      <c r="D229" s="72" t="s">
        <v>147</v>
      </c>
      <c r="F229" s="29" t="s">
        <v>123</v>
      </c>
      <c r="G229" s="29"/>
      <c r="H229" s="29"/>
      <c r="I229" s="29" t="s">
        <v>246</v>
      </c>
      <c r="M229" s="72"/>
      <c r="O229" s="29" t="s">
        <v>85</v>
      </c>
      <c r="P229" s="140"/>
      <c r="Q229" s="72" t="s">
        <v>295</v>
      </c>
      <c r="R229" s="28"/>
      <c r="S229" s="38">
        <f t="shared" si="551"/>
        <v>31.5</v>
      </c>
      <c r="T229" s="36" t="s">
        <v>43</v>
      </c>
      <c r="U229" s="5" t="str">
        <f>+Instructions!$B$3</f>
        <v>A</v>
      </c>
      <c r="V229" s="51"/>
      <c r="W229" s="55">
        <f>+Instructions!$C$22</f>
        <v>0</v>
      </c>
      <c r="X229" s="38">
        <f t="shared" si="552"/>
        <v>31.5</v>
      </c>
      <c r="Y229" s="142"/>
      <c r="Z229" s="6" t="s">
        <v>310</v>
      </c>
      <c r="AA229" s="38">
        <v>31.5</v>
      </c>
      <c r="AB229" s="59">
        <f t="shared" si="553"/>
        <v>0</v>
      </c>
      <c r="AC229" s="16">
        <f t="shared" si="554"/>
        <v>31.5</v>
      </c>
      <c r="AD229" s="12">
        <f t="shared" si="555"/>
        <v>0</v>
      </c>
      <c r="AE229" s="114"/>
      <c r="AF229" s="120">
        <v>3</v>
      </c>
      <c r="AG229" s="52">
        <f t="shared" si="556"/>
        <v>31.5</v>
      </c>
      <c r="AH229" s="142"/>
      <c r="AJ229" s="38">
        <f t="shared" si="557"/>
        <v>31.5</v>
      </c>
      <c r="AK229" s="16">
        <f t="shared" si="558"/>
        <v>0</v>
      </c>
      <c r="AL229" s="16">
        <f t="shared" si="559"/>
        <v>0</v>
      </c>
      <c r="AM229" s="16" t="str">
        <f t="shared" si="560"/>
        <v/>
      </c>
      <c r="AO229" s="152" t="s">
        <v>56</v>
      </c>
    </row>
    <row r="230" spans="2:41" s="3" customFormat="1" ht="9.9499999999999993" customHeight="1" x14ac:dyDescent="0.2">
      <c r="B230" s="105" t="s">
        <v>6</v>
      </c>
      <c r="D230" s="72" t="s">
        <v>147</v>
      </c>
      <c r="F230" s="29" t="s">
        <v>124</v>
      </c>
      <c r="G230" s="29"/>
      <c r="H230" s="29"/>
      <c r="I230" s="29" t="s">
        <v>247</v>
      </c>
      <c r="M230" s="72"/>
      <c r="O230" s="29" t="s">
        <v>85</v>
      </c>
      <c r="P230" s="140"/>
      <c r="Q230" s="72" t="s">
        <v>295</v>
      </c>
      <c r="R230" s="28"/>
      <c r="S230" s="38">
        <f t="shared" si="551"/>
        <v>31.5</v>
      </c>
      <c r="T230" s="36" t="s">
        <v>43</v>
      </c>
      <c r="U230" s="5" t="str">
        <f>+Instructions!$B$3</f>
        <v>A</v>
      </c>
      <c r="V230" s="51"/>
      <c r="W230" s="55">
        <f>+Instructions!$C$22</f>
        <v>0</v>
      </c>
      <c r="X230" s="38">
        <f t="shared" si="552"/>
        <v>31.5</v>
      </c>
      <c r="Y230" s="142"/>
      <c r="Z230" s="6" t="s">
        <v>310</v>
      </c>
      <c r="AA230" s="38">
        <v>31.5</v>
      </c>
      <c r="AB230" s="59">
        <f t="shared" si="553"/>
        <v>0</v>
      </c>
      <c r="AC230" s="16">
        <f t="shared" si="554"/>
        <v>31.5</v>
      </c>
      <c r="AD230" s="12">
        <f t="shared" si="555"/>
        <v>0</v>
      </c>
      <c r="AE230" s="114"/>
      <c r="AF230" s="120">
        <v>3</v>
      </c>
      <c r="AG230" s="52">
        <f t="shared" si="556"/>
        <v>31.5</v>
      </c>
      <c r="AH230" s="142"/>
      <c r="AJ230" s="38">
        <f t="shared" si="557"/>
        <v>31.5</v>
      </c>
      <c r="AK230" s="16">
        <f t="shared" si="558"/>
        <v>0</v>
      </c>
      <c r="AL230" s="16">
        <f t="shared" si="559"/>
        <v>0</v>
      </c>
      <c r="AM230" s="16" t="str">
        <f t="shared" si="560"/>
        <v/>
      </c>
      <c r="AO230" s="152" t="s">
        <v>56</v>
      </c>
    </row>
    <row r="231" spans="2:41" s="3" customFormat="1" ht="9.9499999999999993" customHeight="1" x14ac:dyDescent="0.2">
      <c r="B231" s="105" t="s">
        <v>6</v>
      </c>
      <c r="D231" s="72" t="s">
        <v>147</v>
      </c>
      <c r="F231" s="29" t="s">
        <v>125</v>
      </c>
      <c r="G231" s="29"/>
      <c r="H231" s="29"/>
      <c r="I231" s="29" t="s">
        <v>248</v>
      </c>
      <c r="M231" s="72"/>
      <c r="O231" s="29" t="s">
        <v>85</v>
      </c>
      <c r="P231" s="140"/>
      <c r="Q231" s="72" t="s">
        <v>295</v>
      </c>
      <c r="R231" s="28"/>
      <c r="S231" s="38">
        <f t="shared" si="551"/>
        <v>31.5</v>
      </c>
      <c r="T231" s="36" t="s">
        <v>43</v>
      </c>
      <c r="U231" s="5" t="str">
        <f>+Instructions!$B$3</f>
        <v>A</v>
      </c>
      <c r="V231" s="51"/>
      <c r="W231" s="55">
        <f>+Instructions!$C$22</f>
        <v>0</v>
      </c>
      <c r="X231" s="38">
        <f t="shared" si="552"/>
        <v>31.5</v>
      </c>
      <c r="Y231" s="142"/>
      <c r="Z231" s="6" t="s">
        <v>310</v>
      </c>
      <c r="AA231" s="38">
        <v>31.5</v>
      </c>
      <c r="AB231" s="59">
        <f t="shared" si="553"/>
        <v>0</v>
      </c>
      <c r="AC231" s="16">
        <f t="shared" si="554"/>
        <v>31.5</v>
      </c>
      <c r="AD231" s="12">
        <f t="shared" si="555"/>
        <v>0</v>
      </c>
      <c r="AE231" s="114"/>
      <c r="AF231" s="120">
        <v>3</v>
      </c>
      <c r="AG231" s="52">
        <f t="shared" si="556"/>
        <v>31.5</v>
      </c>
      <c r="AH231" s="142"/>
      <c r="AJ231" s="38">
        <f t="shared" si="557"/>
        <v>31.5</v>
      </c>
      <c r="AK231" s="16">
        <f t="shared" si="558"/>
        <v>0</v>
      </c>
      <c r="AL231" s="16">
        <f t="shared" si="559"/>
        <v>0</v>
      </c>
      <c r="AM231" s="16" t="str">
        <f t="shared" si="560"/>
        <v/>
      </c>
      <c r="AO231" s="152" t="s">
        <v>56</v>
      </c>
    </row>
    <row r="232" spans="2:41" s="3" customFormat="1" ht="9.9499999999999993" customHeight="1" x14ac:dyDescent="0.2">
      <c r="B232" s="105" t="s">
        <v>6</v>
      </c>
      <c r="D232" s="72" t="s">
        <v>148</v>
      </c>
      <c r="F232" s="29" t="s">
        <v>126</v>
      </c>
      <c r="G232" s="29"/>
      <c r="H232" s="29"/>
      <c r="I232" s="29" t="s">
        <v>245</v>
      </c>
      <c r="M232" s="72"/>
      <c r="O232" s="29" t="s">
        <v>85</v>
      </c>
      <c r="P232" s="140"/>
      <c r="Q232" s="72" t="s">
        <v>296</v>
      </c>
      <c r="R232" s="28"/>
      <c r="S232" s="38">
        <f t="shared" si="551"/>
        <v>37.549999999999997</v>
      </c>
      <c r="T232" s="36" t="s">
        <v>43</v>
      </c>
      <c r="U232" s="5" t="str">
        <f>+Instructions!$B$3</f>
        <v>A</v>
      </c>
      <c r="V232" s="51"/>
      <c r="W232" s="55">
        <f>+Instructions!$C$22</f>
        <v>0</v>
      </c>
      <c r="X232" s="38">
        <f t="shared" si="552"/>
        <v>37.549999999999997</v>
      </c>
      <c r="Y232" s="142"/>
      <c r="Z232" s="6" t="s">
        <v>310</v>
      </c>
      <c r="AA232" s="38">
        <v>37.549999999999997</v>
      </c>
      <c r="AB232" s="59">
        <f t="shared" si="553"/>
        <v>0</v>
      </c>
      <c r="AC232" s="16">
        <f t="shared" si="554"/>
        <v>37.549999999999997</v>
      </c>
      <c r="AD232" s="12">
        <f t="shared" si="555"/>
        <v>0</v>
      </c>
      <c r="AE232" s="114"/>
      <c r="AF232" s="120">
        <v>3</v>
      </c>
      <c r="AG232" s="52">
        <f t="shared" si="556"/>
        <v>37.549999999999997</v>
      </c>
      <c r="AH232" s="142"/>
      <c r="AJ232" s="38">
        <f t="shared" si="557"/>
        <v>37.549999999999997</v>
      </c>
      <c r="AK232" s="16">
        <f t="shared" si="558"/>
        <v>0</v>
      </c>
      <c r="AL232" s="16">
        <f t="shared" si="559"/>
        <v>0</v>
      </c>
      <c r="AM232" s="16" t="str">
        <f t="shared" si="560"/>
        <v/>
      </c>
      <c r="AO232" s="152" t="s">
        <v>56</v>
      </c>
    </row>
    <row r="233" spans="2:41" s="3" customFormat="1" ht="9.9499999999999993" customHeight="1" x14ac:dyDescent="0.2">
      <c r="B233" s="105" t="s">
        <v>6</v>
      </c>
      <c r="D233" s="72" t="s">
        <v>148</v>
      </c>
      <c r="F233" s="29" t="s">
        <v>127</v>
      </c>
      <c r="G233" s="29"/>
      <c r="H233" s="29"/>
      <c r="I233" s="29" t="s">
        <v>246</v>
      </c>
      <c r="M233" s="72"/>
      <c r="O233" s="29" t="s">
        <v>85</v>
      </c>
      <c r="P233" s="140"/>
      <c r="Q233" s="72" t="s">
        <v>296</v>
      </c>
      <c r="R233" s="28"/>
      <c r="S233" s="38">
        <f t="shared" si="551"/>
        <v>37.549999999999997</v>
      </c>
      <c r="T233" s="36" t="s">
        <v>43</v>
      </c>
      <c r="U233" s="5" t="str">
        <f>+Instructions!$B$3</f>
        <v>A</v>
      </c>
      <c r="V233" s="51"/>
      <c r="W233" s="55">
        <f>+Instructions!$C$22</f>
        <v>0</v>
      </c>
      <c r="X233" s="38">
        <f t="shared" si="552"/>
        <v>37.549999999999997</v>
      </c>
      <c r="Y233" s="142"/>
      <c r="Z233" s="6" t="s">
        <v>310</v>
      </c>
      <c r="AA233" s="38">
        <v>37.549999999999997</v>
      </c>
      <c r="AB233" s="59">
        <f t="shared" si="553"/>
        <v>0</v>
      </c>
      <c r="AC233" s="16">
        <f t="shared" si="554"/>
        <v>37.549999999999997</v>
      </c>
      <c r="AD233" s="12">
        <f t="shared" si="555"/>
        <v>0</v>
      </c>
      <c r="AE233" s="114"/>
      <c r="AF233" s="120">
        <v>3</v>
      </c>
      <c r="AG233" s="52">
        <f t="shared" si="556"/>
        <v>37.549999999999997</v>
      </c>
      <c r="AH233" s="142"/>
      <c r="AJ233" s="38">
        <f t="shared" si="557"/>
        <v>37.549999999999997</v>
      </c>
      <c r="AK233" s="16">
        <f t="shared" si="558"/>
        <v>0</v>
      </c>
      <c r="AL233" s="16">
        <f t="shared" si="559"/>
        <v>0</v>
      </c>
      <c r="AM233" s="16" t="str">
        <f t="shared" si="560"/>
        <v/>
      </c>
      <c r="AO233" s="152" t="s">
        <v>56</v>
      </c>
    </row>
    <row r="234" spans="2:41" s="3" customFormat="1" ht="9.9499999999999993" customHeight="1" x14ac:dyDescent="0.2">
      <c r="B234" s="105" t="s">
        <v>6</v>
      </c>
      <c r="D234" s="72" t="s">
        <v>148</v>
      </c>
      <c r="F234" s="29" t="s">
        <v>128</v>
      </c>
      <c r="G234" s="29"/>
      <c r="H234" s="29"/>
      <c r="I234" s="29" t="s">
        <v>247</v>
      </c>
      <c r="M234" s="72"/>
      <c r="O234" s="29" t="s">
        <v>85</v>
      </c>
      <c r="P234" s="140"/>
      <c r="Q234" s="72" t="s">
        <v>296</v>
      </c>
      <c r="R234" s="28"/>
      <c r="S234" s="38">
        <f t="shared" si="551"/>
        <v>37.549999999999997</v>
      </c>
      <c r="T234" s="36" t="s">
        <v>43</v>
      </c>
      <c r="U234" s="5" t="str">
        <f>+Instructions!$B$3</f>
        <v>A</v>
      </c>
      <c r="V234" s="51"/>
      <c r="W234" s="55">
        <f>+Instructions!$C$22</f>
        <v>0</v>
      </c>
      <c r="X234" s="38">
        <f t="shared" si="552"/>
        <v>37.549999999999997</v>
      </c>
      <c r="Y234" s="142"/>
      <c r="Z234" s="6" t="s">
        <v>310</v>
      </c>
      <c r="AA234" s="38">
        <v>37.549999999999997</v>
      </c>
      <c r="AB234" s="59">
        <f t="shared" si="553"/>
        <v>0</v>
      </c>
      <c r="AC234" s="16">
        <f t="shared" si="554"/>
        <v>37.549999999999997</v>
      </c>
      <c r="AD234" s="12">
        <f t="shared" si="555"/>
        <v>0</v>
      </c>
      <c r="AE234" s="114"/>
      <c r="AF234" s="120">
        <v>3</v>
      </c>
      <c r="AG234" s="52">
        <f t="shared" si="556"/>
        <v>37.549999999999997</v>
      </c>
      <c r="AH234" s="142"/>
      <c r="AJ234" s="38">
        <f t="shared" si="557"/>
        <v>37.549999999999997</v>
      </c>
      <c r="AK234" s="16">
        <f t="shared" si="558"/>
        <v>0</v>
      </c>
      <c r="AL234" s="16">
        <f t="shared" si="559"/>
        <v>0</v>
      </c>
      <c r="AM234" s="16" t="str">
        <f t="shared" si="560"/>
        <v/>
      </c>
      <c r="AO234" s="152" t="s">
        <v>56</v>
      </c>
    </row>
    <row r="235" spans="2:41" s="3" customFormat="1" ht="9.9499999999999993" customHeight="1" x14ac:dyDescent="0.2">
      <c r="B235" s="105" t="s">
        <v>6</v>
      </c>
      <c r="D235" s="72" t="s">
        <v>148</v>
      </c>
      <c r="F235" s="29" t="s">
        <v>129</v>
      </c>
      <c r="G235" s="29"/>
      <c r="H235" s="29"/>
      <c r="I235" s="29" t="s">
        <v>248</v>
      </c>
      <c r="M235" s="72"/>
      <c r="O235" s="29" t="s">
        <v>85</v>
      </c>
      <c r="P235" s="140"/>
      <c r="Q235" s="72" t="s">
        <v>296</v>
      </c>
      <c r="R235" s="28"/>
      <c r="S235" s="38">
        <f t="shared" si="551"/>
        <v>37.549999999999997</v>
      </c>
      <c r="T235" s="36" t="s">
        <v>43</v>
      </c>
      <c r="U235" s="5" t="str">
        <f>+Instructions!$B$3</f>
        <v>A</v>
      </c>
      <c r="V235" s="51"/>
      <c r="W235" s="55">
        <f>+Instructions!$C$22</f>
        <v>0</v>
      </c>
      <c r="X235" s="38">
        <f t="shared" si="552"/>
        <v>37.549999999999997</v>
      </c>
      <c r="Y235" s="142"/>
      <c r="Z235" s="6" t="s">
        <v>310</v>
      </c>
      <c r="AA235" s="38">
        <v>37.549999999999997</v>
      </c>
      <c r="AB235" s="59">
        <f t="shared" si="553"/>
        <v>0</v>
      </c>
      <c r="AC235" s="16">
        <f t="shared" si="554"/>
        <v>37.549999999999997</v>
      </c>
      <c r="AD235" s="12">
        <f t="shared" si="555"/>
        <v>0</v>
      </c>
      <c r="AE235" s="114"/>
      <c r="AF235" s="120">
        <v>3</v>
      </c>
      <c r="AG235" s="52">
        <f t="shared" si="556"/>
        <v>37.549999999999997</v>
      </c>
      <c r="AH235" s="142"/>
      <c r="AJ235" s="38">
        <f t="shared" si="557"/>
        <v>37.549999999999997</v>
      </c>
      <c r="AK235" s="16">
        <f t="shared" si="558"/>
        <v>0</v>
      </c>
      <c r="AL235" s="16">
        <f t="shared" si="559"/>
        <v>0</v>
      </c>
      <c r="AM235" s="16" t="str">
        <f t="shared" si="560"/>
        <v/>
      </c>
      <c r="AO235" s="152" t="s">
        <v>56</v>
      </c>
    </row>
    <row r="236" spans="2:41" s="3" customFormat="1" ht="9.9499999999999993" customHeight="1" x14ac:dyDescent="0.2">
      <c r="B236" s="105" t="s">
        <v>6</v>
      </c>
      <c r="D236" s="72" t="s">
        <v>145</v>
      </c>
      <c r="F236" s="29" t="s">
        <v>120</v>
      </c>
      <c r="G236" s="29"/>
      <c r="H236" s="29"/>
      <c r="I236" s="29" t="s">
        <v>309</v>
      </c>
      <c r="M236" s="72"/>
      <c r="O236" s="29" t="s">
        <v>85</v>
      </c>
      <c r="P236" s="140"/>
      <c r="Q236" s="72" t="s">
        <v>297</v>
      </c>
      <c r="R236" s="28"/>
      <c r="S236" s="38">
        <f t="shared" si="551"/>
        <v>61.95</v>
      </c>
      <c r="T236" s="36" t="s">
        <v>43</v>
      </c>
      <c r="U236" s="5" t="str">
        <f>+Instructions!$B$3</f>
        <v>A</v>
      </c>
      <c r="V236" s="51"/>
      <c r="W236" s="55">
        <f>+Instructions!$C$22</f>
        <v>0</v>
      </c>
      <c r="X236" s="38">
        <f t="shared" si="552"/>
        <v>61.95</v>
      </c>
      <c r="Y236" s="142"/>
      <c r="Z236" s="6" t="s">
        <v>310</v>
      </c>
      <c r="AA236" s="38">
        <v>61.95</v>
      </c>
      <c r="AB236" s="59">
        <f t="shared" si="553"/>
        <v>0</v>
      </c>
      <c r="AC236" s="16">
        <f t="shared" si="554"/>
        <v>61.95</v>
      </c>
      <c r="AD236" s="12">
        <f t="shared" si="555"/>
        <v>0</v>
      </c>
      <c r="AE236" s="114"/>
      <c r="AF236" s="120">
        <v>3</v>
      </c>
      <c r="AG236" s="52">
        <f t="shared" si="556"/>
        <v>61.95</v>
      </c>
      <c r="AH236" s="142"/>
      <c r="AJ236" s="38">
        <f t="shared" si="557"/>
        <v>61.95</v>
      </c>
      <c r="AK236" s="16">
        <f t="shared" si="558"/>
        <v>0</v>
      </c>
      <c r="AL236" s="16">
        <f t="shared" si="559"/>
        <v>0</v>
      </c>
      <c r="AM236" s="16" t="str">
        <f t="shared" si="560"/>
        <v/>
      </c>
      <c r="AO236" s="152" t="s">
        <v>56</v>
      </c>
    </row>
    <row r="237" spans="2:41" s="3" customFormat="1" ht="9.9499999999999993" customHeight="1" x14ac:dyDescent="0.2">
      <c r="B237" s="105" t="s">
        <v>6</v>
      </c>
      <c r="D237" s="72" t="s">
        <v>138</v>
      </c>
      <c r="F237" s="29" t="s">
        <v>111</v>
      </c>
      <c r="G237" s="29"/>
      <c r="H237" s="29"/>
      <c r="I237" s="29" t="s">
        <v>238</v>
      </c>
      <c r="M237" s="72"/>
      <c r="O237" s="29" t="s">
        <v>85</v>
      </c>
      <c r="P237" s="140"/>
      <c r="Q237" s="72" t="s">
        <v>298</v>
      </c>
      <c r="R237" s="28"/>
      <c r="S237" s="38">
        <f t="shared" si="551"/>
        <v>153.1</v>
      </c>
      <c r="T237" s="36" t="s">
        <v>43</v>
      </c>
      <c r="U237" s="5" t="str">
        <f>+Instructions!$B$3</f>
        <v>A</v>
      </c>
      <c r="V237" s="51"/>
      <c r="W237" s="55">
        <f>+Instructions!$C$22</f>
        <v>0</v>
      </c>
      <c r="X237" s="38">
        <f t="shared" si="552"/>
        <v>153.1</v>
      </c>
      <c r="Y237" s="142"/>
      <c r="Z237" s="6" t="s">
        <v>310</v>
      </c>
      <c r="AA237" s="38">
        <v>153.1</v>
      </c>
      <c r="AB237" s="59">
        <f t="shared" si="553"/>
        <v>0</v>
      </c>
      <c r="AC237" s="16">
        <f t="shared" si="554"/>
        <v>153.1</v>
      </c>
      <c r="AD237" s="12">
        <f t="shared" si="555"/>
        <v>0</v>
      </c>
      <c r="AE237" s="114"/>
      <c r="AF237" s="120">
        <v>3</v>
      </c>
      <c r="AG237" s="52">
        <f t="shared" si="556"/>
        <v>153.1</v>
      </c>
      <c r="AH237" s="142"/>
      <c r="AJ237" s="38">
        <f t="shared" si="557"/>
        <v>153.1</v>
      </c>
      <c r="AK237" s="16">
        <f t="shared" si="558"/>
        <v>0</v>
      </c>
      <c r="AL237" s="16">
        <f t="shared" si="559"/>
        <v>0</v>
      </c>
      <c r="AM237" s="16" t="str">
        <f t="shared" si="560"/>
        <v/>
      </c>
      <c r="AO237" s="152" t="s">
        <v>56</v>
      </c>
    </row>
    <row r="238" spans="2:41" s="3" customFormat="1" ht="9.9499999999999993" customHeight="1" x14ac:dyDescent="0.2">
      <c r="B238" s="105" t="s">
        <v>6</v>
      </c>
      <c r="D238" s="72" t="s">
        <v>137</v>
      </c>
      <c r="F238" s="29" t="s">
        <v>110</v>
      </c>
      <c r="G238" s="29"/>
      <c r="H238" s="29"/>
      <c r="I238" s="29" t="s">
        <v>154</v>
      </c>
      <c r="K238" s="29"/>
      <c r="M238" s="72"/>
      <c r="O238" s="140" t="s">
        <v>85</v>
      </c>
      <c r="P238" s="140"/>
      <c r="Q238" s="72" t="s">
        <v>272</v>
      </c>
      <c r="R238" s="28" t="s">
        <v>274</v>
      </c>
      <c r="S238" s="38">
        <f t="shared" si="551"/>
        <v>92.35</v>
      </c>
      <c r="T238" s="36" t="s">
        <v>43</v>
      </c>
      <c r="U238" s="5" t="str">
        <f>+Instructions!$B$3</f>
        <v>A</v>
      </c>
      <c r="V238" s="51"/>
      <c r="W238" s="55">
        <f>+Instructions!$C$22</f>
        <v>0</v>
      </c>
      <c r="X238" s="38">
        <f t="shared" si="552"/>
        <v>92.35</v>
      </c>
      <c r="Y238" s="142"/>
      <c r="Z238" s="6" t="s">
        <v>310</v>
      </c>
      <c r="AA238" s="38">
        <v>92.35</v>
      </c>
      <c r="AB238" s="59">
        <f t="shared" si="553"/>
        <v>0</v>
      </c>
      <c r="AC238" s="16">
        <f t="shared" si="554"/>
        <v>92.35</v>
      </c>
      <c r="AD238" s="12">
        <f t="shared" si="555"/>
        <v>0</v>
      </c>
      <c r="AE238" s="114"/>
      <c r="AF238" s="120">
        <v>3</v>
      </c>
      <c r="AG238" s="52">
        <f t="shared" si="556"/>
        <v>92.35</v>
      </c>
      <c r="AH238" s="142"/>
      <c r="AJ238" s="38">
        <f t="shared" si="557"/>
        <v>92.35</v>
      </c>
      <c r="AK238" s="16">
        <f t="shared" si="558"/>
        <v>0</v>
      </c>
      <c r="AL238" s="16">
        <f t="shared" si="559"/>
        <v>0</v>
      </c>
      <c r="AM238" s="16" t="str">
        <f t="shared" si="560"/>
        <v/>
      </c>
      <c r="AO238" s="152" t="s">
        <v>56</v>
      </c>
    </row>
    <row r="239" spans="2:41" s="3" customFormat="1" ht="9.9499999999999993" customHeight="1" x14ac:dyDescent="0.2">
      <c r="B239" s="105" t="s">
        <v>6</v>
      </c>
      <c r="D239" s="72" t="s">
        <v>146</v>
      </c>
      <c r="F239" s="29" t="s">
        <v>121</v>
      </c>
      <c r="G239" s="29"/>
      <c r="H239" s="29"/>
      <c r="I239" s="29" t="s">
        <v>238</v>
      </c>
      <c r="M239" s="72"/>
      <c r="O239" s="29" t="s">
        <v>85</v>
      </c>
      <c r="P239" s="140"/>
      <c r="Q239" s="72" t="s">
        <v>299</v>
      </c>
      <c r="R239" s="28"/>
      <c r="S239" s="38">
        <f t="shared" si="551"/>
        <v>88.1</v>
      </c>
      <c r="T239" s="36" t="s">
        <v>43</v>
      </c>
      <c r="U239" s="5" t="str">
        <f>+Instructions!$B$3</f>
        <v>A</v>
      </c>
      <c r="V239" s="51"/>
      <c r="W239" s="55">
        <f>+Instructions!$C$22</f>
        <v>0</v>
      </c>
      <c r="X239" s="38">
        <f t="shared" si="552"/>
        <v>88.1</v>
      </c>
      <c r="Y239" s="142"/>
      <c r="Z239" s="6" t="s">
        <v>310</v>
      </c>
      <c r="AA239" s="38">
        <v>88.1</v>
      </c>
      <c r="AB239" s="59">
        <f t="shared" si="553"/>
        <v>0</v>
      </c>
      <c r="AC239" s="16">
        <f t="shared" si="554"/>
        <v>88.1</v>
      </c>
      <c r="AD239" s="12">
        <f t="shared" si="555"/>
        <v>0</v>
      </c>
      <c r="AE239" s="114"/>
      <c r="AF239" s="120">
        <v>3</v>
      </c>
      <c r="AG239" s="52">
        <f t="shared" si="556"/>
        <v>88.1</v>
      </c>
      <c r="AH239" s="142"/>
      <c r="AJ239" s="38">
        <f t="shared" si="557"/>
        <v>88.1</v>
      </c>
      <c r="AK239" s="16">
        <f t="shared" si="558"/>
        <v>0</v>
      </c>
      <c r="AL239" s="16">
        <f t="shared" si="559"/>
        <v>0</v>
      </c>
      <c r="AM239" s="16" t="str">
        <f t="shared" si="560"/>
        <v/>
      </c>
      <c r="AO239" s="152" t="s">
        <v>56</v>
      </c>
    </row>
    <row r="240" spans="2:41" s="3" customFormat="1" ht="9.9499999999999993" customHeight="1" x14ac:dyDescent="0.2">
      <c r="B240" s="105" t="s">
        <v>6</v>
      </c>
      <c r="D240" s="72" t="s">
        <v>131</v>
      </c>
      <c r="F240" s="29" t="s">
        <v>104</v>
      </c>
      <c r="G240" s="29"/>
      <c r="H240" s="29"/>
      <c r="I240" s="29" t="s">
        <v>149</v>
      </c>
      <c r="K240" s="29"/>
      <c r="M240" s="72"/>
      <c r="O240" s="140" t="s">
        <v>86</v>
      </c>
      <c r="P240" s="140"/>
      <c r="Q240" s="72" t="s">
        <v>300</v>
      </c>
      <c r="R240" s="28"/>
      <c r="S240" s="38">
        <f t="shared" si="551"/>
        <v>101.85</v>
      </c>
      <c r="T240" s="36" t="s">
        <v>43</v>
      </c>
      <c r="U240" s="5" t="str">
        <f>+Instructions!$B$3</f>
        <v>A</v>
      </c>
      <c r="V240" s="51"/>
      <c r="W240" s="55">
        <f>+Instructions!$C$22</f>
        <v>0</v>
      </c>
      <c r="X240" s="38">
        <f t="shared" si="552"/>
        <v>101.85</v>
      </c>
      <c r="Y240" s="142"/>
      <c r="Z240" s="6" t="s">
        <v>310</v>
      </c>
      <c r="AA240" s="38">
        <v>101.85</v>
      </c>
      <c r="AB240" s="59">
        <f t="shared" si="553"/>
        <v>0</v>
      </c>
      <c r="AC240" s="16">
        <f t="shared" si="554"/>
        <v>101.85</v>
      </c>
      <c r="AD240" s="12">
        <f t="shared" si="555"/>
        <v>0</v>
      </c>
      <c r="AE240" s="114"/>
      <c r="AF240" s="120">
        <v>3</v>
      </c>
      <c r="AG240" s="52">
        <f t="shared" si="556"/>
        <v>101.85</v>
      </c>
      <c r="AH240" s="142"/>
      <c r="AJ240" s="38">
        <f t="shared" si="557"/>
        <v>101.85</v>
      </c>
      <c r="AK240" s="16">
        <f t="shared" si="558"/>
        <v>0</v>
      </c>
      <c r="AL240" s="16">
        <f t="shared" si="559"/>
        <v>0</v>
      </c>
      <c r="AM240" s="16" t="str">
        <f t="shared" si="560"/>
        <v/>
      </c>
      <c r="AO240" s="152" t="s">
        <v>56</v>
      </c>
    </row>
    <row r="241" spans="2:41" s="3" customFormat="1" ht="9.9499999999999993" customHeight="1" x14ac:dyDescent="0.2">
      <c r="B241" s="105" t="s">
        <v>6</v>
      </c>
      <c r="D241" s="72" t="s">
        <v>136</v>
      </c>
      <c r="F241" s="29" t="s">
        <v>109</v>
      </c>
      <c r="G241" s="29"/>
      <c r="H241" s="29"/>
      <c r="I241" s="29" t="s">
        <v>153</v>
      </c>
      <c r="K241" s="29"/>
      <c r="M241" s="72"/>
      <c r="O241" s="140" t="s">
        <v>85</v>
      </c>
      <c r="P241" s="140"/>
      <c r="Q241" s="72" t="s">
        <v>301</v>
      </c>
      <c r="R241" s="28"/>
      <c r="S241" s="38">
        <f t="shared" si="551"/>
        <v>86.9</v>
      </c>
      <c r="T241" s="36" t="s">
        <v>43</v>
      </c>
      <c r="U241" s="5" t="str">
        <f>+Instructions!$B$3</f>
        <v>A</v>
      </c>
      <c r="V241" s="51"/>
      <c r="W241" s="55">
        <f>+Instructions!$C$22</f>
        <v>0</v>
      </c>
      <c r="X241" s="38">
        <f t="shared" si="552"/>
        <v>86.9</v>
      </c>
      <c r="Y241" s="142"/>
      <c r="Z241" s="6" t="s">
        <v>310</v>
      </c>
      <c r="AA241" s="38">
        <v>86.9</v>
      </c>
      <c r="AB241" s="59">
        <f t="shared" si="553"/>
        <v>0</v>
      </c>
      <c r="AC241" s="16">
        <f t="shared" si="554"/>
        <v>86.9</v>
      </c>
      <c r="AD241" s="12">
        <f t="shared" si="555"/>
        <v>0</v>
      </c>
      <c r="AE241" s="114"/>
      <c r="AF241" s="120">
        <v>3</v>
      </c>
      <c r="AG241" s="52">
        <f t="shared" si="556"/>
        <v>86.9</v>
      </c>
      <c r="AH241" s="142"/>
      <c r="AJ241" s="38">
        <f t="shared" si="557"/>
        <v>86.9</v>
      </c>
      <c r="AK241" s="16">
        <f t="shared" si="558"/>
        <v>0</v>
      </c>
      <c r="AL241" s="16">
        <f t="shared" si="559"/>
        <v>0</v>
      </c>
      <c r="AM241" s="16" t="str">
        <f t="shared" si="560"/>
        <v/>
      </c>
      <c r="AO241" s="152" t="s">
        <v>56</v>
      </c>
    </row>
    <row r="242" spans="2:41" s="3" customFormat="1" ht="9.9499999999999993" customHeight="1" x14ac:dyDescent="0.2">
      <c r="B242" s="105" t="s">
        <v>6</v>
      </c>
      <c r="D242" s="72" t="s">
        <v>132</v>
      </c>
      <c r="F242" s="29" t="s">
        <v>105</v>
      </c>
      <c r="G242" s="29"/>
      <c r="H242" s="29"/>
      <c r="I242" s="29" t="s">
        <v>150</v>
      </c>
      <c r="K242" s="29"/>
      <c r="M242" s="72"/>
      <c r="O242" s="140" t="s">
        <v>86</v>
      </c>
      <c r="P242" s="140"/>
      <c r="Q242" s="72" t="s">
        <v>296</v>
      </c>
      <c r="R242" s="28"/>
      <c r="S242" s="38">
        <f t="shared" si="551"/>
        <v>31.2</v>
      </c>
      <c r="T242" s="36" t="s">
        <v>43</v>
      </c>
      <c r="U242" s="5" t="str">
        <f>+Instructions!$B$3</f>
        <v>A</v>
      </c>
      <c r="V242" s="51"/>
      <c r="W242" s="55">
        <f>+Instructions!$C$22</f>
        <v>0</v>
      </c>
      <c r="X242" s="38">
        <f t="shared" si="552"/>
        <v>31.2</v>
      </c>
      <c r="Y242" s="142"/>
      <c r="Z242" s="6" t="s">
        <v>310</v>
      </c>
      <c r="AA242" s="38">
        <v>31.2</v>
      </c>
      <c r="AB242" s="59">
        <f t="shared" si="553"/>
        <v>0</v>
      </c>
      <c r="AC242" s="16">
        <f t="shared" si="554"/>
        <v>31.2</v>
      </c>
      <c r="AD242" s="12">
        <f t="shared" si="555"/>
        <v>0</v>
      </c>
      <c r="AE242" s="114"/>
      <c r="AF242" s="120">
        <v>3</v>
      </c>
      <c r="AG242" s="52">
        <f t="shared" si="556"/>
        <v>31.2</v>
      </c>
      <c r="AH242" s="142"/>
      <c r="AJ242" s="38">
        <f t="shared" si="557"/>
        <v>31.2</v>
      </c>
      <c r="AK242" s="16">
        <f t="shared" si="558"/>
        <v>0</v>
      </c>
      <c r="AL242" s="16">
        <f t="shared" si="559"/>
        <v>0</v>
      </c>
      <c r="AM242" s="16" t="str">
        <f t="shared" si="560"/>
        <v/>
      </c>
      <c r="AO242" s="152" t="s">
        <v>56</v>
      </c>
    </row>
    <row r="243" spans="2:41" s="3" customFormat="1" ht="9.9499999999999993" customHeight="1" x14ac:dyDescent="0.2">
      <c r="B243" s="105" t="s">
        <v>6</v>
      </c>
      <c r="D243" s="72" t="s">
        <v>140</v>
      </c>
      <c r="F243" s="29" t="s">
        <v>114</v>
      </c>
      <c r="G243" s="29"/>
      <c r="H243" s="29"/>
      <c r="I243" s="29" t="s">
        <v>241</v>
      </c>
      <c r="M243" s="72"/>
      <c r="O243" s="29" t="s">
        <v>85</v>
      </c>
      <c r="P243" s="140"/>
      <c r="Q243" s="72" t="s">
        <v>302</v>
      </c>
      <c r="R243" s="28"/>
      <c r="S243" s="38">
        <f t="shared" si="551"/>
        <v>88.1</v>
      </c>
      <c r="T243" s="36" t="s">
        <v>43</v>
      </c>
      <c r="U243" s="5" t="str">
        <f>+Instructions!$B$3</f>
        <v>A</v>
      </c>
      <c r="V243" s="51"/>
      <c r="W243" s="55">
        <f>+Instructions!$C$22</f>
        <v>0</v>
      </c>
      <c r="X243" s="38">
        <f t="shared" si="552"/>
        <v>88.1</v>
      </c>
      <c r="Y243" s="142"/>
      <c r="Z243" s="6" t="s">
        <v>310</v>
      </c>
      <c r="AA243" s="38">
        <v>88.1</v>
      </c>
      <c r="AB243" s="59">
        <f t="shared" si="553"/>
        <v>0</v>
      </c>
      <c r="AC243" s="16">
        <f t="shared" si="554"/>
        <v>88.1</v>
      </c>
      <c r="AD243" s="12">
        <f t="shared" si="555"/>
        <v>0</v>
      </c>
      <c r="AE243" s="114"/>
      <c r="AF243" s="120">
        <v>3</v>
      </c>
      <c r="AG243" s="52">
        <f t="shared" si="556"/>
        <v>88.1</v>
      </c>
      <c r="AH243" s="142"/>
      <c r="AJ243" s="38">
        <f t="shared" si="557"/>
        <v>88.1</v>
      </c>
      <c r="AK243" s="16">
        <f t="shared" si="558"/>
        <v>0</v>
      </c>
      <c r="AL243" s="16">
        <f t="shared" si="559"/>
        <v>0</v>
      </c>
      <c r="AM243" s="16" t="str">
        <f t="shared" si="560"/>
        <v/>
      </c>
      <c r="AO243" s="152" t="s">
        <v>56</v>
      </c>
    </row>
    <row r="244" spans="2:41" s="3" customFormat="1" ht="9.9499999999999993" customHeight="1" x14ac:dyDescent="0.2">
      <c r="B244" s="105" t="s">
        <v>6</v>
      </c>
      <c r="D244" s="72" t="s">
        <v>133</v>
      </c>
      <c r="F244" s="29" t="s">
        <v>106</v>
      </c>
      <c r="G244" s="29"/>
      <c r="H244" s="29"/>
      <c r="I244" s="29" t="s">
        <v>151</v>
      </c>
      <c r="K244" s="29"/>
      <c r="M244" s="72"/>
      <c r="O244" s="140" t="s">
        <v>85</v>
      </c>
      <c r="P244" s="140"/>
      <c r="Q244" s="72" t="s">
        <v>290</v>
      </c>
      <c r="R244" s="28"/>
      <c r="S244" s="38">
        <f t="shared" si="551"/>
        <v>84.8</v>
      </c>
      <c r="T244" s="36" t="s">
        <v>43</v>
      </c>
      <c r="U244" s="5" t="str">
        <f>+Instructions!$B$3</f>
        <v>A</v>
      </c>
      <c r="V244" s="51"/>
      <c r="W244" s="55">
        <f>+Instructions!$C$22</f>
        <v>0</v>
      </c>
      <c r="X244" s="38">
        <f t="shared" si="552"/>
        <v>84.8</v>
      </c>
      <c r="Y244" s="142"/>
      <c r="Z244" s="6" t="s">
        <v>310</v>
      </c>
      <c r="AA244" s="38">
        <v>84.8</v>
      </c>
      <c r="AB244" s="59">
        <f t="shared" si="553"/>
        <v>0</v>
      </c>
      <c r="AC244" s="16">
        <f t="shared" si="554"/>
        <v>84.8</v>
      </c>
      <c r="AD244" s="12">
        <f t="shared" si="555"/>
        <v>0</v>
      </c>
      <c r="AE244" s="114"/>
      <c r="AF244" s="120">
        <v>3</v>
      </c>
      <c r="AG244" s="52">
        <f t="shared" si="556"/>
        <v>84.8</v>
      </c>
      <c r="AH244" s="142"/>
      <c r="AJ244" s="38">
        <f t="shared" si="557"/>
        <v>84.8</v>
      </c>
      <c r="AK244" s="16">
        <f t="shared" si="558"/>
        <v>0</v>
      </c>
      <c r="AL244" s="16">
        <f t="shared" si="559"/>
        <v>0</v>
      </c>
      <c r="AM244" s="16" t="str">
        <f t="shared" si="560"/>
        <v/>
      </c>
      <c r="AO244" s="152" t="s">
        <v>56</v>
      </c>
    </row>
    <row r="245" spans="2:41" s="3" customFormat="1" ht="9.9499999999999993" customHeight="1" x14ac:dyDescent="0.2">
      <c r="B245" s="105" t="s">
        <v>6</v>
      </c>
      <c r="D245" s="72" t="s">
        <v>143</v>
      </c>
      <c r="F245" s="29" t="s">
        <v>117</v>
      </c>
      <c r="G245" s="29"/>
      <c r="H245" s="29"/>
      <c r="I245" s="29" t="s">
        <v>305</v>
      </c>
      <c r="M245" s="72"/>
      <c r="O245" s="29" t="s">
        <v>85</v>
      </c>
      <c r="P245" s="140"/>
      <c r="Q245" s="72" t="s">
        <v>303</v>
      </c>
      <c r="R245" s="28"/>
      <c r="S245" s="38">
        <f t="shared" si="551"/>
        <v>129.05000000000001</v>
      </c>
      <c r="T245" s="36" t="s">
        <v>43</v>
      </c>
      <c r="U245" s="5" t="str">
        <f>+Instructions!$B$3</f>
        <v>A</v>
      </c>
      <c r="V245" s="51"/>
      <c r="W245" s="55">
        <f>+Instructions!$C$22</f>
        <v>0</v>
      </c>
      <c r="X245" s="38">
        <f t="shared" si="552"/>
        <v>129.05000000000001</v>
      </c>
      <c r="Y245" s="142"/>
      <c r="Z245" s="6" t="s">
        <v>310</v>
      </c>
      <c r="AA245" s="38">
        <v>129.05000000000001</v>
      </c>
      <c r="AB245" s="59">
        <f t="shared" si="553"/>
        <v>0</v>
      </c>
      <c r="AC245" s="16">
        <f t="shared" si="554"/>
        <v>129.05000000000001</v>
      </c>
      <c r="AD245" s="12">
        <f t="shared" si="555"/>
        <v>0</v>
      </c>
      <c r="AE245" s="114"/>
      <c r="AF245" s="120">
        <v>3</v>
      </c>
      <c r="AG245" s="52">
        <f t="shared" si="556"/>
        <v>129.05000000000001</v>
      </c>
      <c r="AH245" s="142"/>
      <c r="AJ245" s="38">
        <f t="shared" si="557"/>
        <v>129.05000000000001</v>
      </c>
      <c r="AK245" s="16">
        <f t="shared" si="558"/>
        <v>0</v>
      </c>
      <c r="AL245" s="16">
        <f t="shared" si="559"/>
        <v>0</v>
      </c>
      <c r="AM245" s="16" t="str">
        <f t="shared" si="560"/>
        <v/>
      </c>
      <c r="AO245" s="152" t="s">
        <v>56</v>
      </c>
    </row>
    <row r="246" spans="2:41" s="3" customFormat="1" ht="9.9499999999999993" customHeight="1" x14ac:dyDescent="0.2">
      <c r="B246" s="105" t="s">
        <v>6</v>
      </c>
      <c r="D246" s="72" t="s">
        <v>134</v>
      </c>
      <c r="F246" s="29" t="s">
        <v>107</v>
      </c>
      <c r="G246" s="29"/>
      <c r="H246" s="29"/>
      <c r="I246" s="29" t="s">
        <v>305</v>
      </c>
      <c r="K246" s="29"/>
      <c r="M246" s="72"/>
      <c r="O246" s="140" t="s">
        <v>85</v>
      </c>
      <c r="P246" s="140"/>
      <c r="Q246" s="72" t="s">
        <v>304</v>
      </c>
      <c r="R246" s="28"/>
      <c r="S246" s="38">
        <f t="shared" si="551"/>
        <v>136.30000000000001</v>
      </c>
      <c r="T246" s="36" t="s">
        <v>43</v>
      </c>
      <c r="U246" s="5" t="str">
        <f>+Instructions!$B$3</f>
        <v>A</v>
      </c>
      <c r="V246" s="51"/>
      <c r="W246" s="55">
        <f>+Instructions!$C$22</f>
        <v>0</v>
      </c>
      <c r="X246" s="38">
        <f t="shared" si="552"/>
        <v>136.30000000000001</v>
      </c>
      <c r="Y246" s="142"/>
      <c r="Z246" s="6" t="s">
        <v>310</v>
      </c>
      <c r="AA246" s="38">
        <v>136.30000000000001</v>
      </c>
      <c r="AB246" s="59">
        <f t="shared" si="553"/>
        <v>0</v>
      </c>
      <c r="AC246" s="16">
        <f t="shared" si="554"/>
        <v>136.30000000000001</v>
      </c>
      <c r="AD246" s="12">
        <f t="shared" si="555"/>
        <v>0</v>
      </c>
      <c r="AE246" s="114"/>
      <c r="AF246" s="120">
        <v>3</v>
      </c>
      <c r="AG246" s="52">
        <f t="shared" si="556"/>
        <v>136.30000000000001</v>
      </c>
      <c r="AH246" s="142"/>
      <c r="AJ246" s="38">
        <f t="shared" si="557"/>
        <v>136.30000000000001</v>
      </c>
      <c r="AK246" s="16">
        <f t="shared" si="558"/>
        <v>0</v>
      </c>
      <c r="AL246" s="16">
        <f t="shared" si="559"/>
        <v>0</v>
      </c>
      <c r="AM246" s="16" t="str">
        <f t="shared" si="560"/>
        <v/>
      </c>
      <c r="AO246" s="152" t="s">
        <v>56</v>
      </c>
    </row>
    <row r="247" spans="2:41" s="3" customFormat="1" ht="1.5" customHeight="1" x14ac:dyDescent="0.2">
      <c r="P247" s="72"/>
      <c r="Q247" s="87"/>
      <c r="R247" s="6"/>
      <c r="S247" s="38"/>
      <c r="T247" s="6"/>
      <c r="U247" s="5"/>
      <c r="V247" s="51"/>
      <c r="W247" s="139"/>
      <c r="X247" s="55"/>
      <c r="Y247" s="145"/>
      <c r="Z247" s="139"/>
      <c r="AA247" s="38"/>
      <c r="AB247" s="38"/>
      <c r="AC247" s="54"/>
      <c r="AD247" s="16"/>
      <c r="AE247" s="14"/>
      <c r="AF247" s="64"/>
      <c r="AG247" s="117"/>
      <c r="AH247" s="147"/>
      <c r="AI247" s="139"/>
      <c r="AK247" s="16"/>
      <c r="AL247" s="16"/>
      <c r="AM247" s="16"/>
      <c r="AN247" s="16"/>
      <c r="AO247" s="153"/>
    </row>
    <row r="248" spans="2:41" s="3" customFormat="1" ht="9.75" customHeight="1" x14ac:dyDescent="0.2">
      <c r="D248" s="39" t="s">
        <v>273</v>
      </c>
      <c r="F248" s="158" t="s">
        <v>275</v>
      </c>
      <c r="G248" s="29"/>
      <c r="H248" s="29"/>
      <c r="I248" s="29"/>
      <c r="J248" s="29"/>
      <c r="K248" s="29"/>
      <c r="L248" s="29"/>
      <c r="M248" s="29"/>
      <c r="N248" s="29"/>
      <c r="Q248" s="87"/>
      <c r="R248" s="28"/>
      <c r="S248" s="38"/>
      <c r="T248" s="36"/>
      <c r="U248" s="5"/>
      <c r="V248" s="51"/>
      <c r="W248" s="139"/>
      <c r="X248" s="38"/>
      <c r="Y248" s="142"/>
      <c r="Z248" s="144"/>
      <c r="AA248" s="38"/>
      <c r="AB248" s="139"/>
      <c r="AC248" s="139"/>
      <c r="AD248" s="38"/>
      <c r="AE248" s="59"/>
      <c r="AF248" s="16"/>
      <c r="AG248" s="12"/>
      <c r="AH248" s="148"/>
      <c r="AI248" s="150"/>
      <c r="AJ248" s="38"/>
      <c r="AK248" s="139"/>
      <c r="AM248" s="6" t="s">
        <v>88</v>
      </c>
      <c r="AO248" s="153"/>
    </row>
    <row r="249" spans="2:41" s="3" customFormat="1" ht="9.75" customHeight="1" x14ac:dyDescent="0.2">
      <c r="D249" s="39"/>
      <c r="F249" s="158" t="s">
        <v>277</v>
      </c>
      <c r="G249" s="29"/>
      <c r="H249" s="29"/>
      <c r="I249" s="29"/>
      <c r="J249" s="29"/>
      <c r="K249" s="29"/>
      <c r="L249" s="29"/>
      <c r="M249" s="29"/>
      <c r="N249" s="29"/>
      <c r="Q249" s="87"/>
      <c r="R249" s="28"/>
      <c r="S249" s="38"/>
      <c r="T249" s="36"/>
      <c r="U249" s="5"/>
      <c r="V249" s="51"/>
      <c r="W249" s="139"/>
      <c r="X249" s="38"/>
      <c r="Y249" s="142"/>
      <c r="Z249" s="144"/>
      <c r="AA249" s="38"/>
      <c r="AB249" s="139"/>
      <c r="AC249" s="139"/>
      <c r="AD249" s="38"/>
      <c r="AE249" s="59"/>
      <c r="AF249" s="16"/>
      <c r="AG249" s="12"/>
      <c r="AH249" s="148"/>
      <c r="AI249" s="150"/>
      <c r="AJ249" s="38"/>
      <c r="AK249" s="139"/>
      <c r="AM249" s="6" t="s">
        <v>88</v>
      </c>
      <c r="AO249" s="153"/>
    </row>
    <row r="250" spans="2:41" s="3" customFormat="1" ht="9.75" customHeight="1" x14ac:dyDescent="0.2">
      <c r="D250" s="39"/>
      <c r="F250" s="158" t="s">
        <v>278</v>
      </c>
      <c r="G250" s="29"/>
      <c r="H250" s="29"/>
      <c r="I250" s="29"/>
      <c r="J250" s="29"/>
      <c r="K250" s="29"/>
      <c r="L250" s="29"/>
      <c r="M250" s="29"/>
      <c r="N250" s="29"/>
      <c r="Q250" s="87"/>
      <c r="R250" s="28"/>
      <c r="S250" s="38"/>
      <c r="T250" s="36"/>
      <c r="U250" s="5"/>
      <c r="V250" s="51"/>
      <c r="W250" s="139"/>
      <c r="X250" s="38"/>
      <c r="Y250" s="142"/>
      <c r="Z250" s="144"/>
      <c r="AA250" s="38"/>
      <c r="AB250" s="139"/>
      <c r="AC250" s="139"/>
      <c r="AD250" s="38"/>
      <c r="AE250" s="59"/>
      <c r="AF250" s="16"/>
      <c r="AG250" s="12"/>
      <c r="AH250" s="148"/>
      <c r="AI250" s="150"/>
      <c r="AJ250" s="38"/>
      <c r="AK250" s="139"/>
      <c r="AM250" s="6" t="s">
        <v>88</v>
      </c>
      <c r="AO250" s="153"/>
    </row>
    <row r="251" spans="2:41" s="3" customFormat="1" ht="3.95" customHeight="1" x14ac:dyDescent="0.2">
      <c r="P251" s="72"/>
      <c r="Q251" s="87"/>
      <c r="R251" s="6"/>
      <c r="S251" s="38"/>
      <c r="T251" s="6"/>
      <c r="U251" s="5"/>
      <c r="V251" s="51"/>
      <c r="W251" s="55"/>
      <c r="X251" s="14"/>
      <c r="Y251" s="142"/>
      <c r="Z251" s="38"/>
      <c r="AA251" s="38"/>
      <c r="AB251" s="54"/>
      <c r="AC251" s="16"/>
      <c r="AD251" s="14"/>
      <c r="AE251" s="64"/>
      <c r="AF251" s="117"/>
      <c r="AG251" s="38"/>
      <c r="AH251" s="142"/>
      <c r="AJ251" s="38"/>
      <c r="AK251" s="16"/>
      <c r="AL251" s="16"/>
      <c r="AM251" s="16"/>
      <c r="AO251" s="153" t="s">
        <v>56</v>
      </c>
    </row>
    <row r="252" spans="2:41" s="3" customFormat="1" ht="9.9499999999999993" customHeight="1" x14ac:dyDescent="0.2">
      <c r="C252" s="71"/>
      <c r="L252" s="3" t="s">
        <v>88</v>
      </c>
      <c r="P252" s="4"/>
      <c r="Q252" s="6"/>
      <c r="S252" s="20"/>
      <c r="T252" s="67"/>
      <c r="U252" s="5"/>
      <c r="V252" s="51"/>
      <c r="W252" s="68"/>
      <c r="X252" s="68"/>
      <c r="Y252" s="142"/>
      <c r="Z252" s="38"/>
      <c r="AA252" s="38"/>
      <c r="AB252" s="14"/>
      <c r="AC252" s="14"/>
      <c r="AD252" s="14"/>
      <c r="AE252" s="14"/>
      <c r="AF252" s="64"/>
      <c r="AG252" s="16"/>
      <c r="AH252" s="142"/>
      <c r="AO252" s="153"/>
    </row>
    <row r="253" spans="2:41" s="3" customFormat="1" ht="9.9499999999999993" customHeight="1" x14ac:dyDescent="0.2">
      <c r="C253" s="71"/>
      <c r="L253" s="3" t="s">
        <v>88</v>
      </c>
      <c r="P253" s="4"/>
      <c r="Q253" s="6"/>
      <c r="S253" s="20"/>
      <c r="T253" s="67"/>
      <c r="U253" s="5"/>
      <c r="V253" s="51"/>
      <c r="W253" s="68"/>
      <c r="X253" s="68"/>
      <c r="Y253" s="142"/>
      <c r="Z253" s="38"/>
      <c r="AA253" s="38"/>
      <c r="AB253" s="14"/>
      <c r="AC253" s="14"/>
      <c r="AD253" s="14"/>
      <c r="AE253" s="14"/>
      <c r="AF253" s="64"/>
      <c r="AG253" s="16"/>
      <c r="AH253" s="142"/>
      <c r="AO253" s="153"/>
    </row>
    <row r="254" spans="2:41" s="3" customFormat="1" ht="9.9499999999999993" customHeight="1" x14ac:dyDescent="0.2">
      <c r="C254" s="71"/>
      <c r="L254" s="3" t="s">
        <v>88</v>
      </c>
      <c r="P254" s="4"/>
      <c r="Q254" s="6"/>
      <c r="S254" s="20"/>
      <c r="T254" s="67"/>
      <c r="U254" s="5"/>
      <c r="V254" s="51"/>
      <c r="W254" s="68"/>
      <c r="X254" s="68"/>
      <c r="Y254" s="142"/>
      <c r="Z254" s="38"/>
      <c r="AA254" s="38"/>
      <c r="AB254" s="14"/>
      <c r="AC254" s="14"/>
      <c r="AD254" s="14"/>
      <c r="AE254" s="14"/>
      <c r="AF254" s="64"/>
      <c r="AG254" s="16"/>
      <c r="AH254" s="142"/>
      <c r="AO254" s="153"/>
    </row>
    <row r="255" spans="2:41" s="3" customFormat="1" ht="9.9499999999999993" customHeight="1" x14ac:dyDescent="0.2">
      <c r="C255" s="71"/>
      <c r="L255" s="3" t="s">
        <v>88</v>
      </c>
      <c r="P255" s="4"/>
      <c r="Q255" s="6"/>
      <c r="S255" s="20"/>
      <c r="T255" s="67"/>
      <c r="U255" s="5"/>
      <c r="V255" s="51"/>
      <c r="W255" s="68"/>
      <c r="X255" s="68"/>
      <c r="Y255" s="142"/>
      <c r="Z255" s="38"/>
      <c r="AA255" s="38"/>
      <c r="AB255" s="14"/>
      <c r="AC255" s="14"/>
      <c r="AD255" s="14"/>
      <c r="AE255" s="14"/>
      <c r="AF255" s="64"/>
      <c r="AG255" s="16"/>
      <c r="AH255" s="142"/>
      <c r="AO255" s="153"/>
    </row>
    <row r="256" spans="2:41" s="3" customFormat="1" ht="9.9499999999999993" customHeight="1" x14ac:dyDescent="0.2">
      <c r="C256" s="71"/>
      <c r="L256" s="3" t="s">
        <v>88</v>
      </c>
      <c r="P256" s="4"/>
      <c r="Q256" s="6"/>
      <c r="S256" s="20"/>
      <c r="T256" s="67"/>
      <c r="U256" s="5"/>
      <c r="V256" s="51"/>
      <c r="W256" s="68"/>
      <c r="X256" s="68"/>
      <c r="Y256" s="142"/>
      <c r="Z256" s="38"/>
      <c r="AA256" s="38"/>
      <c r="AB256" s="14"/>
      <c r="AC256" s="14"/>
      <c r="AD256" s="14"/>
      <c r="AE256" s="14"/>
      <c r="AF256" s="64"/>
      <c r="AG256" s="16"/>
      <c r="AH256" s="142"/>
      <c r="AO256" s="153"/>
    </row>
    <row r="257" spans="1:42" s="3" customFormat="1" ht="9.9499999999999993" customHeight="1" x14ac:dyDescent="0.2">
      <c r="C257" s="71"/>
      <c r="L257" s="3" t="s">
        <v>88</v>
      </c>
      <c r="P257" s="4"/>
      <c r="Q257" s="6"/>
      <c r="S257" s="20"/>
      <c r="T257" s="67"/>
      <c r="U257" s="5"/>
      <c r="V257" s="51"/>
      <c r="W257" s="68"/>
      <c r="X257" s="68"/>
      <c r="Y257" s="142"/>
      <c r="Z257" s="38"/>
      <c r="AA257" s="38"/>
      <c r="AB257" s="14"/>
      <c r="AC257" s="14"/>
      <c r="AD257" s="14"/>
      <c r="AE257" s="14"/>
      <c r="AF257" s="64"/>
      <c r="AG257" s="16"/>
      <c r="AH257" s="142"/>
      <c r="AO257" s="153"/>
    </row>
    <row r="258" spans="1:42" s="3" customFormat="1" ht="9.9499999999999993" customHeight="1" x14ac:dyDescent="0.2">
      <c r="C258" s="71"/>
      <c r="L258" s="3" t="s">
        <v>88</v>
      </c>
      <c r="P258" s="4"/>
      <c r="Q258" s="6"/>
      <c r="S258" s="20"/>
      <c r="T258" s="67"/>
      <c r="U258" s="5"/>
      <c r="V258" s="51"/>
      <c r="W258" s="68"/>
      <c r="X258" s="68"/>
      <c r="Y258" s="142"/>
      <c r="Z258" s="38"/>
      <c r="AA258" s="38"/>
      <c r="AB258" s="14"/>
      <c r="AC258" s="14"/>
      <c r="AD258" s="14"/>
      <c r="AE258" s="14"/>
      <c r="AF258" s="64"/>
      <c r="AG258" s="16"/>
      <c r="AH258" s="142"/>
      <c r="AO258" s="153"/>
    </row>
    <row r="259" spans="1:42" s="3" customFormat="1" ht="9.9499999999999993" customHeight="1" x14ac:dyDescent="0.2">
      <c r="C259" s="71"/>
      <c r="L259" s="3" t="s">
        <v>88</v>
      </c>
      <c r="P259" s="4"/>
      <c r="Q259" s="6"/>
      <c r="S259" s="20"/>
      <c r="T259" s="67"/>
      <c r="U259" s="5"/>
      <c r="V259" s="51"/>
      <c r="W259" s="68"/>
      <c r="X259" s="68"/>
      <c r="Y259" s="142"/>
      <c r="Z259" s="38"/>
      <c r="AA259" s="38"/>
      <c r="AB259" s="14"/>
      <c r="AC259" s="14"/>
      <c r="AD259" s="14"/>
      <c r="AE259" s="14"/>
      <c r="AF259" s="64"/>
      <c r="AG259" s="16"/>
      <c r="AH259" s="142"/>
      <c r="AO259" s="153"/>
    </row>
    <row r="260" spans="1:42" s="3" customFormat="1" ht="9.9499999999999993" customHeight="1" x14ac:dyDescent="0.2">
      <c r="C260" s="71"/>
      <c r="L260" s="3" t="s">
        <v>88</v>
      </c>
      <c r="P260" s="4"/>
      <c r="Q260" s="6"/>
      <c r="S260" s="20"/>
      <c r="T260" s="67"/>
      <c r="U260" s="5"/>
      <c r="V260" s="51"/>
      <c r="W260" s="68"/>
      <c r="X260" s="68"/>
      <c r="Y260" s="142"/>
      <c r="Z260" s="38"/>
      <c r="AA260" s="38"/>
      <c r="AB260" s="14"/>
      <c r="AC260" s="14"/>
      <c r="AD260" s="14"/>
      <c r="AE260" s="14"/>
      <c r="AF260" s="64"/>
      <c r="AG260" s="16"/>
      <c r="AH260" s="142"/>
      <c r="AO260" s="153"/>
    </row>
    <row r="261" spans="1:42" s="3" customFormat="1" ht="9.9499999999999993" customHeight="1" x14ac:dyDescent="0.2">
      <c r="C261" s="71"/>
      <c r="L261" s="3" t="s">
        <v>88</v>
      </c>
      <c r="P261" s="4"/>
      <c r="Q261" s="6"/>
      <c r="S261" s="20"/>
      <c r="T261" s="67"/>
      <c r="U261" s="5"/>
      <c r="V261" s="51"/>
      <c r="W261" s="68"/>
      <c r="X261" s="68"/>
      <c r="Y261" s="142"/>
      <c r="Z261" s="38"/>
      <c r="AA261" s="38"/>
      <c r="AB261" s="14"/>
      <c r="AC261" s="14"/>
      <c r="AD261" s="14"/>
      <c r="AE261" s="14"/>
      <c r="AF261" s="64"/>
      <c r="AG261" s="16"/>
      <c r="AH261" s="142"/>
      <c r="AO261" s="153"/>
    </row>
    <row r="262" spans="1:42" s="3" customFormat="1" ht="9.9499999999999993" customHeight="1" x14ac:dyDescent="0.2">
      <c r="C262" s="71"/>
      <c r="L262" s="3" t="s">
        <v>88</v>
      </c>
      <c r="P262" s="4"/>
      <c r="Q262" s="6"/>
      <c r="S262" s="20"/>
      <c r="T262" s="67"/>
      <c r="U262" s="5"/>
      <c r="V262" s="51"/>
      <c r="W262" s="68"/>
      <c r="X262" s="68"/>
      <c r="Y262" s="142"/>
      <c r="Z262" s="38"/>
      <c r="AA262" s="38"/>
      <c r="AB262" s="14"/>
      <c r="AC262" s="14"/>
      <c r="AD262" s="14"/>
      <c r="AE262" s="14"/>
      <c r="AF262" s="64"/>
      <c r="AG262" s="16"/>
      <c r="AH262" s="142"/>
      <c r="AO262" s="153"/>
    </row>
    <row r="263" spans="1:42" s="3" customFormat="1" ht="9.9499999999999993" customHeight="1" x14ac:dyDescent="0.2">
      <c r="C263" s="71"/>
      <c r="L263" s="3" t="s">
        <v>88</v>
      </c>
      <c r="P263" s="4"/>
      <c r="Q263" s="6"/>
      <c r="S263" s="20"/>
      <c r="T263" s="67"/>
      <c r="U263" s="5"/>
      <c r="V263" s="51"/>
      <c r="W263" s="68"/>
      <c r="X263" s="68"/>
      <c r="Y263" s="142"/>
      <c r="Z263" s="38"/>
      <c r="AA263" s="38"/>
      <c r="AB263" s="14"/>
      <c r="AC263" s="14"/>
      <c r="AD263" s="14"/>
      <c r="AE263" s="14"/>
      <c r="AF263" s="64"/>
      <c r="AG263" s="16"/>
      <c r="AH263" s="142"/>
      <c r="AO263" s="153"/>
    </row>
    <row r="264" spans="1:42" s="3" customFormat="1" ht="9.9499999999999993" customHeight="1" x14ac:dyDescent="0.2">
      <c r="C264" s="71"/>
      <c r="L264" s="3" t="s">
        <v>88</v>
      </c>
      <c r="P264" s="4"/>
      <c r="Q264" s="6"/>
      <c r="S264" s="20"/>
      <c r="T264" s="67"/>
      <c r="U264" s="5"/>
      <c r="V264" s="51"/>
      <c r="W264" s="68"/>
      <c r="X264" s="68"/>
      <c r="Y264" s="142"/>
      <c r="Z264" s="38"/>
      <c r="AA264" s="38"/>
      <c r="AB264" s="14"/>
      <c r="AC264" s="14"/>
      <c r="AD264" s="14"/>
      <c r="AE264" s="14"/>
      <c r="AF264" s="64"/>
      <c r="AG264" s="16"/>
      <c r="AH264" s="142"/>
      <c r="AO264" s="153"/>
    </row>
    <row r="265" spans="1:42" s="3" customFormat="1" ht="9.9499999999999993" customHeight="1" x14ac:dyDescent="0.2">
      <c r="C265" s="71"/>
      <c r="L265" s="3" t="s">
        <v>88</v>
      </c>
      <c r="P265" s="4"/>
      <c r="Q265" s="6"/>
      <c r="S265" s="20"/>
      <c r="T265" s="67"/>
      <c r="U265" s="5"/>
      <c r="V265" s="51"/>
      <c r="W265" s="68"/>
      <c r="X265" s="68"/>
      <c r="Y265" s="142"/>
      <c r="Z265" s="38"/>
      <c r="AA265" s="38"/>
      <c r="AB265" s="14"/>
      <c r="AC265" s="14"/>
      <c r="AD265" s="14"/>
      <c r="AE265" s="14"/>
      <c r="AF265" s="64"/>
      <c r="AG265" s="16"/>
      <c r="AH265" s="142"/>
      <c r="AO265" s="153"/>
    </row>
    <row r="266" spans="1:42" s="3" customFormat="1" ht="9.9499999999999993" customHeight="1" x14ac:dyDescent="0.2">
      <c r="C266" s="71"/>
      <c r="L266" s="3" t="s">
        <v>88</v>
      </c>
      <c r="P266" s="4"/>
      <c r="Q266" s="6"/>
      <c r="S266" s="20"/>
      <c r="T266" s="67"/>
      <c r="U266" s="5"/>
      <c r="V266" s="51"/>
      <c r="W266" s="68"/>
      <c r="X266" s="68"/>
      <c r="Y266" s="142"/>
      <c r="Z266" s="38"/>
      <c r="AA266" s="38"/>
      <c r="AB266" s="14"/>
      <c r="AC266" s="14"/>
      <c r="AD266" s="14"/>
      <c r="AE266" s="14"/>
      <c r="AF266" s="64"/>
      <c r="AG266" s="16"/>
      <c r="AH266" s="142"/>
      <c r="AO266" s="153"/>
    </row>
    <row r="267" spans="1:42" s="3" customFormat="1" ht="3.95" customHeight="1" x14ac:dyDescent="0.2">
      <c r="C267" s="71"/>
      <c r="L267" s="3" t="s">
        <v>88</v>
      </c>
      <c r="P267" s="4"/>
      <c r="Q267" s="6"/>
      <c r="S267" s="20"/>
      <c r="T267" s="67"/>
      <c r="U267" s="5"/>
      <c r="V267" s="51"/>
      <c r="W267" s="68"/>
      <c r="X267" s="68"/>
      <c r="Y267" s="142"/>
      <c r="Z267" s="38"/>
      <c r="AA267" s="38"/>
      <c r="AB267" s="14"/>
      <c r="AC267" s="14"/>
      <c r="AD267" s="14"/>
      <c r="AE267" s="14"/>
      <c r="AF267" s="64"/>
      <c r="AG267" s="16"/>
      <c r="AH267" s="142"/>
      <c r="AO267" s="153"/>
    </row>
    <row r="268" spans="1:42" s="3" customFormat="1" ht="12.75" customHeight="1" x14ac:dyDescent="0.2">
      <c r="C268" s="203" t="s">
        <v>94</v>
      </c>
      <c r="D268" s="203"/>
      <c r="E268" s="203"/>
      <c r="F268" s="203"/>
      <c r="G268" s="203"/>
      <c r="H268" s="203"/>
      <c r="I268" s="203"/>
      <c r="J268" s="203"/>
      <c r="K268" s="203"/>
      <c r="L268" s="203"/>
      <c r="M268" s="203"/>
      <c r="N268" s="203"/>
      <c r="O268" s="203"/>
      <c r="P268" s="203"/>
      <c r="Q268" s="203"/>
      <c r="R268" s="203"/>
      <c r="S268" s="203"/>
      <c r="T268" s="203"/>
      <c r="U268" s="5"/>
      <c r="V268" s="51"/>
      <c r="W268" s="14"/>
      <c r="X268" s="139"/>
      <c r="Y268" s="146"/>
      <c r="Z268" s="14"/>
      <c r="AA268" s="139"/>
      <c r="AB268" s="38"/>
      <c r="AC268" s="38"/>
      <c r="AD268" s="54"/>
      <c r="AE268" s="16"/>
      <c r="AF268" s="14"/>
      <c r="AG268" s="64"/>
      <c r="AH268" s="157"/>
      <c r="AI268" s="38"/>
      <c r="AJ268" s="139"/>
      <c r="AK268" s="16"/>
      <c r="AL268" s="16"/>
      <c r="AM268" s="16"/>
      <c r="AN268" s="16"/>
      <c r="AO268" s="153"/>
    </row>
    <row r="269" spans="1:42" s="3" customFormat="1" ht="2.1" customHeight="1" x14ac:dyDescent="0.2">
      <c r="P269" s="4"/>
      <c r="Q269" s="6"/>
      <c r="S269" s="20"/>
      <c r="U269" s="5"/>
      <c r="V269" s="51"/>
      <c r="W269" s="14"/>
      <c r="X269" s="139"/>
      <c r="Y269" s="146"/>
      <c r="Z269" s="14"/>
      <c r="AA269" s="139"/>
      <c r="AB269" s="38"/>
      <c r="AC269" s="38"/>
      <c r="AD269" s="54"/>
      <c r="AE269" s="16"/>
      <c r="AF269" s="14"/>
      <c r="AG269" s="64"/>
      <c r="AH269" s="157"/>
      <c r="AI269" s="38"/>
      <c r="AJ269" s="139"/>
      <c r="AK269" s="16"/>
      <c r="AL269" s="16"/>
      <c r="AM269" s="16"/>
      <c r="AN269" s="16"/>
      <c r="AO269" s="153"/>
    </row>
    <row r="270" spans="1:42" s="3" customFormat="1" ht="36.75" customHeight="1" x14ac:dyDescent="0.2">
      <c r="C270" s="204" t="s">
        <v>25</v>
      </c>
      <c r="D270" s="205"/>
      <c r="E270" s="205"/>
      <c r="F270" s="205"/>
      <c r="G270" s="205"/>
      <c r="H270" s="205"/>
      <c r="I270" s="205"/>
      <c r="J270" s="205"/>
      <c r="K270" s="205"/>
      <c r="L270" s="205"/>
      <c r="M270" s="205"/>
      <c r="N270" s="205"/>
      <c r="O270" s="205"/>
      <c r="P270" s="205"/>
      <c r="Q270" s="205"/>
      <c r="R270" s="205"/>
      <c r="S270" s="205"/>
      <c r="T270" s="205"/>
      <c r="U270" s="5"/>
      <c r="V270" s="51"/>
      <c r="W270" s="14"/>
      <c r="X270" s="139"/>
      <c r="Y270" s="146"/>
      <c r="Z270" s="14"/>
      <c r="AA270" s="139"/>
      <c r="AB270" s="38"/>
      <c r="AC270" s="38"/>
      <c r="AD270" s="54"/>
      <c r="AE270" s="16"/>
      <c r="AF270" s="14"/>
      <c r="AG270" s="64"/>
      <c r="AH270" s="157"/>
      <c r="AI270" s="38"/>
      <c r="AJ270" s="139"/>
      <c r="AK270" s="16"/>
      <c r="AL270" s="16"/>
      <c r="AM270" s="16"/>
      <c r="AN270" s="16"/>
      <c r="AO270" s="153"/>
    </row>
    <row r="271" spans="1:42" s="3" customFormat="1" ht="3.95" customHeight="1" x14ac:dyDescent="0.2">
      <c r="C271" s="132"/>
      <c r="D271" s="133"/>
      <c r="E271" s="29"/>
      <c r="F271" s="72"/>
      <c r="G271" s="29"/>
      <c r="H271" s="29"/>
      <c r="I271" s="29"/>
      <c r="J271" s="29"/>
      <c r="K271" s="29"/>
      <c r="L271" s="29"/>
      <c r="M271" s="29"/>
      <c r="N271" s="29"/>
      <c r="O271" s="29"/>
      <c r="P271" s="72"/>
      <c r="Q271" s="87"/>
      <c r="R271" s="28"/>
      <c r="S271" s="134"/>
      <c r="T271" s="135"/>
      <c r="U271" s="36"/>
      <c r="V271" s="51"/>
      <c r="W271" s="55"/>
      <c r="X271" s="38"/>
      <c r="Y271" s="142"/>
      <c r="Z271" s="38"/>
      <c r="AA271" s="38"/>
      <c r="AB271" s="59"/>
      <c r="AC271" s="38"/>
      <c r="AD271" s="59"/>
      <c r="AE271" s="73"/>
      <c r="AF271" s="73"/>
      <c r="AG271" s="38"/>
      <c r="AH271" s="142"/>
      <c r="AI271" s="38"/>
      <c r="AJ271" s="38"/>
      <c r="AK271" s="38"/>
      <c r="AL271" s="38"/>
      <c r="AM271" s="38"/>
      <c r="AO271" s="152" t="s">
        <v>56</v>
      </c>
    </row>
    <row r="272" spans="1:42" x14ac:dyDescent="0.2">
      <c r="A272" s="93" t="s">
        <v>56</v>
      </c>
      <c r="B272" s="152" t="s">
        <v>56</v>
      </c>
      <c r="C272" s="152" t="s">
        <v>56</v>
      </c>
      <c r="D272" s="152" t="s">
        <v>56</v>
      </c>
      <c r="E272" s="152" t="s">
        <v>56</v>
      </c>
      <c r="F272" s="152" t="s">
        <v>56</v>
      </c>
      <c r="G272" s="152" t="s">
        <v>56</v>
      </c>
      <c r="H272" s="152" t="s">
        <v>56</v>
      </c>
      <c r="I272" s="152" t="s">
        <v>56</v>
      </c>
      <c r="J272" s="152" t="s">
        <v>56</v>
      </c>
      <c r="K272" s="152" t="s">
        <v>56</v>
      </c>
      <c r="L272" s="152" t="s">
        <v>56</v>
      </c>
      <c r="M272" s="152" t="s">
        <v>56</v>
      </c>
      <c r="N272" s="152" t="s">
        <v>56</v>
      </c>
      <c r="O272" s="152" t="s">
        <v>56</v>
      </c>
      <c r="P272" s="152" t="s">
        <v>56</v>
      </c>
      <c r="Q272" s="152" t="s">
        <v>56</v>
      </c>
      <c r="R272" s="152" t="s">
        <v>56</v>
      </c>
      <c r="S272" s="152" t="s">
        <v>56</v>
      </c>
      <c r="T272" s="152" t="s">
        <v>56</v>
      </c>
      <c r="U272" s="152" t="s">
        <v>56</v>
      </c>
      <c r="V272" s="152" t="s">
        <v>56</v>
      </c>
      <c r="W272" s="152" t="s">
        <v>56</v>
      </c>
      <c r="X272" s="152" t="s">
        <v>56</v>
      </c>
      <c r="Y272" s="152" t="s">
        <v>56</v>
      </c>
      <c r="Z272" s="152" t="s">
        <v>56</v>
      </c>
      <c r="AA272" s="152" t="s">
        <v>56</v>
      </c>
      <c r="AB272" s="152" t="s">
        <v>56</v>
      </c>
      <c r="AC272" s="152" t="s">
        <v>56</v>
      </c>
      <c r="AD272" s="152" t="s">
        <v>56</v>
      </c>
      <c r="AE272" s="152" t="s">
        <v>56</v>
      </c>
      <c r="AF272" s="152" t="s">
        <v>56</v>
      </c>
      <c r="AG272" s="152" t="s">
        <v>56</v>
      </c>
      <c r="AH272" s="152" t="s">
        <v>56</v>
      </c>
      <c r="AI272" s="152" t="s">
        <v>56</v>
      </c>
      <c r="AJ272" s="152" t="s">
        <v>56</v>
      </c>
      <c r="AK272" s="93" t="s">
        <v>56</v>
      </c>
      <c r="AL272" s="93" t="s">
        <v>56</v>
      </c>
      <c r="AM272" s="93" t="s">
        <v>56</v>
      </c>
      <c r="AN272" s="93" t="s">
        <v>56</v>
      </c>
      <c r="AO272" s="152" t="s">
        <v>56</v>
      </c>
      <c r="AP272" s="3"/>
    </row>
    <row r="273" spans="4:42" x14ac:dyDescent="0.2">
      <c r="Y273" s="88"/>
      <c r="AC273" s="41"/>
      <c r="AE273" s="155"/>
      <c r="AF273" s="155"/>
      <c r="AG273" s="41"/>
      <c r="AH273" s="88"/>
      <c r="AK273" s="41"/>
      <c r="AL273" s="41"/>
      <c r="AM273" s="41"/>
      <c r="AO273" s="2"/>
      <c r="AP273" s="3"/>
    </row>
    <row r="274" spans="4:42" x14ac:dyDescent="0.2">
      <c r="D274" s="201" t="s">
        <v>57</v>
      </c>
      <c r="E274" s="202"/>
      <c r="Y274" s="88"/>
      <c r="AC274" s="41"/>
      <c r="AE274" s="155"/>
      <c r="AF274" s="155"/>
      <c r="AG274" s="41"/>
      <c r="AH274" s="88"/>
      <c r="AK274" s="41"/>
      <c r="AL274" s="41"/>
      <c r="AM274" s="41"/>
      <c r="AO274" s="2"/>
      <c r="AP274" s="3"/>
    </row>
    <row r="275" spans="4:42" x14ac:dyDescent="0.2">
      <c r="D275" s="113">
        <v>-0.04</v>
      </c>
      <c r="E275" s="113">
        <v>0.01</v>
      </c>
      <c r="Y275" s="88"/>
      <c r="AC275" s="41"/>
      <c r="AE275" s="155"/>
      <c r="AF275" s="155"/>
      <c r="AG275" s="41"/>
      <c r="AH275" s="88"/>
      <c r="AK275" s="41"/>
      <c r="AL275" s="41"/>
      <c r="AM275" s="41"/>
      <c r="AO275" s="2"/>
      <c r="AP275" s="3"/>
    </row>
    <row r="276" spans="4:42" x14ac:dyDescent="0.2">
      <c r="D276" s="113">
        <v>-0.03</v>
      </c>
      <c r="E276" s="113">
        <v>0.02</v>
      </c>
      <c r="Y276" s="88"/>
      <c r="AC276" s="41"/>
      <c r="AE276" s="155"/>
      <c r="AF276" s="155"/>
      <c r="AG276" s="41"/>
      <c r="AH276" s="88"/>
      <c r="AK276" s="41"/>
      <c r="AL276" s="41"/>
      <c r="AM276" s="41"/>
      <c r="AO276" s="2"/>
      <c r="AP276" s="3"/>
    </row>
    <row r="277" spans="4:42" x14ac:dyDescent="0.2">
      <c r="D277" s="113">
        <v>-0.02</v>
      </c>
      <c r="E277" s="113">
        <v>0.03</v>
      </c>
      <c r="Y277" s="88"/>
      <c r="AC277" s="41"/>
      <c r="AE277" s="155"/>
      <c r="AF277" s="155"/>
      <c r="AG277" s="41"/>
      <c r="AH277" s="88"/>
      <c r="AK277" s="41"/>
      <c r="AL277" s="41"/>
      <c r="AM277" s="41"/>
      <c r="AO277" s="2"/>
      <c r="AP277" s="3"/>
    </row>
    <row r="278" spans="4:42" x14ac:dyDescent="0.2">
      <c r="D278" s="113">
        <v>-0.01</v>
      </c>
      <c r="E278" s="113">
        <v>-0.01</v>
      </c>
      <c r="Y278" s="88"/>
      <c r="AC278" s="41"/>
      <c r="AE278" s="155"/>
      <c r="AF278" s="155"/>
      <c r="AG278" s="41"/>
      <c r="AH278" s="88"/>
      <c r="AK278" s="41"/>
      <c r="AL278" s="41"/>
      <c r="AM278" s="41"/>
      <c r="AO278" s="2"/>
      <c r="AP278" s="3"/>
    </row>
    <row r="279" spans="4:42" x14ac:dyDescent="0.2">
      <c r="D279" s="113">
        <v>0</v>
      </c>
      <c r="E279" s="113">
        <v>0</v>
      </c>
      <c r="Y279" s="88"/>
      <c r="AC279" s="41"/>
      <c r="AE279" s="155"/>
      <c r="AF279" s="155"/>
      <c r="AG279" s="41"/>
      <c r="AH279" s="88"/>
      <c r="AK279" s="41"/>
      <c r="AL279" s="41"/>
      <c r="AM279" s="41"/>
      <c r="AO279" s="2"/>
      <c r="AP279" s="3"/>
    </row>
    <row r="280" spans="4:42" x14ac:dyDescent="0.2">
      <c r="D280" s="113">
        <v>0.01</v>
      </c>
      <c r="E280" s="113">
        <v>1.0000000000005116E-2</v>
      </c>
      <c r="Y280" s="88"/>
      <c r="AC280" s="41"/>
      <c r="AE280" s="155"/>
      <c r="AF280" s="155"/>
      <c r="AG280" s="41"/>
      <c r="AH280" s="88"/>
      <c r="AK280" s="41"/>
      <c r="AL280" s="41"/>
      <c r="AM280" s="41"/>
      <c r="AO280" s="2"/>
      <c r="AP280" s="3"/>
    </row>
    <row r="281" spans="4:42" x14ac:dyDescent="0.2">
      <c r="D281" s="113">
        <v>0.02</v>
      </c>
      <c r="E281" s="113">
        <v>2.0000000000003126E-2</v>
      </c>
      <c r="Y281" s="88"/>
      <c r="AC281" s="41"/>
      <c r="AE281" s="155"/>
      <c r="AF281" s="155"/>
      <c r="AG281" s="41"/>
      <c r="AH281" s="88"/>
      <c r="AK281" s="41"/>
      <c r="AL281" s="41"/>
      <c r="AM281" s="41"/>
      <c r="AO281" s="2"/>
      <c r="AP281" s="3"/>
    </row>
    <row r="282" spans="4:42" x14ac:dyDescent="0.2">
      <c r="D282" s="113">
        <v>0.03</v>
      </c>
      <c r="E282" s="113">
        <v>3.0000000000001137E-2</v>
      </c>
      <c r="Y282" s="88"/>
      <c r="AC282" s="41"/>
      <c r="AE282" s="155"/>
      <c r="AF282" s="155"/>
      <c r="AG282" s="41"/>
      <c r="AH282" s="88"/>
      <c r="AK282" s="41"/>
      <c r="AL282" s="41"/>
      <c r="AM282" s="41"/>
      <c r="AO282" s="2"/>
      <c r="AP282" s="3"/>
    </row>
    <row r="283" spans="4:42" x14ac:dyDescent="0.2">
      <c r="D283" s="113">
        <v>0.04</v>
      </c>
      <c r="E283" s="113">
        <v>-0.01</v>
      </c>
      <c r="Y283" s="88"/>
      <c r="AC283" s="41"/>
      <c r="AE283" s="155"/>
      <c r="AF283" s="155"/>
      <c r="AG283" s="41"/>
      <c r="AH283" s="88"/>
      <c r="AK283" s="41"/>
      <c r="AL283" s="41"/>
      <c r="AM283" s="41"/>
      <c r="AO283" s="2"/>
      <c r="AP283" s="3"/>
    </row>
    <row r="284" spans="4:42" x14ac:dyDescent="0.2">
      <c r="D284" s="113">
        <v>0.05</v>
      </c>
      <c r="E284" s="113">
        <v>0</v>
      </c>
      <c r="Y284" s="88"/>
      <c r="AC284" s="41"/>
      <c r="AE284" s="155"/>
      <c r="AF284" s="155"/>
      <c r="AG284" s="41"/>
      <c r="AH284" s="88"/>
      <c r="AK284" s="41"/>
      <c r="AL284" s="41"/>
      <c r="AM284" s="41"/>
      <c r="AO284" s="2"/>
      <c r="AP284" s="3"/>
    </row>
    <row r="285" spans="4:42" x14ac:dyDescent="0.2">
      <c r="Y285" s="88"/>
      <c r="AC285" s="41"/>
      <c r="AE285" s="155"/>
      <c r="AF285" s="155"/>
      <c r="AG285" s="41"/>
      <c r="AH285" s="88"/>
      <c r="AK285" s="41"/>
      <c r="AL285" s="41"/>
      <c r="AM285" s="41"/>
      <c r="AO285" s="2"/>
      <c r="AP285" s="3"/>
    </row>
    <row r="286" spans="4:42" x14ac:dyDescent="0.2">
      <c r="Y286" s="88"/>
      <c r="AC286" s="41"/>
      <c r="AE286" s="155"/>
      <c r="AF286" s="155"/>
      <c r="AG286" s="41"/>
      <c r="AH286" s="88"/>
      <c r="AK286" s="41"/>
      <c r="AL286" s="41"/>
      <c r="AM286" s="41"/>
      <c r="AO286" s="2"/>
      <c r="AP286" s="3"/>
    </row>
    <row r="287" spans="4:42" x14ac:dyDescent="0.2">
      <c r="Y287" s="88"/>
      <c r="AC287" s="41"/>
      <c r="AE287" s="155"/>
      <c r="AF287" s="155"/>
      <c r="AG287" s="41"/>
      <c r="AH287" s="88"/>
      <c r="AK287" s="41"/>
      <c r="AL287" s="41"/>
      <c r="AM287" s="41"/>
      <c r="AO287" s="2"/>
      <c r="AP287" s="3"/>
    </row>
    <row r="288" spans="4:42" x14ac:dyDescent="0.2">
      <c r="Y288" s="88"/>
      <c r="AC288" s="41"/>
      <c r="AE288" s="155"/>
      <c r="AF288" s="155"/>
      <c r="AG288" s="41"/>
      <c r="AH288" s="88"/>
      <c r="AK288" s="41"/>
      <c r="AL288" s="41"/>
      <c r="AM288" s="41"/>
      <c r="AO288" s="2"/>
      <c r="AP288" s="3"/>
    </row>
    <row r="289" spans="16:42" x14ac:dyDescent="0.2">
      <c r="P289" s="2"/>
      <c r="Q289" s="2"/>
      <c r="S289" s="2"/>
      <c r="U289" s="2"/>
      <c r="V289" s="2"/>
      <c r="Y289" s="88"/>
      <c r="AC289" s="41"/>
      <c r="AE289" s="155"/>
      <c r="AF289" s="155"/>
      <c r="AG289" s="41"/>
      <c r="AH289" s="88"/>
      <c r="AK289" s="41"/>
      <c r="AL289" s="41"/>
      <c r="AM289" s="41"/>
      <c r="AO289" s="2"/>
      <c r="AP289" s="3"/>
    </row>
    <row r="290" spans="16:42" x14ac:dyDescent="0.2">
      <c r="P290" s="2"/>
      <c r="Q290" s="2"/>
      <c r="S290" s="2"/>
      <c r="U290" s="2"/>
      <c r="V290" s="2"/>
      <c r="Y290" s="88"/>
      <c r="AC290" s="41"/>
      <c r="AE290" s="155"/>
      <c r="AF290" s="155"/>
      <c r="AG290" s="41"/>
      <c r="AH290" s="88"/>
      <c r="AK290" s="41"/>
      <c r="AL290" s="41"/>
      <c r="AM290" s="41"/>
      <c r="AO290" s="2"/>
      <c r="AP290" s="3"/>
    </row>
    <row r="291" spans="16:42" x14ac:dyDescent="0.2">
      <c r="P291" s="2"/>
      <c r="Q291" s="2"/>
      <c r="S291" s="2"/>
      <c r="U291" s="2"/>
      <c r="V291" s="2"/>
      <c r="Y291" s="88"/>
      <c r="AC291" s="41"/>
      <c r="AE291" s="155"/>
      <c r="AF291" s="155"/>
      <c r="AG291" s="41"/>
      <c r="AH291" s="88"/>
      <c r="AK291" s="41"/>
      <c r="AL291" s="41"/>
      <c r="AM291" s="41"/>
      <c r="AO291" s="2"/>
      <c r="AP291" s="3"/>
    </row>
    <row r="292" spans="16:42" x14ac:dyDescent="0.2">
      <c r="P292" s="2"/>
      <c r="Q292" s="2"/>
      <c r="S292" s="2"/>
      <c r="U292" s="2"/>
      <c r="V292" s="2"/>
      <c r="Y292" s="88"/>
      <c r="AC292" s="41"/>
      <c r="AE292" s="155"/>
      <c r="AF292" s="155"/>
      <c r="AG292" s="41"/>
      <c r="AH292" s="88"/>
      <c r="AK292" s="41"/>
      <c r="AL292" s="41"/>
      <c r="AM292" s="41"/>
      <c r="AO292" s="2"/>
      <c r="AP292" s="3"/>
    </row>
    <row r="293" spans="16:42" x14ac:dyDescent="0.2">
      <c r="P293" s="2"/>
      <c r="Q293" s="2"/>
      <c r="S293" s="2"/>
      <c r="U293" s="2"/>
      <c r="V293" s="2"/>
      <c r="Y293" s="88"/>
      <c r="AC293" s="41"/>
      <c r="AE293" s="155"/>
      <c r="AF293" s="155"/>
      <c r="AG293" s="41"/>
      <c r="AH293" s="88"/>
      <c r="AK293" s="41"/>
      <c r="AL293" s="41"/>
      <c r="AM293" s="41"/>
      <c r="AO293" s="2"/>
      <c r="AP293" s="3"/>
    </row>
    <row r="294" spans="16:42" x14ac:dyDescent="0.2">
      <c r="P294" s="2"/>
      <c r="Q294" s="2"/>
      <c r="S294" s="2"/>
      <c r="U294" s="2"/>
      <c r="V294" s="2"/>
      <c r="Y294" s="88"/>
      <c r="AC294" s="41"/>
      <c r="AE294" s="155"/>
      <c r="AF294" s="155"/>
      <c r="AG294" s="41"/>
      <c r="AH294" s="88"/>
      <c r="AK294" s="41"/>
      <c r="AL294" s="41"/>
      <c r="AM294" s="41"/>
      <c r="AO294" s="2"/>
      <c r="AP294" s="3"/>
    </row>
    <row r="295" spans="16:42" x14ac:dyDescent="0.2">
      <c r="P295" s="2"/>
      <c r="Q295" s="2"/>
      <c r="S295" s="2"/>
      <c r="U295" s="2"/>
      <c r="V295" s="2"/>
      <c r="Y295" s="88"/>
      <c r="AC295" s="41"/>
      <c r="AE295" s="155"/>
      <c r="AF295" s="155"/>
      <c r="AG295" s="41"/>
      <c r="AH295" s="88"/>
      <c r="AK295" s="41"/>
      <c r="AL295" s="41"/>
      <c r="AM295" s="41"/>
      <c r="AO295" s="2"/>
      <c r="AP295" s="3"/>
    </row>
    <row r="296" spans="16:42" x14ac:dyDescent="0.2">
      <c r="P296" s="2"/>
      <c r="Q296" s="2"/>
      <c r="S296" s="2"/>
      <c r="U296" s="2"/>
      <c r="V296" s="2"/>
      <c r="Y296" s="88"/>
      <c r="AC296" s="41"/>
      <c r="AE296" s="155"/>
      <c r="AF296" s="155"/>
      <c r="AG296" s="41"/>
      <c r="AH296" s="88"/>
      <c r="AK296" s="41"/>
      <c r="AL296" s="41"/>
      <c r="AM296" s="41"/>
      <c r="AO296" s="2"/>
      <c r="AP296" s="3"/>
    </row>
    <row r="297" spans="16:42" x14ac:dyDescent="0.2">
      <c r="P297" s="2"/>
      <c r="Q297" s="2"/>
      <c r="S297" s="2"/>
      <c r="U297" s="2"/>
      <c r="V297" s="2"/>
      <c r="Y297" s="88"/>
      <c r="AC297" s="41"/>
      <c r="AE297" s="155"/>
      <c r="AF297" s="155"/>
      <c r="AG297" s="41"/>
      <c r="AH297" s="88"/>
      <c r="AK297" s="41"/>
      <c r="AL297" s="41"/>
      <c r="AM297" s="41"/>
      <c r="AO297" s="2"/>
      <c r="AP297" s="3"/>
    </row>
    <row r="298" spans="16:42" x14ac:dyDescent="0.2">
      <c r="P298" s="2"/>
      <c r="Q298" s="2"/>
      <c r="S298" s="2"/>
      <c r="U298" s="2"/>
      <c r="V298" s="2"/>
      <c r="Y298" s="88"/>
      <c r="AC298" s="41"/>
      <c r="AE298" s="155"/>
      <c r="AF298" s="155"/>
      <c r="AG298" s="41"/>
      <c r="AH298" s="88"/>
      <c r="AK298" s="41"/>
      <c r="AL298" s="41"/>
      <c r="AM298" s="41"/>
      <c r="AO298" s="2"/>
      <c r="AP298" s="3"/>
    </row>
    <row r="299" spans="16:42" x14ac:dyDescent="0.2">
      <c r="P299" s="2"/>
      <c r="Q299" s="2"/>
      <c r="S299" s="2"/>
      <c r="U299" s="2"/>
      <c r="V299" s="2"/>
      <c r="Y299" s="88"/>
      <c r="AC299" s="41"/>
      <c r="AE299" s="155"/>
      <c r="AF299" s="155"/>
      <c r="AG299" s="41"/>
      <c r="AH299" s="88"/>
      <c r="AK299" s="41"/>
      <c r="AL299" s="41"/>
      <c r="AM299" s="41"/>
      <c r="AO299" s="2"/>
      <c r="AP299" s="3"/>
    </row>
    <row r="300" spans="16:42" x14ac:dyDescent="0.2">
      <c r="P300" s="2"/>
      <c r="Q300" s="2"/>
      <c r="S300" s="2"/>
      <c r="U300" s="2"/>
      <c r="V300" s="2"/>
      <c r="Y300" s="88"/>
      <c r="AC300" s="41"/>
      <c r="AE300" s="155"/>
      <c r="AF300" s="155"/>
      <c r="AG300" s="41"/>
      <c r="AH300" s="88"/>
      <c r="AK300" s="41"/>
      <c r="AL300" s="41"/>
      <c r="AM300" s="41"/>
      <c r="AO300" s="2"/>
      <c r="AP300" s="3"/>
    </row>
    <row r="301" spans="16:42" x14ac:dyDescent="0.2">
      <c r="P301" s="2"/>
      <c r="Q301" s="2"/>
      <c r="S301" s="2"/>
      <c r="U301" s="2"/>
      <c r="V301" s="2"/>
      <c r="Y301" s="88"/>
      <c r="AC301" s="41"/>
      <c r="AE301" s="155"/>
      <c r="AF301" s="155"/>
      <c r="AG301" s="41"/>
      <c r="AH301" s="88"/>
      <c r="AK301" s="41"/>
      <c r="AL301" s="41"/>
      <c r="AM301" s="41"/>
      <c r="AO301" s="2"/>
      <c r="AP301" s="3"/>
    </row>
    <row r="302" spans="16:42" x14ac:dyDescent="0.2">
      <c r="P302" s="2"/>
      <c r="Q302" s="2"/>
      <c r="S302" s="2"/>
      <c r="U302" s="2"/>
      <c r="V302" s="2"/>
      <c r="Y302" s="88"/>
      <c r="AC302" s="41"/>
      <c r="AE302" s="155"/>
      <c r="AF302" s="155"/>
      <c r="AG302" s="41"/>
      <c r="AH302" s="88"/>
      <c r="AK302" s="41"/>
      <c r="AL302" s="41"/>
      <c r="AM302" s="41"/>
      <c r="AO302" s="2"/>
      <c r="AP302" s="3"/>
    </row>
    <row r="303" spans="16:42" x14ac:dyDescent="0.2">
      <c r="P303" s="2"/>
      <c r="Q303" s="2"/>
      <c r="S303" s="2"/>
      <c r="U303" s="2"/>
      <c r="V303" s="2"/>
      <c r="Y303" s="88"/>
      <c r="AC303" s="41"/>
      <c r="AE303" s="155"/>
      <c r="AF303" s="155"/>
      <c r="AG303" s="41"/>
      <c r="AH303" s="88"/>
      <c r="AK303" s="41"/>
      <c r="AL303" s="41"/>
      <c r="AM303" s="41"/>
      <c r="AO303" s="2"/>
      <c r="AP303" s="3"/>
    </row>
    <row r="304" spans="16:42" x14ac:dyDescent="0.2">
      <c r="P304" s="2"/>
      <c r="Q304" s="2"/>
      <c r="S304" s="2"/>
      <c r="U304" s="2"/>
      <c r="V304" s="2"/>
      <c r="Y304" s="88"/>
      <c r="AC304" s="41"/>
      <c r="AE304" s="155"/>
      <c r="AF304" s="155"/>
      <c r="AG304" s="41"/>
      <c r="AH304" s="88"/>
      <c r="AK304" s="41"/>
      <c r="AL304" s="41"/>
      <c r="AM304" s="41"/>
      <c r="AO304" s="2"/>
      <c r="AP304" s="3"/>
    </row>
    <row r="305" spans="16:42" x14ac:dyDescent="0.2">
      <c r="P305" s="2"/>
      <c r="Q305" s="2"/>
      <c r="S305" s="2"/>
      <c r="U305" s="2"/>
      <c r="V305" s="2"/>
      <c r="Y305" s="88"/>
      <c r="AC305" s="41"/>
      <c r="AE305" s="155"/>
      <c r="AF305" s="155"/>
      <c r="AG305" s="41"/>
      <c r="AH305" s="88"/>
      <c r="AK305" s="41"/>
      <c r="AL305" s="41"/>
      <c r="AM305" s="41"/>
      <c r="AO305" s="2"/>
      <c r="AP305" s="3"/>
    </row>
    <row r="306" spans="16:42" x14ac:dyDescent="0.2">
      <c r="P306" s="2"/>
      <c r="Q306" s="2"/>
      <c r="S306" s="2"/>
      <c r="U306" s="2"/>
      <c r="V306" s="2"/>
      <c r="Y306" s="88"/>
      <c r="AC306" s="41"/>
      <c r="AE306" s="155"/>
      <c r="AF306" s="155"/>
      <c r="AG306" s="41"/>
      <c r="AH306" s="88"/>
      <c r="AK306" s="41"/>
      <c r="AL306" s="41"/>
      <c r="AM306" s="41"/>
      <c r="AO306" s="2"/>
      <c r="AP306" s="3"/>
    </row>
    <row r="307" spans="16:42" x14ac:dyDescent="0.2">
      <c r="P307" s="2"/>
      <c r="Q307" s="2"/>
      <c r="S307" s="2"/>
      <c r="U307" s="2"/>
      <c r="V307" s="2"/>
      <c r="Y307" s="88"/>
      <c r="AC307" s="41"/>
      <c r="AE307" s="155"/>
      <c r="AF307" s="155"/>
      <c r="AG307" s="41"/>
      <c r="AH307" s="88"/>
      <c r="AK307" s="41"/>
      <c r="AL307" s="41"/>
      <c r="AM307" s="41"/>
      <c r="AO307" s="2"/>
      <c r="AP307" s="3"/>
    </row>
    <row r="308" spans="16:42" x14ac:dyDescent="0.2">
      <c r="P308" s="2"/>
      <c r="Q308" s="2"/>
      <c r="S308" s="2"/>
      <c r="U308" s="2"/>
      <c r="V308" s="2"/>
      <c r="Y308" s="88"/>
      <c r="AC308" s="41"/>
      <c r="AE308" s="155"/>
      <c r="AF308" s="155"/>
      <c r="AG308" s="41"/>
      <c r="AH308" s="88"/>
      <c r="AK308" s="41"/>
      <c r="AL308" s="41"/>
      <c r="AM308" s="41"/>
      <c r="AO308" s="2"/>
      <c r="AP308" s="3"/>
    </row>
    <row r="309" spans="16:42" x14ac:dyDescent="0.2">
      <c r="P309" s="2"/>
      <c r="Q309" s="2"/>
      <c r="S309" s="2"/>
      <c r="U309" s="2"/>
      <c r="V309" s="2"/>
      <c r="Y309" s="88"/>
      <c r="AC309" s="41"/>
      <c r="AE309" s="155"/>
      <c r="AF309" s="155"/>
      <c r="AG309" s="41"/>
      <c r="AH309" s="88"/>
      <c r="AK309" s="41"/>
      <c r="AL309" s="41"/>
      <c r="AM309" s="41"/>
      <c r="AO309" s="2"/>
      <c r="AP309" s="3"/>
    </row>
    <row r="310" spans="16:42" x14ac:dyDescent="0.2">
      <c r="P310" s="2"/>
      <c r="Q310" s="2"/>
      <c r="S310" s="2"/>
      <c r="U310" s="2"/>
      <c r="V310" s="2"/>
      <c r="Y310" s="88"/>
      <c r="AC310" s="41"/>
      <c r="AE310" s="155"/>
      <c r="AF310" s="155"/>
      <c r="AG310" s="41"/>
      <c r="AH310" s="88"/>
      <c r="AK310" s="41"/>
      <c r="AL310" s="41"/>
      <c r="AM310" s="41"/>
      <c r="AO310" s="2"/>
      <c r="AP310" s="3"/>
    </row>
    <row r="311" spans="16:42" x14ac:dyDescent="0.2">
      <c r="P311" s="2"/>
      <c r="Q311" s="2"/>
      <c r="S311" s="2"/>
      <c r="U311" s="2"/>
      <c r="V311" s="2"/>
      <c r="Y311" s="88"/>
      <c r="AC311" s="41"/>
      <c r="AE311" s="155"/>
      <c r="AF311" s="155"/>
      <c r="AG311" s="41"/>
      <c r="AH311" s="88"/>
      <c r="AK311" s="41"/>
      <c r="AL311" s="41"/>
      <c r="AM311" s="41"/>
      <c r="AO311" s="2"/>
      <c r="AP311" s="3"/>
    </row>
    <row r="312" spans="16:42" x14ac:dyDescent="0.2">
      <c r="P312" s="2"/>
      <c r="Q312" s="2"/>
      <c r="S312" s="2"/>
      <c r="U312" s="2"/>
      <c r="V312" s="2"/>
      <c r="Y312" s="88"/>
      <c r="AC312" s="41"/>
      <c r="AE312" s="155"/>
      <c r="AF312" s="155"/>
      <c r="AG312" s="41"/>
      <c r="AH312" s="88"/>
      <c r="AK312" s="41"/>
      <c r="AL312" s="41"/>
      <c r="AM312" s="41"/>
      <c r="AO312" s="2"/>
      <c r="AP312" s="3"/>
    </row>
    <row r="313" spans="16:42" x14ac:dyDescent="0.2">
      <c r="P313" s="2"/>
      <c r="Q313" s="2"/>
      <c r="S313" s="2"/>
      <c r="U313" s="2"/>
      <c r="V313" s="2"/>
      <c r="Y313" s="88"/>
      <c r="AC313" s="41"/>
      <c r="AE313" s="155"/>
      <c r="AF313" s="155"/>
      <c r="AG313" s="41"/>
      <c r="AH313" s="88"/>
      <c r="AK313" s="41"/>
      <c r="AL313" s="41"/>
      <c r="AM313" s="41"/>
      <c r="AO313" s="2"/>
      <c r="AP313" s="3"/>
    </row>
    <row r="314" spans="16:42" x14ac:dyDescent="0.2">
      <c r="P314" s="2"/>
      <c r="Q314" s="2"/>
      <c r="S314" s="2"/>
      <c r="U314" s="2"/>
      <c r="V314" s="2"/>
      <c r="Y314" s="88"/>
      <c r="AC314" s="41"/>
      <c r="AE314" s="155"/>
      <c r="AF314" s="155"/>
      <c r="AG314" s="41"/>
      <c r="AH314" s="88"/>
      <c r="AK314" s="41"/>
      <c r="AL314" s="41"/>
      <c r="AM314" s="41"/>
      <c r="AO314" s="2"/>
      <c r="AP314" s="3"/>
    </row>
    <row r="315" spans="16:42" x14ac:dyDescent="0.2">
      <c r="P315" s="2"/>
      <c r="Q315" s="2"/>
      <c r="S315" s="2"/>
      <c r="U315" s="2"/>
      <c r="V315" s="2"/>
      <c r="Y315" s="88"/>
      <c r="AC315" s="41"/>
      <c r="AE315" s="155"/>
      <c r="AF315" s="155"/>
      <c r="AG315" s="41"/>
      <c r="AH315" s="88"/>
      <c r="AK315" s="41"/>
      <c r="AL315" s="41"/>
      <c r="AM315" s="41"/>
      <c r="AO315" s="2"/>
      <c r="AP315" s="3"/>
    </row>
    <row r="316" spans="16:42" x14ac:dyDescent="0.2">
      <c r="P316" s="2"/>
      <c r="Q316" s="2"/>
      <c r="S316" s="2"/>
      <c r="U316" s="2"/>
      <c r="V316" s="2"/>
      <c r="Y316" s="88"/>
      <c r="AC316" s="41"/>
      <c r="AE316" s="155"/>
      <c r="AF316" s="155"/>
      <c r="AG316" s="41"/>
      <c r="AH316" s="88"/>
      <c r="AK316" s="41"/>
      <c r="AL316" s="41"/>
      <c r="AM316" s="41"/>
      <c r="AO316" s="2"/>
      <c r="AP316" s="3"/>
    </row>
    <row r="317" spans="16:42" x14ac:dyDescent="0.2">
      <c r="P317" s="2"/>
      <c r="Q317" s="2"/>
      <c r="S317" s="2"/>
      <c r="U317" s="2"/>
      <c r="V317" s="2"/>
      <c r="Y317" s="88"/>
      <c r="AC317" s="41"/>
      <c r="AE317" s="155"/>
      <c r="AF317" s="155"/>
      <c r="AG317" s="41"/>
      <c r="AH317" s="88"/>
      <c r="AK317" s="41"/>
      <c r="AL317" s="41"/>
      <c r="AM317" s="41"/>
      <c r="AO317" s="2"/>
    </row>
    <row r="318" spans="16:42" x14ac:dyDescent="0.2">
      <c r="P318" s="2"/>
      <c r="Q318" s="2"/>
      <c r="S318" s="2"/>
      <c r="U318" s="2"/>
      <c r="V318" s="2"/>
      <c r="Y318" s="88"/>
      <c r="AC318" s="41"/>
      <c r="AE318" s="155"/>
      <c r="AF318" s="155"/>
      <c r="AG318" s="41"/>
      <c r="AH318" s="88"/>
      <c r="AK318" s="41"/>
      <c r="AL318" s="41"/>
      <c r="AM318" s="41"/>
      <c r="AO318" s="2"/>
    </row>
    <row r="319" spans="16:42" x14ac:dyDescent="0.2">
      <c r="P319" s="2"/>
      <c r="Q319" s="2"/>
      <c r="S319" s="2"/>
      <c r="U319" s="2"/>
      <c r="V319" s="2"/>
      <c r="Y319" s="88"/>
      <c r="AC319" s="41"/>
      <c r="AE319" s="155"/>
      <c r="AF319" s="155"/>
      <c r="AG319" s="41"/>
      <c r="AH319" s="88"/>
      <c r="AK319" s="41"/>
      <c r="AL319" s="41"/>
      <c r="AM319" s="41"/>
      <c r="AO319" s="2"/>
    </row>
    <row r="320" spans="16:42" x14ac:dyDescent="0.2">
      <c r="P320" s="2"/>
      <c r="Q320" s="2"/>
      <c r="S320" s="2"/>
      <c r="U320" s="2"/>
      <c r="V320" s="2"/>
      <c r="Y320" s="88"/>
      <c r="AC320" s="41"/>
      <c r="AE320" s="155"/>
      <c r="AF320" s="155"/>
      <c r="AG320" s="41"/>
      <c r="AH320" s="88"/>
      <c r="AK320" s="41"/>
      <c r="AL320" s="41"/>
      <c r="AM320" s="41"/>
      <c r="AO320" s="2"/>
    </row>
    <row r="321" spans="16:41" x14ac:dyDescent="0.2">
      <c r="P321" s="2"/>
      <c r="Q321" s="2"/>
      <c r="S321" s="2"/>
      <c r="U321" s="2"/>
      <c r="V321" s="2"/>
      <c r="W321" s="2"/>
      <c r="X321" s="2"/>
      <c r="Y321" s="2"/>
      <c r="Z321" s="2"/>
      <c r="AA321" s="2"/>
      <c r="AB321" s="2"/>
      <c r="AC321" s="2"/>
      <c r="AD321" s="2"/>
      <c r="AE321" s="2"/>
      <c r="AF321" s="2"/>
      <c r="AG321" s="2"/>
      <c r="AH321" s="2"/>
      <c r="AI321" s="2"/>
      <c r="AJ321" s="2"/>
      <c r="AK321" s="2"/>
      <c r="AL321" s="2"/>
      <c r="AM321" s="2"/>
      <c r="AO321" s="2"/>
    </row>
    <row r="322" spans="16:41" x14ac:dyDescent="0.2">
      <c r="P322" s="2"/>
      <c r="Q322" s="2"/>
      <c r="S322" s="2"/>
      <c r="U322" s="2"/>
      <c r="V322" s="2"/>
      <c r="W322" s="2"/>
      <c r="X322" s="2"/>
      <c r="Y322" s="2"/>
      <c r="Z322" s="2"/>
      <c r="AA322" s="2"/>
      <c r="AB322" s="2"/>
      <c r="AC322" s="2"/>
      <c r="AD322" s="2"/>
      <c r="AE322" s="2"/>
      <c r="AF322" s="2"/>
      <c r="AG322" s="2"/>
      <c r="AH322" s="2"/>
      <c r="AI322" s="2"/>
      <c r="AJ322" s="2"/>
      <c r="AK322" s="2"/>
      <c r="AL322" s="2"/>
      <c r="AM322" s="2"/>
      <c r="AO322" s="2"/>
    </row>
    <row r="323" spans="16:41" x14ac:dyDescent="0.2">
      <c r="P323" s="2"/>
      <c r="Q323" s="2"/>
      <c r="S323" s="2"/>
      <c r="U323" s="2"/>
      <c r="V323" s="2"/>
      <c r="W323" s="2"/>
      <c r="X323" s="2"/>
      <c r="Y323" s="2"/>
      <c r="Z323" s="2"/>
      <c r="AA323" s="2"/>
      <c r="AB323" s="2"/>
      <c r="AC323" s="2"/>
      <c r="AD323" s="2"/>
      <c r="AE323" s="2"/>
      <c r="AF323" s="2"/>
      <c r="AG323" s="2"/>
      <c r="AH323" s="2"/>
      <c r="AI323" s="2"/>
      <c r="AJ323" s="2"/>
      <c r="AK323" s="2"/>
      <c r="AL323" s="2"/>
      <c r="AM323" s="2"/>
      <c r="AO323" s="2"/>
    </row>
    <row r="324" spans="16:41" x14ac:dyDescent="0.2">
      <c r="P324" s="2"/>
      <c r="Q324" s="2"/>
      <c r="S324" s="2"/>
      <c r="U324" s="2"/>
      <c r="V324" s="2"/>
      <c r="W324" s="2"/>
      <c r="X324" s="2"/>
      <c r="Y324" s="2"/>
      <c r="Z324" s="2"/>
      <c r="AA324" s="2"/>
      <c r="AB324" s="2"/>
      <c r="AC324" s="2"/>
      <c r="AD324" s="2"/>
      <c r="AE324" s="2"/>
      <c r="AF324" s="2"/>
      <c r="AG324" s="2"/>
      <c r="AH324" s="2"/>
      <c r="AI324" s="2"/>
      <c r="AJ324" s="2"/>
      <c r="AK324" s="2"/>
      <c r="AL324" s="2"/>
      <c r="AM324" s="2"/>
      <c r="AO324" s="2"/>
    </row>
    <row r="325" spans="16:41" x14ac:dyDescent="0.2">
      <c r="P325" s="2"/>
      <c r="Q325" s="2"/>
      <c r="S325" s="2"/>
      <c r="U325" s="2"/>
      <c r="V325" s="2"/>
      <c r="W325" s="2"/>
      <c r="X325" s="2"/>
      <c r="Y325" s="2"/>
      <c r="Z325" s="2"/>
      <c r="AA325" s="2"/>
      <c r="AB325" s="2"/>
      <c r="AC325" s="2"/>
      <c r="AD325" s="2"/>
      <c r="AE325" s="2"/>
      <c r="AF325" s="2"/>
      <c r="AG325" s="2"/>
      <c r="AH325" s="2"/>
      <c r="AI325" s="2"/>
      <c r="AJ325" s="2"/>
      <c r="AK325" s="2"/>
      <c r="AL325" s="2"/>
      <c r="AM325" s="2"/>
      <c r="AO325" s="2"/>
    </row>
    <row r="326" spans="16:41" x14ac:dyDescent="0.2">
      <c r="P326" s="2"/>
      <c r="Q326" s="2"/>
      <c r="S326" s="2"/>
      <c r="U326" s="2"/>
      <c r="V326" s="2"/>
      <c r="W326" s="2"/>
      <c r="X326" s="2"/>
      <c r="Y326" s="2"/>
      <c r="Z326" s="2"/>
      <c r="AA326" s="2"/>
      <c r="AB326" s="2"/>
      <c r="AC326" s="2"/>
      <c r="AD326" s="2"/>
      <c r="AE326" s="2"/>
      <c r="AF326" s="2"/>
      <c r="AG326" s="2"/>
      <c r="AH326" s="2"/>
      <c r="AI326" s="2"/>
      <c r="AJ326" s="2"/>
      <c r="AK326" s="2"/>
      <c r="AL326" s="2"/>
      <c r="AM326" s="2"/>
      <c r="AO326" s="2"/>
    </row>
    <row r="327" spans="16:41" x14ac:dyDescent="0.2">
      <c r="P327" s="2"/>
      <c r="Q327" s="2"/>
      <c r="S327" s="2"/>
      <c r="U327" s="2"/>
      <c r="V327" s="2"/>
      <c r="W327" s="2"/>
      <c r="X327" s="2"/>
      <c r="Y327" s="2"/>
      <c r="Z327" s="2"/>
      <c r="AA327" s="2"/>
      <c r="AB327" s="2"/>
      <c r="AC327" s="2"/>
      <c r="AD327" s="2"/>
      <c r="AE327" s="2"/>
      <c r="AF327" s="2"/>
      <c r="AG327" s="2"/>
      <c r="AH327" s="2"/>
      <c r="AI327" s="2"/>
      <c r="AJ327" s="2"/>
      <c r="AK327" s="2"/>
      <c r="AL327" s="2"/>
      <c r="AM327" s="2"/>
      <c r="AO327" s="2"/>
    </row>
    <row r="328" spans="16:41" x14ac:dyDescent="0.2">
      <c r="P328" s="2"/>
      <c r="Q328" s="2"/>
      <c r="S328" s="2"/>
      <c r="U328" s="2"/>
      <c r="V328" s="2"/>
      <c r="W328" s="2"/>
      <c r="X328" s="2"/>
      <c r="Y328" s="2"/>
      <c r="Z328" s="2"/>
      <c r="AA328" s="2"/>
      <c r="AB328" s="2"/>
      <c r="AC328" s="2"/>
      <c r="AD328" s="2"/>
      <c r="AE328" s="2"/>
      <c r="AF328" s="2"/>
      <c r="AG328" s="2"/>
      <c r="AH328" s="2"/>
      <c r="AI328" s="2"/>
      <c r="AJ328" s="2"/>
      <c r="AK328" s="2"/>
      <c r="AL328" s="2"/>
      <c r="AM328" s="2"/>
      <c r="AO328" s="2"/>
    </row>
    <row r="329" spans="16:41" x14ac:dyDescent="0.2">
      <c r="P329" s="2"/>
      <c r="Q329" s="2"/>
      <c r="S329" s="2"/>
      <c r="U329" s="2"/>
      <c r="V329" s="2"/>
      <c r="W329" s="2"/>
      <c r="X329" s="2"/>
      <c r="Y329" s="2"/>
      <c r="Z329" s="2"/>
      <c r="AA329" s="2"/>
      <c r="AB329" s="2"/>
      <c r="AC329" s="2"/>
      <c r="AD329" s="2"/>
      <c r="AE329" s="2"/>
      <c r="AF329" s="2"/>
      <c r="AG329" s="2"/>
      <c r="AH329" s="2"/>
      <c r="AI329" s="2"/>
      <c r="AJ329" s="2"/>
      <c r="AK329" s="2"/>
      <c r="AL329" s="2"/>
      <c r="AM329" s="2"/>
      <c r="AO329" s="2"/>
    </row>
    <row r="330" spans="16:41" x14ac:dyDescent="0.2">
      <c r="P330" s="2"/>
      <c r="Q330" s="2"/>
      <c r="S330" s="2"/>
      <c r="U330" s="2"/>
      <c r="V330" s="2"/>
      <c r="W330" s="2"/>
      <c r="X330" s="2"/>
      <c r="Y330" s="2"/>
      <c r="Z330" s="2"/>
      <c r="AA330" s="2"/>
      <c r="AB330" s="2"/>
      <c r="AC330" s="2"/>
      <c r="AD330" s="2"/>
      <c r="AE330" s="2"/>
      <c r="AF330" s="2"/>
      <c r="AG330" s="2"/>
      <c r="AH330" s="2"/>
      <c r="AI330" s="2"/>
      <c r="AJ330" s="2"/>
      <c r="AK330" s="2"/>
      <c r="AL330" s="2"/>
      <c r="AM330" s="2"/>
      <c r="AO330" s="2"/>
    </row>
    <row r="331" spans="16:41" x14ac:dyDescent="0.2">
      <c r="P331" s="2"/>
      <c r="Q331" s="2"/>
      <c r="S331" s="2"/>
      <c r="U331" s="2"/>
      <c r="V331" s="2"/>
      <c r="W331" s="2"/>
      <c r="X331" s="2"/>
      <c r="Y331" s="2"/>
      <c r="Z331" s="2"/>
      <c r="AA331" s="2"/>
      <c r="AB331" s="2"/>
      <c r="AC331" s="2"/>
      <c r="AD331" s="2"/>
      <c r="AE331" s="2"/>
      <c r="AF331" s="2"/>
      <c r="AG331" s="2"/>
      <c r="AH331" s="2"/>
      <c r="AI331" s="2"/>
      <c r="AJ331" s="2"/>
      <c r="AK331" s="2"/>
      <c r="AL331" s="2"/>
      <c r="AM331" s="2"/>
      <c r="AO331" s="2"/>
    </row>
    <row r="332" spans="16:41" x14ac:dyDescent="0.2">
      <c r="P332" s="2"/>
      <c r="Q332" s="2"/>
      <c r="S332" s="2"/>
      <c r="U332" s="2"/>
      <c r="V332" s="2"/>
      <c r="W332" s="2"/>
      <c r="X332" s="2"/>
      <c r="Y332" s="2"/>
      <c r="Z332" s="2"/>
      <c r="AA332" s="2"/>
      <c r="AB332" s="2"/>
      <c r="AC332" s="2"/>
      <c r="AD332" s="2"/>
      <c r="AE332" s="2"/>
      <c r="AF332" s="2"/>
      <c r="AG332" s="2"/>
      <c r="AH332" s="2"/>
      <c r="AI332" s="2"/>
      <c r="AJ332" s="2"/>
      <c r="AK332" s="2"/>
      <c r="AL332" s="2"/>
      <c r="AM332" s="2"/>
      <c r="AO332" s="2"/>
    </row>
    <row r="333" spans="16:41" x14ac:dyDescent="0.2">
      <c r="P333" s="2"/>
      <c r="Q333" s="2"/>
      <c r="S333" s="2"/>
      <c r="U333" s="2"/>
      <c r="V333" s="2"/>
      <c r="W333" s="2"/>
      <c r="X333" s="2"/>
      <c r="Y333" s="2"/>
      <c r="Z333" s="2"/>
      <c r="AA333" s="2"/>
      <c r="AB333" s="2"/>
      <c r="AC333" s="2"/>
      <c r="AD333" s="2"/>
      <c r="AE333" s="2"/>
      <c r="AF333" s="2"/>
      <c r="AG333" s="2"/>
      <c r="AH333" s="2"/>
      <c r="AI333" s="2"/>
      <c r="AJ333" s="2"/>
      <c r="AK333" s="2"/>
      <c r="AL333" s="2"/>
      <c r="AM333" s="2"/>
      <c r="AO333" s="2"/>
    </row>
    <row r="334" spans="16:41" x14ac:dyDescent="0.2">
      <c r="P334" s="2"/>
      <c r="Q334" s="2"/>
      <c r="S334" s="2"/>
      <c r="U334" s="2"/>
      <c r="V334" s="2"/>
      <c r="W334" s="2"/>
      <c r="X334" s="2"/>
      <c r="Y334" s="2"/>
      <c r="Z334" s="2"/>
      <c r="AA334" s="2"/>
      <c r="AB334" s="2"/>
      <c r="AC334" s="2"/>
      <c r="AD334" s="2"/>
      <c r="AE334" s="2"/>
      <c r="AF334" s="2"/>
      <c r="AG334" s="2"/>
      <c r="AH334" s="2"/>
      <c r="AI334" s="2"/>
      <c r="AJ334" s="2"/>
      <c r="AK334" s="2"/>
      <c r="AL334" s="2"/>
      <c r="AM334" s="2"/>
      <c r="AO334" s="2"/>
    </row>
    <row r="335" spans="16:41" x14ac:dyDescent="0.2">
      <c r="P335" s="2"/>
      <c r="Q335" s="2"/>
      <c r="S335" s="2"/>
      <c r="U335" s="2"/>
      <c r="V335" s="2"/>
      <c r="W335" s="2"/>
      <c r="X335" s="2"/>
      <c r="Y335" s="2"/>
      <c r="Z335" s="2"/>
      <c r="AA335" s="2"/>
      <c r="AB335" s="2"/>
      <c r="AC335" s="2"/>
      <c r="AD335" s="2"/>
      <c r="AE335" s="2"/>
      <c r="AF335" s="2"/>
      <c r="AG335" s="2"/>
      <c r="AH335" s="2"/>
      <c r="AI335" s="2"/>
      <c r="AJ335" s="2"/>
      <c r="AK335" s="2"/>
      <c r="AL335" s="2"/>
      <c r="AM335" s="2"/>
      <c r="AO335" s="2"/>
    </row>
    <row r="336" spans="16:41" x14ac:dyDescent="0.2">
      <c r="P336" s="2"/>
      <c r="Q336" s="2"/>
      <c r="S336" s="2"/>
      <c r="U336" s="2"/>
      <c r="V336" s="2"/>
      <c r="W336" s="2"/>
      <c r="X336" s="2"/>
      <c r="Y336" s="2"/>
      <c r="Z336" s="2"/>
      <c r="AA336" s="2"/>
      <c r="AB336" s="2"/>
      <c r="AC336" s="2"/>
      <c r="AD336" s="2"/>
      <c r="AE336" s="2"/>
      <c r="AF336" s="2"/>
      <c r="AG336" s="2"/>
      <c r="AH336" s="2"/>
      <c r="AI336" s="2"/>
      <c r="AJ336" s="2"/>
      <c r="AK336" s="2"/>
      <c r="AL336" s="2"/>
      <c r="AM336" s="2"/>
      <c r="AO336" s="2"/>
    </row>
    <row r="337" spans="16:41" x14ac:dyDescent="0.2">
      <c r="P337" s="2"/>
      <c r="Q337" s="2"/>
      <c r="S337" s="2"/>
      <c r="U337" s="2"/>
      <c r="V337" s="2"/>
      <c r="W337" s="2"/>
      <c r="X337" s="2"/>
      <c r="Y337" s="2"/>
      <c r="Z337" s="2"/>
      <c r="AA337" s="2"/>
      <c r="AB337" s="2"/>
      <c r="AC337" s="2"/>
      <c r="AD337" s="2"/>
      <c r="AE337" s="2"/>
      <c r="AF337" s="2"/>
      <c r="AG337" s="2"/>
      <c r="AH337" s="2"/>
      <c r="AI337" s="2"/>
      <c r="AJ337" s="2"/>
      <c r="AK337" s="2"/>
      <c r="AL337" s="2"/>
      <c r="AM337" s="2"/>
      <c r="AO337" s="2"/>
    </row>
    <row r="338" spans="16:41" x14ac:dyDescent="0.2">
      <c r="P338" s="2"/>
      <c r="Q338" s="2"/>
      <c r="S338" s="2"/>
      <c r="U338" s="2"/>
      <c r="V338" s="2"/>
      <c r="W338" s="2"/>
      <c r="X338" s="2"/>
      <c r="Y338" s="2"/>
      <c r="Z338" s="2"/>
      <c r="AA338" s="2"/>
      <c r="AB338" s="2"/>
      <c r="AC338" s="2"/>
      <c r="AD338" s="2"/>
      <c r="AE338" s="2"/>
      <c r="AF338" s="2"/>
      <c r="AG338" s="2"/>
      <c r="AH338" s="2"/>
      <c r="AI338" s="2"/>
      <c r="AJ338" s="2"/>
      <c r="AK338" s="2"/>
      <c r="AL338" s="2"/>
      <c r="AM338" s="2"/>
      <c r="AO338" s="2"/>
    </row>
    <row r="339" spans="16:41" x14ac:dyDescent="0.2">
      <c r="P339" s="2"/>
      <c r="Q339" s="2"/>
      <c r="S339" s="2"/>
      <c r="U339" s="2"/>
      <c r="V339" s="2"/>
      <c r="W339" s="2"/>
      <c r="X339" s="2"/>
      <c r="Y339" s="2"/>
      <c r="Z339" s="2"/>
      <c r="AA339" s="2"/>
      <c r="AB339" s="2"/>
      <c r="AC339" s="2"/>
      <c r="AD339" s="2"/>
      <c r="AE339" s="2"/>
      <c r="AF339" s="2"/>
      <c r="AG339" s="2"/>
      <c r="AH339" s="2"/>
      <c r="AI339" s="2"/>
      <c r="AJ339" s="2"/>
      <c r="AK339" s="2"/>
      <c r="AL339" s="2"/>
      <c r="AM339" s="2"/>
      <c r="AO339" s="2"/>
    </row>
    <row r="340" spans="16:41" x14ac:dyDescent="0.2">
      <c r="P340" s="2"/>
      <c r="Q340" s="2"/>
      <c r="S340" s="2"/>
      <c r="U340" s="2"/>
      <c r="V340" s="2"/>
      <c r="W340" s="2"/>
      <c r="X340" s="2"/>
      <c r="Y340" s="2"/>
      <c r="Z340" s="2"/>
      <c r="AA340" s="2"/>
      <c r="AB340" s="2"/>
      <c r="AC340" s="2"/>
      <c r="AD340" s="2"/>
      <c r="AE340" s="2"/>
      <c r="AF340" s="2"/>
      <c r="AG340" s="2"/>
      <c r="AH340" s="2"/>
      <c r="AI340" s="2"/>
      <c r="AJ340" s="2"/>
      <c r="AK340" s="2"/>
      <c r="AL340" s="2"/>
      <c r="AM340" s="2"/>
      <c r="AO340" s="2"/>
    </row>
    <row r="341" spans="16:41" x14ac:dyDescent="0.2">
      <c r="P341" s="2"/>
      <c r="Q341" s="2"/>
      <c r="S341" s="2"/>
      <c r="U341" s="2"/>
      <c r="V341" s="2"/>
      <c r="W341" s="2"/>
      <c r="X341" s="2"/>
      <c r="Y341" s="2"/>
      <c r="Z341" s="2"/>
      <c r="AA341" s="2"/>
      <c r="AB341" s="2"/>
      <c r="AC341" s="2"/>
      <c r="AD341" s="2"/>
      <c r="AE341" s="2"/>
      <c r="AF341" s="2"/>
      <c r="AG341" s="2"/>
      <c r="AH341" s="2"/>
      <c r="AI341" s="2"/>
      <c r="AJ341" s="2"/>
      <c r="AK341" s="2"/>
      <c r="AL341" s="2"/>
      <c r="AM341" s="2"/>
      <c r="AO341" s="2"/>
    </row>
    <row r="342" spans="16:41" x14ac:dyDescent="0.2">
      <c r="P342" s="2"/>
      <c r="Q342" s="2"/>
      <c r="S342" s="2"/>
      <c r="U342" s="2"/>
      <c r="V342" s="2"/>
      <c r="W342" s="2"/>
      <c r="X342" s="2"/>
      <c r="Y342" s="2"/>
      <c r="Z342" s="2"/>
      <c r="AA342" s="2"/>
      <c r="AB342" s="2"/>
      <c r="AC342" s="2"/>
      <c r="AD342" s="2"/>
      <c r="AE342" s="2"/>
      <c r="AF342" s="2"/>
      <c r="AG342" s="2"/>
      <c r="AH342" s="2"/>
      <c r="AI342" s="2"/>
      <c r="AJ342" s="2"/>
      <c r="AK342" s="2"/>
      <c r="AL342" s="2"/>
      <c r="AM342" s="2"/>
      <c r="AO342" s="2"/>
    </row>
    <row r="343" spans="16:41" x14ac:dyDescent="0.2">
      <c r="P343" s="2"/>
      <c r="Q343" s="2"/>
      <c r="S343" s="2"/>
      <c r="U343" s="2"/>
      <c r="V343" s="2"/>
      <c r="W343" s="2"/>
      <c r="X343" s="2"/>
      <c r="Y343" s="2"/>
      <c r="Z343" s="2"/>
      <c r="AA343" s="2"/>
      <c r="AB343" s="2"/>
      <c r="AC343" s="2"/>
      <c r="AD343" s="2"/>
      <c r="AE343" s="2"/>
      <c r="AF343" s="2"/>
      <c r="AG343" s="2"/>
      <c r="AH343" s="2"/>
      <c r="AI343" s="2"/>
      <c r="AJ343" s="2"/>
      <c r="AK343" s="2"/>
      <c r="AL343" s="2"/>
      <c r="AM343" s="2"/>
      <c r="AO343" s="2"/>
    </row>
    <row r="344" spans="16:41" x14ac:dyDescent="0.2">
      <c r="P344" s="2"/>
      <c r="Q344" s="2"/>
      <c r="S344" s="2"/>
      <c r="U344" s="2"/>
      <c r="V344" s="2"/>
      <c r="W344" s="2"/>
      <c r="X344" s="2"/>
      <c r="Y344" s="2"/>
      <c r="Z344" s="2"/>
      <c r="AA344" s="2"/>
      <c r="AB344" s="2"/>
      <c r="AC344" s="2"/>
      <c r="AD344" s="2"/>
      <c r="AE344" s="2"/>
      <c r="AF344" s="2"/>
      <c r="AG344" s="2"/>
      <c r="AH344" s="2"/>
      <c r="AI344" s="2"/>
      <c r="AJ344" s="2"/>
      <c r="AK344" s="2"/>
      <c r="AL344" s="2"/>
      <c r="AM344" s="2"/>
      <c r="AO344" s="2"/>
    </row>
    <row r="345" spans="16:41" x14ac:dyDescent="0.2">
      <c r="P345" s="2"/>
      <c r="Q345" s="2"/>
      <c r="S345" s="2"/>
      <c r="U345" s="2"/>
      <c r="V345" s="2"/>
      <c r="W345" s="2"/>
      <c r="X345" s="2"/>
      <c r="Y345" s="2"/>
      <c r="Z345" s="2"/>
      <c r="AA345" s="2"/>
      <c r="AB345" s="2"/>
      <c r="AC345" s="2"/>
      <c r="AD345" s="2"/>
      <c r="AE345" s="2"/>
      <c r="AF345" s="2"/>
      <c r="AG345" s="2"/>
      <c r="AH345" s="2"/>
      <c r="AI345" s="2"/>
      <c r="AJ345" s="2"/>
      <c r="AK345" s="2"/>
      <c r="AL345" s="2"/>
      <c r="AM345" s="2"/>
      <c r="AO345" s="2"/>
    </row>
    <row r="346" spans="16:41" x14ac:dyDescent="0.2">
      <c r="P346" s="2"/>
      <c r="Q346" s="2"/>
      <c r="S346" s="2"/>
      <c r="U346" s="2"/>
      <c r="V346" s="2"/>
      <c r="W346" s="2"/>
      <c r="X346" s="2"/>
      <c r="Y346" s="2"/>
      <c r="Z346" s="2"/>
      <c r="AA346" s="2"/>
      <c r="AB346" s="2"/>
      <c r="AC346" s="2"/>
      <c r="AD346" s="2"/>
      <c r="AE346" s="2"/>
      <c r="AF346" s="2"/>
      <c r="AG346" s="2"/>
      <c r="AH346" s="2"/>
      <c r="AI346" s="2"/>
      <c r="AJ346" s="2"/>
      <c r="AK346" s="2"/>
      <c r="AL346" s="2"/>
      <c r="AM346" s="2"/>
      <c r="AO346" s="2"/>
    </row>
    <row r="347" spans="16:41" x14ac:dyDescent="0.2">
      <c r="P347" s="2"/>
      <c r="Q347" s="2"/>
      <c r="S347" s="2"/>
      <c r="U347" s="2"/>
      <c r="V347" s="2"/>
      <c r="W347" s="2"/>
      <c r="X347" s="2"/>
      <c r="Y347" s="2"/>
      <c r="Z347" s="2"/>
      <c r="AA347" s="2"/>
      <c r="AB347" s="2"/>
      <c r="AC347" s="2"/>
      <c r="AD347" s="2"/>
      <c r="AE347" s="2"/>
      <c r="AF347" s="2"/>
      <c r="AG347" s="2"/>
      <c r="AH347" s="2"/>
      <c r="AI347" s="2"/>
      <c r="AJ347" s="2"/>
      <c r="AK347" s="2"/>
      <c r="AL347" s="2"/>
      <c r="AM347" s="2"/>
      <c r="AO347" s="2"/>
    </row>
    <row r="348" spans="16:41" x14ac:dyDescent="0.2">
      <c r="P348" s="2"/>
      <c r="Q348" s="2"/>
      <c r="S348" s="2"/>
      <c r="U348" s="2"/>
      <c r="V348" s="2"/>
      <c r="W348" s="2"/>
      <c r="X348" s="2"/>
      <c r="Y348" s="2"/>
      <c r="Z348" s="2"/>
      <c r="AA348" s="2"/>
      <c r="AB348" s="2"/>
      <c r="AC348" s="2"/>
      <c r="AD348" s="2"/>
      <c r="AE348" s="2"/>
      <c r="AF348" s="2"/>
      <c r="AG348" s="2"/>
      <c r="AH348" s="2"/>
      <c r="AI348" s="2"/>
      <c r="AJ348" s="2"/>
      <c r="AK348" s="2"/>
      <c r="AL348" s="2"/>
      <c r="AM348" s="2"/>
      <c r="AO348" s="2"/>
    </row>
    <row r="349" spans="16:41" x14ac:dyDescent="0.2">
      <c r="P349" s="2"/>
      <c r="Q349" s="2"/>
      <c r="S349" s="2"/>
      <c r="U349" s="2"/>
      <c r="V349" s="2"/>
      <c r="W349" s="2"/>
      <c r="X349" s="2"/>
      <c r="Y349" s="2"/>
      <c r="Z349" s="2"/>
      <c r="AA349" s="2"/>
      <c r="AB349" s="2"/>
      <c r="AC349" s="2"/>
      <c r="AD349" s="2"/>
      <c r="AE349" s="2"/>
      <c r="AF349" s="2"/>
      <c r="AG349" s="2"/>
      <c r="AH349" s="2"/>
      <c r="AI349" s="2"/>
      <c r="AJ349" s="2"/>
      <c r="AK349" s="2"/>
      <c r="AL349" s="2"/>
      <c r="AM349" s="2"/>
      <c r="AO349" s="2"/>
    </row>
    <row r="350" spans="16:41" x14ac:dyDescent="0.2">
      <c r="P350" s="2"/>
      <c r="Q350" s="2"/>
      <c r="S350" s="2"/>
      <c r="U350" s="2"/>
      <c r="V350" s="2"/>
      <c r="W350" s="2"/>
      <c r="X350" s="2"/>
      <c r="Y350" s="2"/>
      <c r="Z350" s="2"/>
      <c r="AA350" s="2"/>
      <c r="AB350" s="2"/>
      <c r="AC350" s="2"/>
      <c r="AD350" s="2"/>
      <c r="AE350" s="2"/>
      <c r="AF350" s="2"/>
      <c r="AG350" s="2"/>
      <c r="AH350" s="2"/>
      <c r="AI350" s="2"/>
      <c r="AJ350" s="2"/>
      <c r="AK350" s="2"/>
      <c r="AL350" s="2"/>
      <c r="AM350" s="2"/>
      <c r="AO350" s="2"/>
    </row>
    <row r="351" spans="16:41" x14ac:dyDescent="0.2">
      <c r="P351" s="2"/>
      <c r="Q351" s="2"/>
      <c r="S351" s="2"/>
      <c r="U351" s="2"/>
      <c r="V351" s="2"/>
      <c r="W351" s="2"/>
      <c r="X351" s="2"/>
      <c r="Y351" s="2"/>
      <c r="Z351" s="2"/>
      <c r="AA351" s="2"/>
      <c r="AB351" s="2"/>
      <c r="AC351" s="2"/>
      <c r="AD351" s="2"/>
      <c r="AE351" s="2"/>
      <c r="AF351" s="2"/>
      <c r="AG351" s="2"/>
      <c r="AH351" s="2"/>
      <c r="AI351" s="2"/>
      <c r="AJ351" s="2"/>
      <c r="AK351" s="2"/>
      <c r="AL351" s="2"/>
      <c r="AM351" s="2"/>
      <c r="AO351" s="2"/>
    </row>
    <row r="352" spans="16:41" x14ac:dyDescent="0.2">
      <c r="P352" s="2"/>
      <c r="Q352" s="2"/>
      <c r="S352" s="2"/>
      <c r="U352" s="2"/>
      <c r="V352" s="2"/>
      <c r="W352" s="2"/>
      <c r="X352" s="2"/>
      <c r="Y352" s="2"/>
      <c r="Z352" s="2"/>
      <c r="AA352" s="2"/>
      <c r="AB352" s="2"/>
      <c r="AC352" s="2"/>
      <c r="AD352" s="2"/>
      <c r="AE352" s="2"/>
      <c r="AF352" s="2"/>
      <c r="AG352" s="2"/>
      <c r="AH352" s="2"/>
      <c r="AI352" s="2"/>
      <c r="AJ352" s="2"/>
      <c r="AK352" s="2"/>
      <c r="AL352" s="2"/>
      <c r="AM352" s="2"/>
      <c r="AO352" s="2"/>
    </row>
    <row r="353" spans="16:41" x14ac:dyDescent="0.2">
      <c r="P353" s="2"/>
      <c r="Q353" s="2"/>
      <c r="S353" s="2"/>
      <c r="U353" s="2"/>
      <c r="V353" s="2"/>
      <c r="W353" s="2"/>
      <c r="X353" s="2"/>
      <c r="Y353" s="2"/>
      <c r="Z353" s="2"/>
      <c r="AA353" s="2"/>
      <c r="AB353" s="2"/>
      <c r="AC353" s="2"/>
      <c r="AD353" s="2"/>
      <c r="AE353" s="2"/>
      <c r="AF353" s="2"/>
      <c r="AG353" s="2"/>
      <c r="AH353" s="2"/>
      <c r="AI353" s="2"/>
      <c r="AJ353" s="2"/>
      <c r="AK353" s="2"/>
      <c r="AL353" s="2"/>
      <c r="AM353" s="2"/>
      <c r="AO353" s="2"/>
    </row>
    <row r="354" spans="16:41" x14ac:dyDescent="0.2">
      <c r="P354" s="2"/>
      <c r="Q354" s="2"/>
      <c r="S354" s="2"/>
      <c r="U354" s="2"/>
      <c r="V354" s="2"/>
      <c r="W354" s="2"/>
      <c r="X354" s="2"/>
      <c r="Y354" s="2"/>
      <c r="Z354" s="2"/>
      <c r="AA354" s="2"/>
      <c r="AB354" s="2"/>
      <c r="AC354" s="2"/>
      <c r="AD354" s="2"/>
      <c r="AE354" s="2"/>
      <c r="AF354" s="2"/>
      <c r="AG354" s="2"/>
      <c r="AH354" s="2"/>
      <c r="AI354" s="2"/>
      <c r="AJ354" s="2"/>
      <c r="AK354" s="2"/>
      <c r="AL354" s="2"/>
      <c r="AM354" s="2"/>
      <c r="AO354" s="2"/>
    </row>
    <row r="355" spans="16:41" x14ac:dyDescent="0.2">
      <c r="P355" s="2"/>
      <c r="Q355" s="2"/>
      <c r="S355" s="2"/>
      <c r="U355" s="2"/>
      <c r="V355" s="2"/>
      <c r="W355" s="2"/>
      <c r="X355" s="2"/>
      <c r="Y355" s="2"/>
      <c r="Z355" s="2"/>
      <c r="AA355" s="2"/>
      <c r="AB355" s="2"/>
      <c r="AC355" s="2"/>
      <c r="AD355" s="2"/>
      <c r="AE355" s="2"/>
      <c r="AF355" s="2"/>
      <c r="AG355" s="2"/>
      <c r="AH355" s="2"/>
      <c r="AI355" s="2"/>
      <c r="AJ355" s="2"/>
      <c r="AK355" s="2"/>
      <c r="AL355" s="2"/>
      <c r="AM355" s="2"/>
      <c r="AO355" s="2"/>
    </row>
    <row r="356" spans="16:41" x14ac:dyDescent="0.2">
      <c r="P356" s="2"/>
      <c r="Q356" s="2"/>
      <c r="S356" s="2"/>
      <c r="U356" s="2"/>
      <c r="V356" s="2"/>
      <c r="W356" s="2"/>
      <c r="X356" s="2"/>
      <c r="Y356" s="2"/>
      <c r="Z356" s="2"/>
      <c r="AA356" s="2"/>
      <c r="AB356" s="2"/>
      <c r="AC356" s="2"/>
      <c r="AD356" s="2"/>
      <c r="AE356" s="2"/>
      <c r="AF356" s="2"/>
      <c r="AG356" s="2"/>
      <c r="AH356" s="2"/>
      <c r="AI356" s="2"/>
      <c r="AJ356" s="2"/>
      <c r="AK356" s="2"/>
      <c r="AL356" s="2"/>
      <c r="AM356" s="2"/>
      <c r="AO356" s="2"/>
    </row>
    <row r="357" spans="16:41" x14ac:dyDescent="0.2">
      <c r="P357" s="2"/>
      <c r="Q357" s="2"/>
      <c r="S357" s="2"/>
      <c r="U357" s="2"/>
      <c r="V357" s="2"/>
      <c r="W357" s="2"/>
      <c r="X357" s="2"/>
      <c r="Y357" s="2"/>
      <c r="Z357" s="2"/>
      <c r="AA357" s="2"/>
      <c r="AB357" s="2"/>
      <c r="AC357" s="2"/>
      <c r="AD357" s="2"/>
      <c r="AE357" s="2"/>
      <c r="AF357" s="2"/>
      <c r="AG357" s="2"/>
      <c r="AH357" s="2"/>
      <c r="AI357" s="2"/>
      <c r="AJ357" s="2"/>
      <c r="AK357" s="2"/>
      <c r="AL357" s="2"/>
      <c r="AM357" s="2"/>
      <c r="AO357" s="2"/>
    </row>
    <row r="358" spans="16:41" x14ac:dyDescent="0.2">
      <c r="P358" s="2"/>
      <c r="Q358" s="2"/>
      <c r="S358" s="2"/>
      <c r="U358" s="2"/>
      <c r="V358" s="2"/>
      <c r="W358" s="2"/>
      <c r="X358" s="2"/>
      <c r="Y358" s="2"/>
      <c r="Z358" s="2"/>
      <c r="AA358" s="2"/>
      <c r="AB358" s="2"/>
      <c r="AC358" s="2"/>
      <c r="AD358" s="2"/>
      <c r="AE358" s="2"/>
      <c r="AF358" s="2"/>
      <c r="AG358" s="2"/>
      <c r="AH358" s="2"/>
      <c r="AI358" s="2"/>
      <c r="AJ358" s="2"/>
      <c r="AK358" s="2"/>
      <c r="AL358" s="2"/>
      <c r="AM358" s="2"/>
      <c r="AO358" s="2"/>
    </row>
    <row r="359" spans="16:41" x14ac:dyDescent="0.2">
      <c r="P359" s="2"/>
      <c r="Q359" s="2"/>
      <c r="S359" s="2"/>
      <c r="U359" s="2"/>
      <c r="V359" s="2"/>
      <c r="W359" s="2"/>
      <c r="X359" s="2"/>
      <c r="Y359" s="2"/>
      <c r="Z359" s="2"/>
      <c r="AA359" s="2"/>
      <c r="AB359" s="2"/>
      <c r="AC359" s="2"/>
      <c r="AD359" s="2"/>
      <c r="AE359" s="2"/>
      <c r="AF359" s="2"/>
      <c r="AG359" s="2"/>
      <c r="AH359" s="2"/>
      <c r="AI359" s="2"/>
      <c r="AJ359" s="2"/>
      <c r="AK359" s="2"/>
      <c r="AL359" s="2"/>
      <c r="AM359" s="2"/>
      <c r="AO359" s="2"/>
    </row>
    <row r="360" spans="16:41" x14ac:dyDescent="0.2">
      <c r="P360" s="2"/>
      <c r="Q360" s="2"/>
      <c r="S360" s="2"/>
      <c r="U360" s="2"/>
      <c r="V360" s="2"/>
      <c r="W360" s="2"/>
      <c r="X360" s="2"/>
      <c r="Y360" s="2"/>
      <c r="Z360" s="2"/>
      <c r="AA360" s="2"/>
      <c r="AB360" s="2"/>
      <c r="AC360" s="2"/>
      <c r="AD360" s="2"/>
      <c r="AE360" s="2"/>
      <c r="AF360" s="2"/>
      <c r="AG360" s="2"/>
      <c r="AH360" s="2"/>
      <c r="AI360" s="2"/>
      <c r="AJ360" s="2"/>
      <c r="AK360" s="2"/>
      <c r="AL360" s="2"/>
      <c r="AM360" s="2"/>
      <c r="AO360" s="2"/>
    </row>
    <row r="361" spans="16:41" x14ac:dyDescent="0.2">
      <c r="P361" s="2"/>
      <c r="Q361" s="2"/>
      <c r="S361" s="2"/>
      <c r="U361" s="2"/>
      <c r="V361" s="2"/>
      <c r="W361" s="2"/>
      <c r="X361" s="2"/>
      <c r="Y361" s="2"/>
      <c r="Z361" s="2"/>
      <c r="AA361" s="2"/>
      <c r="AB361" s="2"/>
      <c r="AC361" s="2"/>
      <c r="AD361" s="2"/>
      <c r="AE361" s="2"/>
      <c r="AF361" s="2"/>
      <c r="AG361" s="2"/>
      <c r="AH361" s="2"/>
      <c r="AI361" s="2"/>
      <c r="AJ361" s="2"/>
      <c r="AK361" s="2"/>
      <c r="AL361" s="2"/>
      <c r="AM361" s="2"/>
      <c r="AO361" s="2"/>
    </row>
    <row r="362" spans="16:41" x14ac:dyDescent="0.2">
      <c r="P362" s="2"/>
      <c r="Q362" s="2"/>
      <c r="S362" s="2"/>
      <c r="U362" s="2"/>
      <c r="V362" s="2"/>
      <c r="W362" s="2"/>
      <c r="X362" s="2"/>
      <c r="Y362" s="2"/>
      <c r="Z362" s="2"/>
      <c r="AA362" s="2"/>
      <c r="AB362" s="2"/>
      <c r="AC362" s="2"/>
      <c r="AD362" s="2"/>
      <c r="AE362" s="2"/>
      <c r="AF362" s="2"/>
      <c r="AG362" s="2"/>
      <c r="AH362" s="2"/>
      <c r="AI362" s="2"/>
      <c r="AJ362" s="2"/>
      <c r="AK362" s="2"/>
      <c r="AL362" s="2"/>
      <c r="AM362" s="2"/>
      <c r="AO362" s="2"/>
    </row>
    <row r="363" spans="16:41" x14ac:dyDescent="0.2">
      <c r="P363" s="2"/>
      <c r="Q363" s="2"/>
      <c r="S363" s="2"/>
      <c r="U363" s="2"/>
      <c r="V363" s="2"/>
      <c r="W363" s="2"/>
      <c r="X363" s="2"/>
      <c r="Y363" s="2"/>
      <c r="Z363" s="2"/>
      <c r="AA363" s="2"/>
      <c r="AB363" s="2"/>
      <c r="AC363" s="2"/>
      <c r="AD363" s="2"/>
      <c r="AE363" s="2"/>
      <c r="AF363" s="2"/>
      <c r="AG363" s="2"/>
      <c r="AH363" s="2"/>
      <c r="AI363" s="2"/>
      <c r="AJ363" s="2"/>
      <c r="AK363" s="2"/>
      <c r="AL363" s="2"/>
      <c r="AM363" s="2"/>
      <c r="AO363" s="2"/>
    </row>
    <row r="364" spans="16:41" x14ac:dyDescent="0.2">
      <c r="P364" s="2"/>
      <c r="Q364" s="2"/>
      <c r="S364" s="2"/>
      <c r="U364" s="2"/>
      <c r="V364" s="2"/>
      <c r="W364" s="2"/>
      <c r="X364" s="2"/>
      <c r="Y364" s="2"/>
      <c r="Z364" s="2"/>
      <c r="AA364" s="2"/>
      <c r="AB364" s="2"/>
      <c r="AC364" s="2"/>
      <c r="AD364" s="2"/>
      <c r="AE364" s="2"/>
      <c r="AF364" s="2"/>
      <c r="AG364" s="2"/>
      <c r="AH364" s="2"/>
      <c r="AI364" s="2"/>
      <c r="AJ364" s="2"/>
      <c r="AK364" s="2"/>
      <c r="AL364" s="2"/>
      <c r="AM364" s="2"/>
      <c r="AO364" s="2"/>
    </row>
    <row r="365" spans="16:41" x14ac:dyDescent="0.2">
      <c r="P365" s="2"/>
      <c r="Q365" s="2"/>
      <c r="S365" s="2"/>
      <c r="U365" s="2"/>
      <c r="V365" s="2"/>
      <c r="W365" s="2"/>
      <c r="X365" s="2"/>
      <c r="Y365" s="2"/>
      <c r="Z365" s="2"/>
      <c r="AA365" s="2"/>
      <c r="AB365" s="2"/>
      <c r="AC365" s="2"/>
      <c r="AD365" s="2"/>
      <c r="AE365" s="2"/>
      <c r="AF365" s="2"/>
      <c r="AG365" s="2"/>
      <c r="AH365" s="2"/>
      <c r="AI365" s="2"/>
      <c r="AJ365" s="2"/>
      <c r="AK365" s="2"/>
      <c r="AL365" s="2"/>
      <c r="AM365" s="2"/>
      <c r="AO365" s="2"/>
    </row>
    <row r="366" spans="16:41" x14ac:dyDescent="0.2">
      <c r="P366" s="2"/>
      <c r="Q366" s="2"/>
      <c r="S366" s="2"/>
      <c r="U366" s="2"/>
      <c r="V366" s="2"/>
      <c r="W366" s="2"/>
      <c r="X366" s="2"/>
      <c r="Y366" s="2"/>
      <c r="Z366" s="2"/>
      <c r="AA366" s="2"/>
      <c r="AB366" s="2"/>
      <c r="AC366" s="2"/>
      <c r="AD366" s="2"/>
      <c r="AE366" s="2"/>
      <c r="AF366" s="2"/>
      <c r="AG366" s="2"/>
      <c r="AH366" s="2"/>
      <c r="AI366" s="2"/>
      <c r="AJ366" s="2"/>
      <c r="AK366" s="2"/>
      <c r="AL366" s="2"/>
      <c r="AM366" s="2"/>
      <c r="AO366" s="2"/>
    </row>
    <row r="367" spans="16:41" x14ac:dyDescent="0.2">
      <c r="P367" s="2"/>
      <c r="Q367" s="2"/>
      <c r="S367" s="2"/>
      <c r="U367" s="2"/>
      <c r="V367" s="2"/>
      <c r="W367" s="2"/>
      <c r="X367" s="2"/>
      <c r="Y367" s="2"/>
      <c r="Z367" s="2"/>
      <c r="AA367" s="2"/>
      <c r="AB367" s="2"/>
      <c r="AC367" s="2"/>
      <c r="AD367" s="2"/>
      <c r="AE367" s="2"/>
      <c r="AF367" s="2"/>
      <c r="AG367" s="2"/>
      <c r="AH367" s="2"/>
      <c r="AI367" s="2"/>
      <c r="AJ367" s="2"/>
      <c r="AK367" s="2"/>
      <c r="AL367" s="2"/>
      <c r="AM367" s="2"/>
      <c r="AO367" s="2"/>
    </row>
    <row r="368" spans="16:41" x14ac:dyDescent="0.2">
      <c r="P368" s="2"/>
      <c r="Q368" s="2"/>
      <c r="S368" s="2"/>
      <c r="U368" s="2"/>
      <c r="V368" s="2"/>
      <c r="W368" s="2"/>
      <c r="X368" s="2"/>
      <c r="Y368" s="2"/>
      <c r="Z368" s="2"/>
      <c r="AA368" s="2"/>
      <c r="AB368" s="2"/>
      <c r="AC368" s="2"/>
      <c r="AD368" s="2"/>
      <c r="AE368" s="2"/>
      <c r="AF368" s="2"/>
      <c r="AG368" s="2"/>
      <c r="AH368" s="2"/>
      <c r="AI368" s="2"/>
      <c r="AJ368" s="2"/>
      <c r="AK368" s="2"/>
      <c r="AL368" s="2"/>
      <c r="AM368" s="2"/>
      <c r="AO368" s="2"/>
    </row>
    <row r="369" spans="16:41" x14ac:dyDescent="0.2">
      <c r="P369" s="2"/>
      <c r="Q369" s="2"/>
      <c r="S369" s="2"/>
      <c r="U369" s="2"/>
      <c r="V369" s="2"/>
      <c r="W369" s="2"/>
      <c r="X369" s="2"/>
      <c r="Y369" s="2"/>
      <c r="Z369" s="2"/>
      <c r="AA369" s="2"/>
      <c r="AB369" s="2"/>
      <c r="AC369" s="2"/>
      <c r="AD369" s="2"/>
      <c r="AE369" s="2"/>
      <c r="AF369" s="2"/>
      <c r="AG369" s="2"/>
      <c r="AH369" s="2"/>
      <c r="AI369" s="2"/>
      <c r="AJ369" s="2"/>
      <c r="AK369" s="2"/>
      <c r="AL369" s="2"/>
      <c r="AM369" s="2"/>
      <c r="AO369" s="2"/>
    </row>
    <row r="370" spans="16:41" x14ac:dyDescent="0.2">
      <c r="P370" s="2"/>
      <c r="Q370" s="2"/>
      <c r="S370" s="2"/>
      <c r="U370" s="2"/>
      <c r="V370" s="2"/>
      <c r="W370" s="2"/>
      <c r="X370" s="2"/>
      <c r="Y370" s="2"/>
      <c r="Z370" s="2"/>
      <c r="AA370" s="2"/>
      <c r="AB370" s="2"/>
      <c r="AC370" s="2"/>
      <c r="AD370" s="2"/>
      <c r="AE370" s="2"/>
      <c r="AF370" s="2"/>
      <c r="AG370" s="2"/>
      <c r="AH370" s="2"/>
      <c r="AI370" s="2"/>
      <c r="AJ370" s="2"/>
      <c r="AK370" s="2"/>
      <c r="AL370" s="2"/>
      <c r="AM370" s="2"/>
      <c r="AO370" s="2"/>
    </row>
    <row r="371" spans="16:41" x14ac:dyDescent="0.2">
      <c r="P371" s="2"/>
      <c r="Q371" s="2"/>
      <c r="S371" s="2"/>
      <c r="U371" s="2"/>
      <c r="V371" s="2"/>
      <c r="W371" s="2"/>
      <c r="X371" s="2"/>
      <c r="Y371" s="2"/>
      <c r="Z371" s="2"/>
      <c r="AA371" s="2"/>
      <c r="AB371" s="2"/>
      <c r="AC371" s="2"/>
      <c r="AD371" s="2"/>
      <c r="AE371" s="2"/>
      <c r="AF371" s="2"/>
      <c r="AG371" s="2"/>
      <c r="AH371" s="2"/>
      <c r="AI371" s="2"/>
      <c r="AJ371" s="2"/>
      <c r="AK371" s="2"/>
      <c r="AL371" s="2"/>
      <c r="AM371" s="2"/>
      <c r="AO371" s="2"/>
    </row>
    <row r="372" spans="16:41" x14ac:dyDescent="0.2">
      <c r="P372" s="2"/>
      <c r="Q372" s="2"/>
      <c r="S372" s="2"/>
      <c r="U372" s="2"/>
      <c r="V372" s="2"/>
      <c r="W372" s="2"/>
      <c r="X372" s="2"/>
      <c r="Y372" s="2"/>
      <c r="Z372" s="2"/>
      <c r="AA372" s="2"/>
      <c r="AB372" s="2"/>
      <c r="AC372" s="2"/>
      <c r="AD372" s="2"/>
      <c r="AE372" s="2"/>
      <c r="AF372" s="2"/>
      <c r="AG372" s="2"/>
      <c r="AH372" s="2"/>
      <c r="AI372" s="2"/>
      <c r="AJ372" s="2"/>
      <c r="AK372" s="2"/>
      <c r="AL372" s="2"/>
      <c r="AM372" s="2"/>
      <c r="AO372" s="2"/>
    </row>
    <row r="373" spans="16:41" x14ac:dyDescent="0.2">
      <c r="P373" s="2"/>
      <c r="Q373" s="2"/>
      <c r="S373" s="2"/>
      <c r="U373" s="2"/>
      <c r="V373" s="2"/>
      <c r="W373" s="2"/>
      <c r="X373" s="2"/>
      <c r="Y373" s="2"/>
      <c r="Z373" s="2"/>
      <c r="AA373" s="2"/>
      <c r="AB373" s="2"/>
      <c r="AC373" s="2"/>
      <c r="AD373" s="2"/>
      <c r="AE373" s="2"/>
      <c r="AF373" s="2"/>
      <c r="AG373" s="2"/>
      <c r="AH373" s="2"/>
      <c r="AI373" s="2"/>
      <c r="AJ373" s="2"/>
      <c r="AK373" s="2"/>
      <c r="AL373" s="2"/>
      <c r="AM373" s="2"/>
      <c r="AO373" s="2"/>
    </row>
    <row r="374" spans="16:41" x14ac:dyDescent="0.2">
      <c r="P374" s="2"/>
      <c r="Q374" s="2"/>
      <c r="S374" s="2"/>
      <c r="U374" s="2"/>
      <c r="V374" s="2"/>
      <c r="W374" s="2"/>
      <c r="X374" s="2"/>
      <c r="Y374" s="2"/>
      <c r="Z374" s="2"/>
      <c r="AA374" s="2"/>
      <c r="AB374" s="2"/>
      <c r="AC374" s="2"/>
      <c r="AD374" s="2"/>
      <c r="AE374" s="2"/>
      <c r="AF374" s="2"/>
      <c r="AG374" s="2"/>
      <c r="AH374" s="2"/>
      <c r="AI374" s="2"/>
      <c r="AJ374" s="2"/>
      <c r="AK374" s="2"/>
      <c r="AL374" s="2"/>
      <c r="AM374" s="2"/>
      <c r="AO374" s="2"/>
    </row>
    <row r="375" spans="16:41" x14ac:dyDescent="0.2">
      <c r="P375" s="2"/>
      <c r="Q375" s="2"/>
      <c r="S375" s="2"/>
      <c r="U375" s="2"/>
      <c r="V375" s="2"/>
      <c r="W375" s="2"/>
      <c r="X375" s="2"/>
      <c r="Y375" s="2"/>
      <c r="Z375" s="2"/>
      <c r="AA375" s="2"/>
      <c r="AB375" s="2"/>
      <c r="AC375" s="2"/>
      <c r="AD375" s="2"/>
      <c r="AE375" s="2"/>
      <c r="AF375" s="2"/>
      <c r="AG375" s="2"/>
      <c r="AH375" s="2"/>
      <c r="AI375" s="2"/>
      <c r="AJ375" s="2"/>
      <c r="AK375" s="2"/>
      <c r="AL375" s="2"/>
      <c r="AM375" s="2"/>
      <c r="AO375" s="2"/>
    </row>
    <row r="376" spans="16:41" x14ac:dyDescent="0.2">
      <c r="P376" s="2"/>
      <c r="Q376" s="2"/>
      <c r="S376" s="2"/>
      <c r="U376" s="2"/>
      <c r="V376" s="2"/>
      <c r="W376" s="2"/>
      <c r="X376" s="2"/>
      <c r="Y376" s="2"/>
      <c r="Z376" s="2"/>
      <c r="AA376" s="2"/>
      <c r="AB376" s="2"/>
      <c r="AC376" s="2"/>
      <c r="AD376" s="2"/>
      <c r="AE376" s="2"/>
      <c r="AF376" s="2"/>
      <c r="AG376" s="2"/>
      <c r="AH376" s="2"/>
      <c r="AI376" s="2"/>
      <c r="AJ376" s="2"/>
      <c r="AK376" s="2"/>
      <c r="AL376" s="2"/>
      <c r="AM376" s="2"/>
      <c r="AO376" s="2"/>
    </row>
    <row r="377" spans="16:41" x14ac:dyDescent="0.2">
      <c r="P377" s="2"/>
      <c r="Q377" s="2"/>
      <c r="S377" s="2"/>
      <c r="U377" s="2"/>
      <c r="V377" s="2"/>
      <c r="W377" s="2"/>
      <c r="X377" s="2"/>
      <c r="Y377" s="2"/>
      <c r="Z377" s="2"/>
      <c r="AA377" s="2"/>
      <c r="AB377" s="2"/>
      <c r="AC377" s="2"/>
      <c r="AD377" s="2"/>
      <c r="AE377" s="2"/>
      <c r="AF377" s="2"/>
      <c r="AG377" s="2"/>
      <c r="AH377" s="2"/>
      <c r="AI377" s="2"/>
      <c r="AJ377" s="2"/>
      <c r="AK377" s="2"/>
      <c r="AL377" s="2"/>
      <c r="AM377" s="2"/>
      <c r="AO377" s="2"/>
    </row>
    <row r="378" spans="16:41" x14ac:dyDescent="0.2">
      <c r="P378" s="2"/>
      <c r="Q378" s="2"/>
      <c r="S378" s="2"/>
      <c r="U378" s="2"/>
      <c r="V378" s="2"/>
      <c r="W378" s="2"/>
      <c r="X378" s="2"/>
      <c r="Y378" s="2"/>
      <c r="Z378" s="2"/>
      <c r="AA378" s="2"/>
      <c r="AB378" s="2"/>
      <c r="AC378" s="2"/>
      <c r="AD378" s="2"/>
      <c r="AE378" s="2"/>
      <c r="AF378" s="2"/>
      <c r="AG378" s="2"/>
      <c r="AH378" s="2"/>
      <c r="AI378" s="2"/>
      <c r="AJ378" s="2"/>
      <c r="AK378" s="2"/>
      <c r="AL378" s="2"/>
      <c r="AM378" s="2"/>
      <c r="AO378" s="2"/>
    </row>
    <row r="379" spans="16:41" x14ac:dyDescent="0.2">
      <c r="P379" s="2"/>
      <c r="Q379" s="2"/>
      <c r="S379" s="2"/>
      <c r="U379" s="2"/>
      <c r="V379" s="2"/>
      <c r="W379" s="2"/>
      <c r="X379" s="2"/>
      <c r="Y379" s="2"/>
      <c r="Z379" s="2"/>
      <c r="AA379" s="2"/>
      <c r="AB379" s="2"/>
      <c r="AC379" s="2"/>
      <c r="AD379" s="2"/>
      <c r="AE379" s="2"/>
      <c r="AF379" s="2"/>
      <c r="AG379" s="2"/>
      <c r="AH379" s="2"/>
      <c r="AI379" s="2"/>
      <c r="AJ379" s="2"/>
      <c r="AK379" s="2"/>
      <c r="AL379" s="2"/>
      <c r="AM379" s="2"/>
      <c r="AO379" s="2"/>
    </row>
    <row r="380" spans="16:41" x14ac:dyDescent="0.2">
      <c r="P380" s="2"/>
      <c r="Q380" s="2"/>
      <c r="S380" s="2"/>
      <c r="U380" s="2"/>
      <c r="V380" s="2"/>
      <c r="W380" s="2"/>
      <c r="X380" s="2"/>
      <c r="Y380" s="2"/>
      <c r="Z380" s="2"/>
      <c r="AA380" s="2"/>
      <c r="AB380" s="2"/>
      <c r="AC380" s="2"/>
      <c r="AD380" s="2"/>
      <c r="AE380" s="2"/>
      <c r="AF380" s="2"/>
      <c r="AG380" s="2"/>
      <c r="AH380" s="2"/>
      <c r="AI380" s="2"/>
      <c r="AJ380" s="2"/>
      <c r="AK380" s="2"/>
      <c r="AL380" s="2"/>
      <c r="AM380" s="2"/>
      <c r="AO380" s="2"/>
    </row>
    <row r="381" spans="16:41" x14ac:dyDescent="0.2">
      <c r="P381" s="2"/>
      <c r="Q381" s="2"/>
      <c r="S381" s="2"/>
      <c r="U381" s="2"/>
      <c r="V381" s="2"/>
      <c r="W381" s="2"/>
      <c r="X381" s="2"/>
      <c r="Y381" s="2"/>
      <c r="Z381" s="2"/>
      <c r="AA381" s="2"/>
      <c r="AB381" s="2"/>
      <c r="AC381" s="2"/>
      <c r="AD381" s="2"/>
      <c r="AE381" s="2"/>
      <c r="AF381" s="2"/>
      <c r="AG381" s="2"/>
      <c r="AH381" s="2"/>
      <c r="AI381" s="2"/>
      <c r="AJ381" s="2"/>
      <c r="AK381" s="2"/>
      <c r="AL381" s="2"/>
      <c r="AM381" s="2"/>
      <c r="AO381" s="2"/>
    </row>
    <row r="382" spans="16:41" x14ac:dyDescent="0.2">
      <c r="P382" s="2"/>
      <c r="Q382" s="2"/>
      <c r="S382" s="2"/>
      <c r="U382" s="2"/>
      <c r="V382" s="2"/>
      <c r="W382" s="2"/>
      <c r="X382" s="2"/>
      <c r="Y382" s="2"/>
      <c r="Z382" s="2"/>
      <c r="AA382" s="2"/>
      <c r="AB382" s="2"/>
      <c r="AC382" s="2"/>
      <c r="AD382" s="2"/>
      <c r="AE382" s="2"/>
      <c r="AF382" s="2"/>
      <c r="AG382" s="2"/>
      <c r="AH382" s="2"/>
      <c r="AI382" s="2"/>
      <c r="AJ382" s="2"/>
      <c r="AK382" s="2"/>
      <c r="AL382" s="2"/>
      <c r="AM382" s="2"/>
      <c r="AO382" s="2"/>
    </row>
    <row r="383" spans="16:41" x14ac:dyDescent="0.2">
      <c r="P383" s="2"/>
      <c r="Q383" s="2"/>
      <c r="S383" s="2"/>
      <c r="U383" s="2"/>
      <c r="V383" s="2"/>
      <c r="W383" s="2"/>
      <c r="X383" s="2"/>
      <c r="Y383" s="2"/>
      <c r="Z383" s="2"/>
      <c r="AA383" s="2"/>
      <c r="AB383" s="2"/>
      <c r="AC383" s="2"/>
      <c r="AD383" s="2"/>
      <c r="AE383" s="2"/>
      <c r="AF383" s="2"/>
      <c r="AG383" s="2"/>
      <c r="AH383" s="2"/>
      <c r="AI383" s="2"/>
      <c r="AJ383" s="2"/>
      <c r="AK383" s="2"/>
      <c r="AL383" s="2"/>
      <c r="AM383" s="2"/>
      <c r="AO383" s="2"/>
    </row>
    <row r="384" spans="16:41" x14ac:dyDescent="0.2">
      <c r="P384" s="2"/>
      <c r="Q384" s="2"/>
      <c r="S384" s="2"/>
      <c r="U384" s="2"/>
      <c r="V384" s="2"/>
      <c r="W384" s="2"/>
      <c r="X384" s="2"/>
      <c r="Y384" s="2"/>
      <c r="Z384" s="2"/>
      <c r="AA384" s="2"/>
      <c r="AB384" s="2"/>
      <c r="AC384" s="2"/>
      <c r="AD384" s="2"/>
      <c r="AE384" s="2"/>
      <c r="AF384" s="2"/>
      <c r="AG384" s="2"/>
      <c r="AH384" s="2"/>
      <c r="AI384" s="2"/>
      <c r="AJ384" s="2"/>
      <c r="AK384" s="2"/>
      <c r="AL384" s="2"/>
      <c r="AM384" s="2"/>
      <c r="AO384" s="2"/>
    </row>
    <row r="385" spans="16:41" x14ac:dyDescent="0.2">
      <c r="P385" s="2"/>
      <c r="Q385" s="2"/>
      <c r="S385" s="2"/>
      <c r="U385" s="2"/>
      <c r="V385" s="2"/>
      <c r="W385" s="2"/>
      <c r="X385" s="2"/>
      <c r="Y385" s="2"/>
      <c r="Z385" s="2"/>
      <c r="AA385" s="2"/>
      <c r="AB385" s="2"/>
      <c r="AC385" s="2"/>
      <c r="AD385" s="2"/>
      <c r="AE385" s="2"/>
      <c r="AF385" s="2"/>
      <c r="AG385" s="2"/>
      <c r="AH385" s="2"/>
      <c r="AI385" s="2"/>
      <c r="AJ385" s="2"/>
      <c r="AK385" s="2"/>
      <c r="AL385" s="2"/>
      <c r="AM385" s="2"/>
      <c r="AO385" s="2"/>
    </row>
    <row r="386" spans="16:41" x14ac:dyDescent="0.2">
      <c r="P386" s="2"/>
      <c r="Q386" s="2"/>
      <c r="S386" s="2"/>
      <c r="U386" s="2"/>
      <c r="V386" s="2"/>
      <c r="W386" s="2"/>
      <c r="X386" s="2"/>
      <c r="Y386" s="2"/>
      <c r="Z386" s="2"/>
      <c r="AA386" s="2"/>
      <c r="AB386" s="2"/>
      <c r="AC386" s="2"/>
      <c r="AD386" s="2"/>
      <c r="AE386" s="2"/>
      <c r="AF386" s="2"/>
      <c r="AG386" s="2"/>
      <c r="AH386" s="2"/>
      <c r="AI386" s="2"/>
      <c r="AJ386" s="2"/>
      <c r="AK386" s="2"/>
      <c r="AL386" s="2"/>
      <c r="AM386" s="2"/>
      <c r="AO386" s="2"/>
    </row>
    <row r="387" spans="16:41" x14ac:dyDescent="0.2">
      <c r="P387" s="2"/>
      <c r="Q387" s="2"/>
      <c r="S387" s="2"/>
      <c r="U387" s="2"/>
      <c r="V387" s="2"/>
      <c r="W387" s="2"/>
      <c r="X387" s="2"/>
      <c r="Y387" s="2"/>
      <c r="Z387" s="2"/>
      <c r="AA387" s="2"/>
      <c r="AB387" s="2"/>
      <c r="AC387" s="2"/>
      <c r="AD387" s="2"/>
      <c r="AE387" s="2"/>
      <c r="AF387" s="2"/>
      <c r="AG387" s="2"/>
      <c r="AH387" s="2"/>
      <c r="AI387" s="2"/>
      <c r="AJ387" s="2"/>
      <c r="AK387" s="2"/>
      <c r="AL387" s="2"/>
      <c r="AM387" s="2"/>
      <c r="AO387" s="2"/>
    </row>
    <row r="388" spans="16:41" x14ac:dyDescent="0.2">
      <c r="P388" s="2"/>
      <c r="Q388" s="2"/>
      <c r="S388" s="2"/>
      <c r="U388" s="2"/>
      <c r="V388" s="2"/>
      <c r="W388" s="2"/>
      <c r="X388" s="2"/>
      <c r="Y388" s="2"/>
      <c r="Z388" s="2"/>
      <c r="AA388" s="2"/>
      <c r="AB388" s="2"/>
      <c r="AC388" s="2"/>
      <c r="AD388" s="2"/>
      <c r="AE388" s="2"/>
      <c r="AF388" s="2"/>
      <c r="AG388" s="2"/>
      <c r="AH388" s="2"/>
      <c r="AI388" s="2"/>
      <c r="AJ388" s="2"/>
      <c r="AK388" s="2"/>
      <c r="AL388" s="2"/>
      <c r="AM388" s="2"/>
      <c r="AO388" s="2"/>
    </row>
    <row r="389" spans="16:41" x14ac:dyDescent="0.2">
      <c r="P389" s="2"/>
      <c r="Q389" s="2"/>
      <c r="S389" s="2"/>
      <c r="U389" s="2"/>
      <c r="V389" s="2"/>
      <c r="W389" s="2"/>
      <c r="X389" s="2"/>
      <c r="Y389" s="2"/>
      <c r="Z389" s="2"/>
      <c r="AA389" s="2"/>
      <c r="AB389" s="2"/>
      <c r="AC389" s="2"/>
      <c r="AD389" s="2"/>
      <c r="AE389" s="2"/>
      <c r="AF389" s="2"/>
      <c r="AG389" s="2"/>
      <c r="AH389" s="2"/>
      <c r="AI389" s="2"/>
      <c r="AJ389" s="2"/>
      <c r="AK389" s="2"/>
      <c r="AL389" s="2"/>
      <c r="AM389" s="2"/>
      <c r="AO389" s="2"/>
    </row>
    <row r="390" spans="16:41" x14ac:dyDescent="0.2">
      <c r="P390" s="2"/>
      <c r="Q390" s="2"/>
      <c r="S390" s="2"/>
      <c r="U390" s="2"/>
      <c r="V390" s="2"/>
      <c r="W390" s="2"/>
      <c r="X390" s="2"/>
      <c r="Y390" s="2"/>
      <c r="Z390" s="2"/>
      <c r="AA390" s="2"/>
      <c r="AB390" s="2"/>
      <c r="AC390" s="2"/>
      <c r="AD390" s="2"/>
      <c r="AE390" s="2"/>
      <c r="AF390" s="2"/>
      <c r="AG390" s="2"/>
      <c r="AH390" s="2"/>
      <c r="AI390" s="2"/>
      <c r="AJ390" s="2"/>
      <c r="AK390" s="2"/>
      <c r="AL390" s="2"/>
      <c r="AM390" s="2"/>
      <c r="AO390" s="2"/>
    </row>
    <row r="391" spans="16:41" x14ac:dyDescent="0.2">
      <c r="P391" s="2"/>
      <c r="Q391" s="2"/>
      <c r="S391" s="2"/>
      <c r="U391" s="2"/>
      <c r="V391" s="2"/>
      <c r="W391" s="2"/>
      <c r="X391" s="2"/>
      <c r="Y391" s="2"/>
      <c r="Z391" s="2"/>
      <c r="AA391" s="2"/>
      <c r="AB391" s="2"/>
      <c r="AC391" s="2"/>
      <c r="AD391" s="2"/>
      <c r="AE391" s="2"/>
      <c r="AF391" s="2"/>
      <c r="AG391" s="2"/>
      <c r="AH391" s="2"/>
      <c r="AI391" s="2"/>
      <c r="AJ391" s="2"/>
      <c r="AK391" s="2"/>
      <c r="AL391" s="2"/>
      <c r="AM391" s="2"/>
      <c r="AO391" s="2"/>
    </row>
    <row r="392" spans="16:41" x14ac:dyDescent="0.2">
      <c r="P392" s="2"/>
      <c r="Q392" s="2"/>
      <c r="S392" s="2"/>
      <c r="U392" s="2"/>
      <c r="V392" s="2"/>
      <c r="W392" s="2"/>
      <c r="X392" s="2"/>
      <c r="Y392" s="2"/>
      <c r="Z392" s="2"/>
      <c r="AA392" s="2"/>
      <c r="AB392" s="2"/>
      <c r="AC392" s="2"/>
      <c r="AD392" s="2"/>
      <c r="AE392" s="2"/>
      <c r="AF392" s="2"/>
      <c r="AG392" s="2"/>
      <c r="AH392" s="2"/>
      <c r="AI392" s="2"/>
      <c r="AJ392" s="2"/>
      <c r="AK392" s="2"/>
      <c r="AL392" s="2"/>
      <c r="AM392" s="2"/>
      <c r="AO392" s="2"/>
    </row>
    <row r="393" spans="16:41" x14ac:dyDescent="0.2">
      <c r="P393" s="2"/>
      <c r="Q393" s="2"/>
      <c r="S393" s="2"/>
      <c r="U393" s="2"/>
      <c r="V393" s="2"/>
      <c r="W393" s="2"/>
      <c r="X393" s="2"/>
      <c r="Y393" s="2"/>
      <c r="Z393" s="2"/>
      <c r="AA393" s="2"/>
      <c r="AB393" s="2"/>
      <c r="AC393" s="2"/>
      <c r="AD393" s="2"/>
      <c r="AE393" s="2"/>
      <c r="AF393" s="2"/>
      <c r="AG393" s="2"/>
      <c r="AH393" s="2"/>
      <c r="AI393" s="2"/>
      <c r="AJ393" s="2"/>
      <c r="AK393" s="2"/>
      <c r="AL393" s="2"/>
      <c r="AM393" s="2"/>
      <c r="AO393" s="2"/>
    </row>
    <row r="394" spans="16:41" x14ac:dyDescent="0.2">
      <c r="P394" s="2"/>
      <c r="Q394" s="2"/>
      <c r="S394" s="2"/>
      <c r="U394" s="2"/>
      <c r="V394" s="2"/>
      <c r="W394" s="2"/>
      <c r="X394" s="2"/>
      <c r="Y394" s="2"/>
      <c r="Z394" s="2"/>
      <c r="AA394" s="2"/>
      <c r="AB394" s="2"/>
      <c r="AC394" s="2"/>
      <c r="AD394" s="2"/>
      <c r="AE394" s="2"/>
      <c r="AF394" s="2"/>
      <c r="AG394" s="2"/>
      <c r="AH394" s="2"/>
      <c r="AI394" s="2"/>
      <c r="AJ394" s="2"/>
      <c r="AK394" s="2"/>
      <c r="AL394" s="2"/>
      <c r="AM394" s="2"/>
      <c r="AO394" s="2"/>
    </row>
    <row r="395" spans="16:41" x14ac:dyDescent="0.2">
      <c r="P395" s="2"/>
      <c r="Q395" s="2"/>
      <c r="S395" s="2"/>
      <c r="U395" s="2"/>
      <c r="V395" s="2"/>
      <c r="W395" s="2"/>
      <c r="X395" s="2"/>
      <c r="Y395" s="2"/>
      <c r="Z395" s="2"/>
      <c r="AA395" s="2"/>
      <c r="AB395" s="2"/>
      <c r="AC395" s="2"/>
      <c r="AD395" s="2"/>
      <c r="AE395" s="2"/>
      <c r="AF395" s="2"/>
      <c r="AG395" s="2"/>
      <c r="AH395" s="2"/>
      <c r="AI395" s="2"/>
      <c r="AJ395" s="2"/>
      <c r="AK395" s="2"/>
      <c r="AL395" s="2"/>
      <c r="AM395" s="2"/>
      <c r="AO395" s="2"/>
    </row>
    <row r="396" spans="16:41" x14ac:dyDescent="0.2">
      <c r="P396" s="2"/>
      <c r="Q396" s="2"/>
      <c r="S396" s="2"/>
      <c r="U396" s="2"/>
      <c r="V396" s="2"/>
      <c r="W396" s="2"/>
      <c r="X396" s="2"/>
      <c r="Y396" s="2"/>
      <c r="Z396" s="2"/>
      <c r="AA396" s="2"/>
      <c r="AB396" s="2"/>
      <c r="AC396" s="2"/>
      <c r="AD396" s="2"/>
      <c r="AE396" s="2"/>
      <c r="AF396" s="2"/>
      <c r="AG396" s="2"/>
      <c r="AH396" s="2"/>
      <c r="AI396" s="2"/>
      <c r="AJ396" s="2"/>
      <c r="AK396" s="2"/>
      <c r="AL396" s="2"/>
      <c r="AM396" s="2"/>
      <c r="AO396" s="2"/>
    </row>
    <row r="397" spans="16:41" x14ac:dyDescent="0.2">
      <c r="P397" s="2"/>
      <c r="Q397" s="2"/>
      <c r="S397" s="2"/>
      <c r="U397" s="2"/>
      <c r="V397" s="2"/>
      <c r="W397" s="2"/>
      <c r="X397" s="2"/>
      <c r="Y397" s="2"/>
      <c r="Z397" s="2"/>
      <c r="AA397" s="2"/>
      <c r="AB397" s="2"/>
      <c r="AC397" s="2"/>
      <c r="AD397" s="2"/>
      <c r="AE397" s="2"/>
      <c r="AF397" s="2"/>
      <c r="AG397" s="2"/>
      <c r="AH397" s="2"/>
      <c r="AI397" s="2"/>
      <c r="AJ397" s="2"/>
      <c r="AK397" s="2"/>
      <c r="AL397" s="2"/>
      <c r="AM397" s="2"/>
      <c r="AO397" s="2"/>
    </row>
    <row r="398" spans="16:41" x14ac:dyDescent="0.2">
      <c r="P398" s="2"/>
      <c r="Q398" s="2"/>
      <c r="S398" s="2"/>
      <c r="U398" s="2"/>
      <c r="V398" s="2"/>
      <c r="W398" s="2"/>
      <c r="X398" s="2"/>
      <c r="Y398" s="2"/>
      <c r="Z398" s="2"/>
      <c r="AA398" s="2"/>
      <c r="AB398" s="2"/>
      <c r="AC398" s="2"/>
      <c r="AD398" s="2"/>
      <c r="AE398" s="2"/>
      <c r="AF398" s="2"/>
      <c r="AG398" s="2"/>
      <c r="AH398" s="2"/>
      <c r="AI398" s="2"/>
      <c r="AJ398" s="2"/>
      <c r="AK398" s="2"/>
      <c r="AL398" s="2"/>
      <c r="AM398" s="2"/>
      <c r="AO398" s="2"/>
    </row>
    <row r="399" spans="16:41" x14ac:dyDescent="0.2">
      <c r="P399" s="2"/>
      <c r="Q399" s="2"/>
      <c r="S399" s="2"/>
      <c r="U399" s="2"/>
      <c r="V399" s="2"/>
      <c r="W399" s="2"/>
      <c r="X399" s="2"/>
      <c r="Y399" s="2"/>
      <c r="Z399" s="2"/>
      <c r="AA399" s="2"/>
      <c r="AB399" s="2"/>
      <c r="AC399" s="2"/>
      <c r="AD399" s="2"/>
      <c r="AE399" s="2"/>
      <c r="AF399" s="2"/>
      <c r="AG399" s="2"/>
      <c r="AH399" s="2"/>
      <c r="AI399" s="2"/>
      <c r="AJ399" s="2"/>
      <c r="AK399" s="2"/>
      <c r="AL399" s="2"/>
      <c r="AM399" s="2"/>
      <c r="AO399" s="2"/>
    </row>
    <row r="400" spans="16:41" x14ac:dyDescent="0.2">
      <c r="P400" s="2"/>
      <c r="Q400" s="2"/>
      <c r="S400" s="2"/>
      <c r="U400" s="2"/>
      <c r="V400" s="2"/>
      <c r="W400" s="2"/>
      <c r="X400" s="2"/>
      <c r="Y400" s="2"/>
      <c r="Z400" s="2"/>
      <c r="AA400" s="2"/>
      <c r="AB400" s="2"/>
      <c r="AC400" s="2"/>
      <c r="AD400" s="2"/>
      <c r="AE400" s="2"/>
      <c r="AF400" s="2"/>
      <c r="AG400" s="2"/>
      <c r="AH400" s="2"/>
      <c r="AI400" s="2"/>
      <c r="AJ400" s="2"/>
      <c r="AK400" s="2"/>
      <c r="AL400" s="2"/>
      <c r="AM400" s="2"/>
      <c r="AO400" s="2"/>
    </row>
    <row r="401" spans="16:41" x14ac:dyDescent="0.2">
      <c r="P401" s="2"/>
      <c r="Q401" s="2"/>
      <c r="S401" s="2"/>
      <c r="U401" s="2"/>
      <c r="V401" s="2"/>
      <c r="W401" s="2"/>
      <c r="X401" s="2"/>
      <c r="Y401" s="2"/>
      <c r="Z401" s="2"/>
      <c r="AA401" s="2"/>
      <c r="AB401" s="2"/>
      <c r="AC401" s="2"/>
      <c r="AD401" s="2"/>
      <c r="AE401" s="2"/>
      <c r="AF401" s="2"/>
      <c r="AG401" s="2"/>
      <c r="AH401" s="2"/>
      <c r="AI401" s="2"/>
      <c r="AJ401" s="2"/>
      <c r="AK401" s="2"/>
      <c r="AL401" s="2"/>
      <c r="AM401" s="2"/>
      <c r="AO401" s="2"/>
    </row>
    <row r="402" spans="16:41" x14ac:dyDescent="0.2">
      <c r="P402" s="2"/>
      <c r="Q402" s="2"/>
      <c r="S402" s="2"/>
      <c r="U402" s="2"/>
      <c r="V402" s="2"/>
      <c r="W402" s="2"/>
      <c r="X402" s="2"/>
      <c r="Y402" s="2"/>
      <c r="Z402" s="2"/>
      <c r="AA402" s="2"/>
      <c r="AB402" s="2"/>
      <c r="AC402" s="2"/>
      <c r="AD402" s="2"/>
      <c r="AE402" s="2"/>
      <c r="AF402" s="2"/>
      <c r="AG402" s="2"/>
      <c r="AH402" s="2"/>
      <c r="AI402" s="2"/>
      <c r="AJ402" s="2"/>
      <c r="AK402" s="2"/>
      <c r="AL402" s="2"/>
      <c r="AM402" s="2"/>
      <c r="AO402" s="2"/>
    </row>
    <row r="403" spans="16:41" x14ac:dyDescent="0.2">
      <c r="P403" s="2"/>
      <c r="Q403" s="2"/>
      <c r="S403" s="2"/>
      <c r="U403" s="2"/>
      <c r="V403" s="2"/>
      <c r="W403" s="2"/>
      <c r="X403" s="2"/>
      <c r="Y403" s="2"/>
      <c r="Z403" s="2"/>
      <c r="AA403" s="2"/>
      <c r="AB403" s="2"/>
      <c r="AC403" s="2"/>
      <c r="AD403" s="2"/>
      <c r="AE403" s="2"/>
      <c r="AF403" s="2"/>
      <c r="AG403" s="2"/>
      <c r="AH403" s="2"/>
      <c r="AI403" s="2"/>
      <c r="AJ403" s="2"/>
      <c r="AK403" s="2"/>
      <c r="AL403" s="2"/>
      <c r="AM403" s="2"/>
      <c r="AO403" s="2"/>
    </row>
    <row r="404" spans="16:41" x14ac:dyDescent="0.2">
      <c r="P404" s="2"/>
      <c r="Q404" s="2"/>
      <c r="S404" s="2"/>
      <c r="U404" s="2"/>
      <c r="V404" s="2"/>
      <c r="W404" s="2"/>
      <c r="X404" s="2"/>
      <c r="Y404" s="2"/>
      <c r="Z404" s="2"/>
      <c r="AA404" s="2"/>
      <c r="AB404" s="2"/>
      <c r="AC404" s="2"/>
      <c r="AD404" s="2"/>
      <c r="AE404" s="2"/>
      <c r="AF404" s="2"/>
      <c r="AG404" s="2"/>
      <c r="AH404" s="2"/>
      <c r="AI404" s="2"/>
      <c r="AJ404" s="2"/>
      <c r="AK404" s="2"/>
      <c r="AL404" s="2"/>
      <c r="AM404" s="2"/>
      <c r="AO404" s="2"/>
    </row>
    <row r="405" spans="16:41" x14ac:dyDescent="0.2">
      <c r="P405" s="2"/>
      <c r="Q405" s="2"/>
      <c r="S405" s="2"/>
      <c r="U405" s="2"/>
      <c r="V405" s="2"/>
      <c r="W405" s="2"/>
      <c r="X405" s="2"/>
      <c r="Y405" s="2"/>
      <c r="Z405" s="2"/>
      <c r="AA405" s="2"/>
      <c r="AB405" s="2"/>
      <c r="AC405" s="2"/>
      <c r="AD405" s="2"/>
      <c r="AE405" s="2"/>
      <c r="AF405" s="2"/>
      <c r="AG405" s="2"/>
      <c r="AH405" s="2"/>
      <c r="AI405" s="2"/>
      <c r="AJ405" s="2"/>
      <c r="AK405" s="2"/>
      <c r="AL405" s="2"/>
      <c r="AM405" s="2"/>
      <c r="AO405" s="2"/>
    </row>
    <row r="406" spans="16:41" x14ac:dyDescent="0.2">
      <c r="P406" s="2"/>
      <c r="Q406" s="2"/>
      <c r="S406" s="2"/>
      <c r="U406" s="2"/>
      <c r="V406" s="2"/>
      <c r="W406" s="2"/>
      <c r="X406" s="2"/>
      <c r="Y406" s="2"/>
      <c r="Z406" s="2"/>
      <c r="AA406" s="2"/>
      <c r="AB406" s="2"/>
      <c r="AC406" s="2"/>
      <c r="AD406" s="2"/>
      <c r="AE406" s="2"/>
      <c r="AF406" s="2"/>
      <c r="AG406" s="2"/>
      <c r="AH406" s="2"/>
      <c r="AI406" s="2"/>
      <c r="AJ406" s="2"/>
      <c r="AK406" s="2"/>
      <c r="AL406" s="2"/>
      <c r="AM406" s="2"/>
      <c r="AO406" s="2"/>
    </row>
    <row r="407" spans="16:41" x14ac:dyDescent="0.2">
      <c r="P407" s="2"/>
      <c r="Q407" s="2"/>
      <c r="S407" s="2"/>
      <c r="U407" s="2"/>
      <c r="V407" s="2"/>
      <c r="W407" s="2"/>
      <c r="X407" s="2"/>
      <c r="Y407" s="2"/>
      <c r="Z407" s="2"/>
      <c r="AA407" s="2"/>
      <c r="AB407" s="2"/>
      <c r="AC407" s="2"/>
      <c r="AD407" s="2"/>
      <c r="AE407" s="2"/>
      <c r="AF407" s="2"/>
      <c r="AG407" s="2"/>
      <c r="AH407" s="2"/>
      <c r="AI407" s="2"/>
      <c r="AJ407" s="2"/>
      <c r="AK407" s="2"/>
      <c r="AL407" s="2"/>
      <c r="AM407" s="2"/>
      <c r="AO407" s="2"/>
    </row>
    <row r="408" spans="16:41" x14ac:dyDescent="0.2">
      <c r="P408" s="2"/>
      <c r="Q408" s="2"/>
      <c r="S408" s="2"/>
      <c r="U408" s="2"/>
      <c r="V408" s="2"/>
      <c r="W408" s="2"/>
      <c r="X408" s="2"/>
      <c r="Y408" s="2"/>
      <c r="Z408" s="2"/>
      <c r="AA408" s="2"/>
      <c r="AB408" s="2"/>
      <c r="AC408" s="2"/>
      <c r="AD408" s="2"/>
      <c r="AE408" s="2"/>
      <c r="AF408" s="2"/>
      <c r="AG408" s="2"/>
      <c r="AH408" s="2"/>
      <c r="AI408" s="2"/>
      <c r="AJ408" s="2"/>
      <c r="AK408" s="2"/>
      <c r="AL408" s="2"/>
      <c r="AM408" s="2"/>
      <c r="AO408" s="2"/>
    </row>
    <row r="409" spans="16:41" x14ac:dyDescent="0.2">
      <c r="P409" s="2"/>
      <c r="Q409" s="2"/>
      <c r="S409" s="2"/>
      <c r="U409" s="2"/>
      <c r="V409" s="2"/>
      <c r="W409" s="2"/>
      <c r="X409" s="2"/>
      <c r="Y409" s="2"/>
      <c r="Z409" s="2"/>
      <c r="AA409" s="2"/>
      <c r="AB409" s="2"/>
      <c r="AC409" s="2"/>
      <c r="AD409" s="2"/>
      <c r="AE409" s="2"/>
      <c r="AF409" s="2"/>
      <c r="AG409" s="2"/>
      <c r="AH409" s="2"/>
      <c r="AI409" s="2"/>
      <c r="AJ409" s="2"/>
      <c r="AK409" s="2"/>
      <c r="AL409" s="2"/>
      <c r="AM409" s="2"/>
      <c r="AO409" s="2"/>
    </row>
    <row r="410" spans="16:41" x14ac:dyDescent="0.2">
      <c r="P410" s="2"/>
      <c r="Q410" s="2"/>
      <c r="S410" s="2"/>
      <c r="U410" s="2"/>
      <c r="V410" s="2"/>
      <c r="W410" s="2"/>
      <c r="X410" s="2"/>
      <c r="Y410" s="2"/>
      <c r="Z410" s="2"/>
      <c r="AA410" s="2"/>
      <c r="AB410" s="2"/>
      <c r="AC410" s="2"/>
      <c r="AD410" s="2"/>
      <c r="AE410" s="2"/>
      <c r="AF410" s="2"/>
      <c r="AG410" s="2"/>
      <c r="AH410" s="2"/>
      <c r="AI410" s="2"/>
      <c r="AJ410" s="2"/>
      <c r="AK410" s="2"/>
      <c r="AL410" s="2"/>
      <c r="AM410" s="2"/>
      <c r="AO410" s="2"/>
    </row>
    <row r="411" spans="16:41" x14ac:dyDescent="0.2">
      <c r="P411" s="2"/>
      <c r="Q411" s="2"/>
      <c r="S411" s="2"/>
      <c r="U411" s="2"/>
      <c r="V411" s="2"/>
      <c r="W411" s="2"/>
      <c r="X411" s="2"/>
      <c r="Y411" s="2"/>
      <c r="Z411" s="2"/>
      <c r="AA411" s="2"/>
      <c r="AB411" s="2"/>
      <c r="AC411" s="2"/>
      <c r="AD411" s="2"/>
      <c r="AE411" s="2"/>
      <c r="AF411" s="2"/>
      <c r="AG411" s="2"/>
      <c r="AH411" s="2"/>
      <c r="AI411" s="2"/>
      <c r="AJ411" s="2"/>
      <c r="AK411" s="2"/>
      <c r="AL411" s="2"/>
      <c r="AM411" s="2"/>
      <c r="AO411" s="2"/>
    </row>
    <row r="412" spans="16:41" x14ac:dyDescent="0.2">
      <c r="P412" s="2"/>
      <c r="Q412" s="2"/>
      <c r="S412" s="2"/>
      <c r="U412" s="2"/>
      <c r="V412" s="2"/>
      <c r="W412" s="2"/>
      <c r="X412" s="2"/>
      <c r="Y412" s="2"/>
      <c r="Z412" s="2"/>
      <c r="AA412" s="2"/>
      <c r="AB412" s="2"/>
      <c r="AC412" s="2"/>
      <c r="AD412" s="2"/>
      <c r="AE412" s="2"/>
      <c r="AF412" s="2"/>
      <c r="AG412" s="2"/>
      <c r="AH412" s="2"/>
      <c r="AI412" s="2"/>
      <c r="AJ412" s="2"/>
      <c r="AK412" s="2"/>
      <c r="AL412" s="2"/>
      <c r="AM412" s="2"/>
      <c r="AO412" s="2"/>
    </row>
    <row r="413" spans="16:41" x14ac:dyDescent="0.2">
      <c r="P413" s="2"/>
      <c r="Q413" s="2"/>
      <c r="S413" s="2"/>
      <c r="U413" s="2"/>
      <c r="V413" s="2"/>
      <c r="W413" s="2"/>
      <c r="X413" s="2"/>
      <c r="Y413" s="2"/>
      <c r="Z413" s="2"/>
      <c r="AA413" s="2"/>
      <c r="AB413" s="2"/>
      <c r="AC413" s="2"/>
      <c r="AD413" s="2"/>
      <c r="AE413" s="2"/>
      <c r="AF413" s="2"/>
      <c r="AG413" s="2"/>
      <c r="AH413" s="2"/>
      <c r="AI413" s="2"/>
      <c r="AJ413" s="2"/>
      <c r="AK413" s="2"/>
      <c r="AL413" s="2"/>
      <c r="AM413" s="2"/>
      <c r="AO413" s="2"/>
    </row>
    <row r="414" spans="16:41" x14ac:dyDescent="0.2">
      <c r="P414" s="2"/>
      <c r="Q414" s="2"/>
      <c r="S414" s="2"/>
      <c r="U414" s="2"/>
      <c r="V414" s="2"/>
      <c r="W414" s="2"/>
      <c r="X414" s="2"/>
      <c r="Y414" s="2"/>
      <c r="Z414" s="2"/>
      <c r="AA414" s="2"/>
      <c r="AB414" s="2"/>
      <c r="AC414" s="2"/>
      <c r="AD414" s="2"/>
      <c r="AE414" s="2"/>
      <c r="AF414" s="2"/>
      <c r="AG414" s="2"/>
      <c r="AH414" s="2"/>
      <c r="AI414" s="2"/>
      <c r="AJ414" s="2"/>
      <c r="AK414" s="2"/>
      <c r="AL414" s="2"/>
      <c r="AM414" s="2"/>
      <c r="AO414" s="2"/>
    </row>
    <row r="415" spans="16:41" x14ac:dyDescent="0.2">
      <c r="P415" s="2"/>
      <c r="Q415" s="2"/>
      <c r="S415" s="2"/>
      <c r="U415" s="2"/>
      <c r="V415" s="2"/>
      <c r="W415" s="2"/>
      <c r="X415" s="2"/>
      <c r="Y415" s="2"/>
      <c r="Z415" s="2"/>
      <c r="AA415" s="2"/>
      <c r="AB415" s="2"/>
      <c r="AC415" s="2"/>
      <c r="AD415" s="2"/>
      <c r="AE415" s="2"/>
      <c r="AF415" s="2"/>
      <c r="AG415" s="2"/>
      <c r="AH415" s="2"/>
      <c r="AI415" s="2"/>
      <c r="AJ415" s="2"/>
      <c r="AK415" s="2"/>
      <c r="AL415" s="2"/>
      <c r="AM415" s="2"/>
      <c r="AO415" s="2"/>
    </row>
    <row r="416" spans="16:41" x14ac:dyDescent="0.2">
      <c r="P416" s="2"/>
      <c r="Q416" s="2"/>
      <c r="S416" s="2"/>
      <c r="U416" s="2"/>
      <c r="V416" s="2"/>
      <c r="W416" s="2"/>
      <c r="X416" s="2"/>
      <c r="Y416" s="2"/>
      <c r="Z416" s="2"/>
      <c r="AA416" s="2"/>
      <c r="AB416" s="2"/>
      <c r="AC416" s="2"/>
      <c r="AD416" s="2"/>
      <c r="AE416" s="2"/>
      <c r="AF416" s="2"/>
      <c r="AG416" s="2"/>
      <c r="AH416" s="2"/>
      <c r="AI416" s="2"/>
      <c r="AJ416" s="2"/>
      <c r="AK416" s="2"/>
      <c r="AL416" s="2"/>
      <c r="AM416" s="2"/>
      <c r="AO416" s="2"/>
    </row>
    <row r="417" spans="16:41" x14ac:dyDescent="0.2">
      <c r="P417" s="2"/>
      <c r="Q417" s="2"/>
      <c r="S417" s="2"/>
      <c r="U417" s="2"/>
      <c r="V417" s="2"/>
      <c r="W417" s="2"/>
      <c r="X417" s="2"/>
      <c r="Y417" s="2"/>
      <c r="Z417" s="2"/>
      <c r="AA417" s="2"/>
      <c r="AB417" s="2"/>
      <c r="AC417" s="2"/>
      <c r="AD417" s="2"/>
      <c r="AE417" s="2"/>
      <c r="AF417" s="2"/>
      <c r="AG417" s="2"/>
      <c r="AH417" s="2"/>
      <c r="AI417" s="2"/>
      <c r="AJ417" s="2"/>
      <c r="AK417" s="2"/>
      <c r="AL417" s="2"/>
      <c r="AM417" s="2"/>
      <c r="AO417" s="2"/>
    </row>
    <row r="418" spans="16:41" x14ac:dyDescent="0.2">
      <c r="P418" s="2"/>
      <c r="Q418" s="2"/>
      <c r="S418" s="2"/>
      <c r="U418" s="2"/>
      <c r="V418" s="2"/>
      <c r="W418" s="2"/>
      <c r="X418" s="2"/>
      <c r="Y418" s="2"/>
      <c r="Z418" s="2"/>
      <c r="AA418" s="2"/>
      <c r="AB418" s="2"/>
      <c r="AC418" s="2"/>
      <c r="AD418" s="2"/>
      <c r="AE418" s="2"/>
      <c r="AF418" s="2"/>
      <c r="AG418" s="2"/>
      <c r="AH418" s="2"/>
      <c r="AI418" s="2"/>
      <c r="AJ418" s="2"/>
      <c r="AK418" s="2"/>
      <c r="AL418" s="2"/>
      <c r="AM418" s="2"/>
      <c r="AO418" s="2"/>
    </row>
    <row r="419" spans="16:41" x14ac:dyDescent="0.2">
      <c r="P419" s="2"/>
      <c r="Q419" s="2"/>
      <c r="S419" s="2"/>
      <c r="U419" s="2"/>
      <c r="V419" s="2"/>
      <c r="W419" s="2"/>
      <c r="X419" s="2"/>
      <c r="Y419" s="2"/>
      <c r="Z419" s="2"/>
      <c r="AA419" s="2"/>
      <c r="AB419" s="2"/>
      <c r="AC419" s="2"/>
      <c r="AD419" s="2"/>
      <c r="AE419" s="2"/>
      <c r="AF419" s="2"/>
      <c r="AG419" s="2"/>
      <c r="AH419" s="2"/>
      <c r="AI419" s="2"/>
      <c r="AJ419" s="2"/>
      <c r="AK419" s="2"/>
      <c r="AL419" s="2"/>
      <c r="AM419" s="2"/>
      <c r="AO419" s="2"/>
    </row>
    <row r="420" spans="16:41" x14ac:dyDescent="0.2">
      <c r="P420" s="2"/>
      <c r="Q420" s="2"/>
      <c r="S420" s="2"/>
      <c r="U420" s="2"/>
      <c r="V420" s="2"/>
      <c r="W420" s="2"/>
      <c r="X420" s="2"/>
      <c r="Y420" s="2"/>
      <c r="Z420" s="2"/>
      <c r="AA420" s="2"/>
      <c r="AB420" s="2"/>
      <c r="AC420" s="2"/>
      <c r="AD420" s="2"/>
      <c r="AE420" s="2"/>
      <c r="AF420" s="2"/>
      <c r="AG420" s="2"/>
      <c r="AH420" s="2"/>
      <c r="AI420" s="2"/>
      <c r="AJ420" s="2"/>
      <c r="AK420" s="2"/>
      <c r="AL420" s="2"/>
      <c r="AM420" s="2"/>
      <c r="AO420" s="2"/>
    </row>
    <row r="421" spans="16:41" x14ac:dyDescent="0.2">
      <c r="P421" s="2"/>
      <c r="Q421" s="2"/>
      <c r="S421" s="2"/>
      <c r="U421" s="2"/>
      <c r="V421" s="2"/>
      <c r="W421" s="2"/>
      <c r="X421" s="2"/>
      <c r="Y421" s="2"/>
      <c r="Z421" s="2"/>
      <c r="AA421" s="2"/>
      <c r="AB421" s="2"/>
      <c r="AC421" s="2"/>
      <c r="AD421" s="2"/>
      <c r="AE421" s="2"/>
      <c r="AF421" s="2"/>
      <c r="AG421" s="2"/>
      <c r="AH421" s="2"/>
      <c r="AI421" s="2"/>
      <c r="AJ421" s="2"/>
      <c r="AK421" s="2"/>
      <c r="AL421" s="2"/>
      <c r="AM421" s="2"/>
      <c r="AO421" s="2"/>
    </row>
    <row r="422" spans="16:41" x14ac:dyDescent="0.2">
      <c r="P422" s="2"/>
      <c r="Q422" s="2"/>
      <c r="S422" s="2"/>
      <c r="U422" s="2"/>
      <c r="V422" s="2"/>
      <c r="W422" s="2"/>
      <c r="X422" s="2"/>
      <c r="Y422" s="2"/>
      <c r="Z422" s="2"/>
      <c r="AA422" s="2"/>
      <c r="AB422" s="2"/>
      <c r="AC422" s="2"/>
      <c r="AD422" s="2"/>
      <c r="AE422" s="2"/>
      <c r="AF422" s="2"/>
      <c r="AG422" s="2"/>
      <c r="AH422" s="2"/>
      <c r="AI422" s="2"/>
      <c r="AJ422" s="2"/>
      <c r="AK422" s="2"/>
      <c r="AL422" s="2"/>
      <c r="AM422" s="2"/>
      <c r="AO422" s="2"/>
    </row>
    <row r="423" spans="16:41" x14ac:dyDescent="0.2">
      <c r="P423" s="2"/>
      <c r="Q423" s="2"/>
      <c r="S423" s="2"/>
      <c r="U423" s="2"/>
      <c r="V423" s="2"/>
      <c r="W423" s="2"/>
      <c r="X423" s="2"/>
      <c r="Y423" s="2"/>
      <c r="Z423" s="2"/>
      <c r="AA423" s="2"/>
      <c r="AB423" s="2"/>
      <c r="AC423" s="2"/>
      <c r="AD423" s="2"/>
      <c r="AE423" s="2"/>
      <c r="AF423" s="2"/>
      <c r="AG423" s="2"/>
      <c r="AH423" s="2"/>
      <c r="AI423" s="2"/>
      <c r="AJ423" s="2"/>
      <c r="AK423" s="2"/>
      <c r="AL423" s="2"/>
      <c r="AM423" s="2"/>
      <c r="AO423" s="2"/>
    </row>
    <row r="424" spans="16:41" x14ac:dyDescent="0.2">
      <c r="P424" s="2"/>
      <c r="Q424" s="2"/>
      <c r="S424" s="2"/>
      <c r="U424" s="2"/>
      <c r="V424" s="2"/>
      <c r="W424" s="2"/>
      <c r="X424" s="2"/>
      <c r="Y424" s="2"/>
      <c r="Z424" s="2"/>
      <c r="AA424" s="2"/>
      <c r="AB424" s="2"/>
      <c r="AC424" s="2"/>
      <c r="AD424" s="2"/>
      <c r="AE424" s="2"/>
      <c r="AF424" s="2"/>
      <c r="AG424" s="2"/>
      <c r="AH424" s="2"/>
      <c r="AI424" s="2"/>
      <c r="AJ424" s="2"/>
      <c r="AK424" s="2"/>
      <c r="AL424" s="2"/>
      <c r="AM424" s="2"/>
      <c r="AO424" s="2"/>
    </row>
    <row r="425" spans="16:41" x14ac:dyDescent="0.2">
      <c r="P425" s="2"/>
      <c r="Q425" s="2"/>
      <c r="S425" s="2"/>
      <c r="U425" s="2"/>
      <c r="V425" s="2"/>
      <c r="W425" s="2"/>
      <c r="X425" s="2"/>
      <c r="Y425" s="2"/>
      <c r="Z425" s="2"/>
      <c r="AA425" s="2"/>
      <c r="AB425" s="2"/>
      <c r="AC425" s="2"/>
      <c r="AD425" s="2"/>
      <c r="AE425" s="2"/>
      <c r="AF425" s="2"/>
      <c r="AG425" s="2"/>
      <c r="AH425" s="2"/>
      <c r="AI425" s="2"/>
      <c r="AJ425" s="2"/>
      <c r="AK425" s="2"/>
      <c r="AL425" s="2"/>
      <c r="AM425" s="2"/>
      <c r="AO425" s="2"/>
    </row>
    <row r="426" spans="16:41" x14ac:dyDescent="0.2">
      <c r="P426" s="2"/>
      <c r="Q426" s="2"/>
      <c r="S426" s="2"/>
      <c r="U426" s="2"/>
      <c r="V426" s="2"/>
      <c r="W426" s="2"/>
      <c r="X426" s="2"/>
      <c r="Y426" s="2"/>
      <c r="Z426" s="2"/>
      <c r="AA426" s="2"/>
      <c r="AB426" s="2"/>
      <c r="AC426" s="2"/>
      <c r="AD426" s="2"/>
      <c r="AE426" s="2"/>
      <c r="AF426" s="2"/>
      <c r="AG426" s="2"/>
      <c r="AH426" s="2"/>
      <c r="AI426" s="2"/>
      <c r="AJ426" s="2"/>
      <c r="AK426" s="2"/>
      <c r="AL426" s="2"/>
      <c r="AM426" s="2"/>
      <c r="AO426" s="2"/>
    </row>
    <row r="427" spans="16:41" x14ac:dyDescent="0.2">
      <c r="P427" s="2"/>
      <c r="Q427" s="2"/>
      <c r="S427" s="2"/>
      <c r="U427" s="2"/>
      <c r="V427" s="2"/>
      <c r="W427" s="2"/>
      <c r="X427" s="2"/>
      <c r="Y427" s="2"/>
      <c r="Z427" s="2"/>
      <c r="AA427" s="2"/>
      <c r="AB427" s="2"/>
      <c r="AC427" s="2"/>
      <c r="AD427" s="2"/>
      <c r="AE427" s="2"/>
      <c r="AF427" s="2"/>
      <c r="AG427" s="2"/>
      <c r="AH427" s="2"/>
      <c r="AI427" s="2"/>
      <c r="AJ427" s="2"/>
      <c r="AK427" s="2"/>
      <c r="AL427" s="2"/>
      <c r="AM427" s="2"/>
      <c r="AO427" s="2"/>
    </row>
    <row r="428" spans="16:41" x14ac:dyDescent="0.2">
      <c r="P428" s="2"/>
      <c r="Q428" s="2"/>
      <c r="S428" s="2"/>
      <c r="U428" s="2"/>
      <c r="V428" s="2"/>
      <c r="W428" s="2"/>
      <c r="X428" s="2"/>
      <c r="Y428" s="2"/>
      <c r="Z428" s="2"/>
      <c r="AA428" s="2"/>
      <c r="AB428" s="2"/>
      <c r="AC428" s="2"/>
      <c r="AD428" s="2"/>
      <c r="AE428" s="2"/>
      <c r="AF428" s="2"/>
      <c r="AG428" s="2"/>
      <c r="AH428" s="2"/>
      <c r="AI428" s="2"/>
      <c r="AJ428" s="2"/>
      <c r="AK428" s="2"/>
      <c r="AL428" s="2"/>
      <c r="AM428" s="2"/>
      <c r="AO428" s="2"/>
    </row>
    <row r="429" spans="16:41" x14ac:dyDescent="0.2">
      <c r="P429" s="2"/>
      <c r="Q429" s="2"/>
      <c r="S429" s="2"/>
      <c r="U429" s="2"/>
      <c r="V429" s="2"/>
      <c r="W429" s="2"/>
      <c r="X429" s="2"/>
      <c r="Y429" s="2"/>
      <c r="Z429" s="2"/>
      <c r="AA429" s="2"/>
      <c r="AB429" s="2"/>
      <c r="AC429" s="2"/>
      <c r="AD429" s="2"/>
      <c r="AE429" s="2"/>
      <c r="AF429" s="2"/>
      <c r="AG429" s="2"/>
      <c r="AH429" s="2"/>
      <c r="AI429" s="2"/>
      <c r="AJ429" s="2"/>
      <c r="AK429" s="2"/>
      <c r="AL429" s="2"/>
      <c r="AM429" s="2"/>
      <c r="AO429" s="2"/>
    </row>
    <row r="430" spans="16:41" x14ac:dyDescent="0.2">
      <c r="P430" s="2"/>
      <c r="Q430" s="2"/>
      <c r="S430" s="2"/>
      <c r="U430" s="2"/>
      <c r="V430" s="2"/>
      <c r="W430" s="2"/>
      <c r="X430" s="2"/>
      <c r="Y430" s="2"/>
      <c r="Z430" s="2"/>
      <c r="AA430" s="2"/>
      <c r="AB430" s="2"/>
      <c r="AC430" s="2"/>
      <c r="AD430" s="2"/>
      <c r="AE430" s="2"/>
      <c r="AF430" s="2"/>
      <c r="AG430" s="2"/>
      <c r="AH430" s="2"/>
      <c r="AI430" s="2"/>
      <c r="AJ430" s="2"/>
      <c r="AK430" s="2"/>
      <c r="AL430" s="2"/>
      <c r="AM430" s="2"/>
      <c r="AO430" s="2"/>
    </row>
    <row r="431" spans="16:41" x14ac:dyDescent="0.2">
      <c r="P431" s="2"/>
      <c r="Q431" s="2"/>
      <c r="S431" s="2"/>
      <c r="U431" s="2"/>
      <c r="V431" s="2"/>
      <c r="W431" s="2"/>
      <c r="X431" s="2"/>
      <c r="Y431" s="2"/>
      <c r="Z431" s="2"/>
      <c r="AA431" s="2"/>
      <c r="AB431" s="2"/>
      <c r="AC431" s="2"/>
      <c r="AD431" s="2"/>
      <c r="AE431" s="2"/>
      <c r="AF431" s="2"/>
      <c r="AG431" s="2"/>
      <c r="AH431" s="2"/>
      <c r="AI431" s="2"/>
      <c r="AJ431" s="2"/>
      <c r="AK431" s="2"/>
      <c r="AL431" s="2"/>
      <c r="AM431" s="2"/>
      <c r="AO431" s="2"/>
    </row>
    <row r="432" spans="16:41" x14ac:dyDescent="0.2">
      <c r="P432" s="2"/>
      <c r="Q432" s="2"/>
      <c r="S432" s="2"/>
      <c r="U432" s="2"/>
      <c r="V432" s="2"/>
      <c r="W432" s="2"/>
      <c r="X432" s="2"/>
      <c r="Y432" s="2"/>
      <c r="Z432" s="2"/>
      <c r="AA432" s="2"/>
      <c r="AB432" s="2"/>
      <c r="AC432" s="2"/>
      <c r="AD432" s="2"/>
      <c r="AE432" s="2"/>
      <c r="AF432" s="2"/>
      <c r="AG432" s="2"/>
      <c r="AH432" s="2"/>
      <c r="AI432" s="2"/>
      <c r="AJ432" s="2"/>
      <c r="AK432" s="2"/>
      <c r="AL432" s="2"/>
      <c r="AM432" s="2"/>
      <c r="AO432" s="2"/>
    </row>
    <row r="433" spans="16:41" x14ac:dyDescent="0.2">
      <c r="P433" s="2"/>
      <c r="Q433" s="2"/>
      <c r="S433" s="2"/>
      <c r="U433" s="2"/>
      <c r="V433" s="2"/>
      <c r="W433" s="2"/>
      <c r="X433" s="2"/>
      <c r="Y433" s="2"/>
      <c r="Z433" s="2"/>
      <c r="AA433" s="2"/>
      <c r="AB433" s="2"/>
      <c r="AC433" s="2"/>
      <c r="AD433" s="2"/>
      <c r="AE433" s="2"/>
      <c r="AF433" s="2"/>
      <c r="AG433" s="2"/>
      <c r="AH433" s="2"/>
      <c r="AI433" s="2"/>
      <c r="AJ433" s="2"/>
      <c r="AK433" s="2"/>
      <c r="AL433" s="2"/>
      <c r="AM433" s="2"/>
      <c r="AO433" s="2"/>
    </row>
    <row r="434" spans="16:41" x14ac:dyDescent="0.2">
      <c r="P434" s="2"/>
      <c r="Q434" s="2"/>
      <c r="S434" s="2"/>
      <c r="U434" s="2"/>
      <c r="V434" s="2"/>
      <c r="W434" s="2"/>
      <c r="X434" s="2"/>
      <c r="Y434" s="2"/>
      <c r="Z434" s="2"/>
      <c r="AA434" s="2"/>
      <c r="AB434" s="2"/>
      <c r="AC434" s="2"/>
      <c r="AD434" s="2"/>
      <c r="AE434" s="2"/>
      <c r="AF434" s="2"/>
      <c r="AG434" s="2"/>
      <c r="AH434" s="2"/>
      <c r="AI434" s="2"/>
      <c r="AJ434" s="2"/>
      <c r="AK434" s="2"/>
      <c r="AL434" s="2"/>
      <c r="AM434" s="2"/>
      <c r="AO434" s="2"/>
    </row>
    <row r="435" spans="16:41" x14ac:dyDescent="0.2">
      <c r="P435" s="2"/>
      <c r="Q435" s="2"/>
      <c r="S435" s="2"/>
      <c r="U435" s="2"/>
      <c r="V435" s="2"/>
      <c r="W435" s="2"/>
      <c r="X435" s="2"/>
      <c r="Y435" s="2"/>
      <c r="Z435" s="2"/>
      <c r="AA435" s="2"/>
      <c r="AB435" s="2"/>
      <c r="AC435" s="2"/>
      <c r="AD435" s="2"/>
      <c r="AE435" s="2"/>
      <c r="AF435" s="2"/>
      <c r="AG435" s="2"/>
      <c r="AH435" s="2"/>
      <c r="AI435" s="2"/>
      <c r="AJ435" s="2"/>
      <c r="AK435" s="2"/>
      <c r="AL435" s="2"/>
      <c r="AM435" s="2"/>
      <c r="AO435" s="2"/>
    </row>
    <row r="436" spans="16:41" x14ac:dyDescent="0.2">
      <c r="P436" s="2"/>
      <c r="Q436" s="2"/>
      <c r="S436" s="2"/>
      <c r="U436" s="2"/>
      <c r="V436" s="2"/>
      <c r="W436" s="2"/>
      <c r="X436" s="2"/>
      <c r="Y436" s="2"/>
      <c r="Z436" s="2"/>
      <c r="AA436" s="2"/>
      <c r="AB436" s="2"/>
      <c r="AC436" s="2"/>
      <c r="AD436" s="2"/>
      <c r="AE436" s="2"/>
      <c r="AF436" s="2"/>
      <c r="AG436" s="2"/>
      <c r="AH436" s="2"/>
      <c r="AI436" s="2"/>
      <c r="AJ436" s="2"/>
      <c r="AK436" s="2"/>
      <c r="AL436" s="2"/>
      <c r="AM436" s="2"/>
      <c r="AO436" s="2"/>
    </row>
    <row r="437" spans="16:41" x14ac:dyDescent="0.2">
      <c r="P437" s="2"/>
      <c r="Q437" s="2"/>
      <c r="S437" s="2"/>
      <c r="U437" s="2"/>
      <c r="V437" s="2"/>
      <c r="W437" s="2"/>
      <c r="X437" s="2"/>
      <c r="Y437" s="2"/>
      <c r="Z437" s="2"/>
      <c r="AA437" s="2"/>
      <c r="AB437" s="2"/>
      <c r="AC437" s="2"/>
      <c r="AD437" s="2"/>
      <c r="AE437" s="2"/>
      <c r="AF437" s="2"/>
      <c r="AG437" s="2"/>
      <c r="AH437" s="2"/>
      <c r="AI437" s="2"/>
      <c r="AJ437" s="2"/>
      <c r="AK437" s="2"/>
      <c r="AL437" s="2"/>
      <c r="AM437" s="2"/>
      <c r="AO437" s="2"/>
    </row>
    <row r="438" spans="16:41" x14ac:dyDescent="0.2">
      <c r="P438" s="2"/>
      <c r="Q438" s="2"/>
      <c r="S438" s="2"/>
      <c r="U438" s="2"/>
      <c r="V438" s="2"/>
      <c r="W438" s="2"/>
      <c r="X438" s="2"/>
      <c r="Y438" s="2"/>
      <c r="Z438" s="2"/>
      <c r="AA438" s="2"/>
      <c r="AB438" s="2"/>
      <c r="AC438" s="2"/>
      <c r="AD438" s="2"/>
      <c r="AE438" s="2"/>
      <c r="AF438" s="2"/>
      <c r="AG438" s="2"/>
      <c r="AH438" s="2"/>
      <c r="AI438" s="2"/>
      <c r="AJ438" s="2"/>
      <c r="AK438" s="2"/>
      <c r="AL438" s="2"/>
      <c r="AM438" s="2"/>
      <c r="AO438" s="2"/>
    </row>
    <row r="439" spans="16:41" x14ac:dyDescent="0.2">
      <c r="P439" s="2"/>
      <c r="Q439" s="2"/>
      <c r="S439" s="2"/>
      <c r="U439" s="2"/>
      <c r="V439" s="2"/>
      <c r="W439" s="2"/>
      <c r="X439" s="2"/>
      <c r="Y439" s="2"/>
      <c r="Z439" s="2"/>
      <c r="AA439" s="2"/>
      <c r="AB439" s="2"/>
      <c r="AC439" s="2"/>
      <c r="AD439" s="2"/>
      <c r="AE439" s="2"/>
      <c r="AF439" s="2"/>
      <c r="AG439" s="2"/>
      <c r="AH439" s="2"/>
      <c r="AI439" s="2"/>
      <c r="AJ439" s="2"/>
      <c r="AK439" s="2"/>
      <c r="AL439" s="2"/>
      <c r="AM439" s="2"/>
      <c r="AO439" s="2"/>
    </row>
    <row r="440" spans="16:41" x14ac:dyDescent="0.2">
      <c r="P440" s="2"/>
      <c r="Q440" s="2"/>
      <c r="S440" s="2"/>
      <c r="U440" s="2"/>
      <c r="V440" s="2"/>
      <c r="W440" s="2"/>
      <c r="X440" s="2"/>
      <c r="Y440" s="2"/>
      <c r="Z440" s="2"/>
      <c r="AA440" s="2"/>
      <c r="AB440" s="2"/>
      <c r="AC440" s="2"/>
      <c r="AD440" s="2"/>
      <c r="AE440" s="2"/>
      <c r="AF440" s="2"/>
      <c r="AG440" s="2"/>
      <c r="AH440" s="2"/>
      <c r="AI440" s="2"/>
      <c r="AJ440" s="2"/>
      <c r="AK440" s="2"/>
      <c r="AL440" s="2"/>
      <c r="AM440" s="2"/>
      <c r="AO440" s="2"/>
    </row>
    <row r="441" spans="16:41" x14ac:dyDescent="0.2">
      <c r="P441" s="2"/>
      <c r="Q441" s="2"/>
      <c r="S441" s="2"/>
      <c r="U441" s="2"/>
      <c r="V441" s="2"/>
      <c r="W441" s="2"/>
      <c r="X441" s="2"/>
      <c r="Y441" s="2"/>
      <c r="Z441" s="2"/>
      <c r="AA441" s="2"/>
      <c r="AB441" s="2"/>
      <c r="AC441" s="2"/>
      <c r="AD441" s="2"/>
      <c r="AE441" s="2"/>
      <c r="AF441" s="2"/>
      <c r="AG441" s="2"/>
      <c r="AH441" s="2"/>
      <c r="AI441" s="2"/>
      <c r="AJ441" s="2"/>
      <c r="AK441" s="2"/>
      <c r="AL441" s="2"/>
      <c r="AM441" s="2"/>
      <c r="AO441" s="2"/>
    </row>
    <row r="442" spans="16:41" x14ac:dyDescent="0.2">
      <c r="P442" s="2"/>
      <c r="Q442" s="2"/>
      <c r="S442" s="2"/>
      <c r="U442" s="2"/>
      <c r="V442" s="2"/>
      <c r="W442" s="2"/>
      <c r="X442" s="2"/>
      <c r="Y442" s="2"/>
      <c r="Z442" s="2"/>
      <c r="AA442" s="2"/>
      <c r="AB442" s="2"/>
      <c r="AC442" s="2"/>
      <c r="AD442" s="2"/>
      <c r="AE442" s="2"/>
      <c r="AF442" s="2"/>
      <c r="AG442" s="2"/>
      <c r="AH442" s="2"/>
      <c r="AI442" s="2"/>
      <c r="AJ442" s="2"/>
      <c r="AK442" s="2"/>
      <c r="AL442" s="2"/>
      <c r="AM442" s="2"/>
      <c r="AO442" s="2"/>
    </row>
    <row r="443" spans="16:41" x14ac:dyDescent="0.2">
      <c r="P443" s="2"/>
      <c r="Q443" s="2"/>
      <c r="S443" s="2"/>
      <c r="U443" s="2"/>
      <c r="V443" s="2"/>
      <c r="W443" s="2"/>
      <c r="X443" s="2"/>
      <c r="Y443" s="2"/>
      <c r="Z443" s="2"/>
      <c r="AA443" s="2"/>
      <c r="AB443" s="2"/>
      <c r="AC443" s="2"/>
      <c r="AD443" s="2"/>
      <c r="AE443" s="2"/>
      <c r="AF443" s="2"/>
      <c r="AG443" s="2"/>
      <c r="AH443" s="2"/>
      <c r="AI443" s="2"/>
      <c r="AJ443" s="2"/>
      <c r="AK443" s="2"/>
      <c r="AL443" s="2"/>
      <c r="AM443" s="2"/>
      <c r="AO443" s="2"/>
    </row>
    <row r="444" spans="16:41" x14ac:dyDescent="0.2">
      <c r="P444" s="2"/>
      <c r="Q444" s="2"/>
      <c r="S444" s="2"/>
      <c r="U444" s="2"/>
      <c r="V444" s="2"/>
      <c r="W444" s="2"/>
      <c r="X444" s="2"/>
      <c r="Y444" s="2"/>
      <c r="Z444" s="2"/>
      <c r="AA444" s="2"/>
      <c r="AB444" s="2"/>
      <c r="AC444" s="2"/>
      <c r="AD444" s="2"/>
      <c r="AE444" s="2"/>
      <c r="AF444" s="2"/>
      <c r="AG444" s="2"/>
      <c r="AH444" s="2"/>
      <c r="AI444" s="2"/>
      <c r="AJ444" s="2"/>
      <c r="AK444" s="2"/>
      <c r="AL444" s="2"/>
      <c r="AM444" s="2"/>
      <c r="AO444" s="2"/>
    </row>
    <row r="445" spans="16:41" x14ac:dyDescent="0.2">
      <c r="P445" s="2"/>
      <c r="Q445" s="2"/>
      <c r="S445" s="2"/>
      <c r="U445" s="2"/>
      <c r="V445" s="2"/>
      <c r="W445" s="2"/>
      <c r="X445" s="2"/>
      <c r="Y445" s="2"/>
      <c r="Z445" s="2"/>
      <c r="AA445" s="2"/>
      <c r="AB445" s="2"/>
      <c r="AC445" s="2"/>
      <c r="AD445" s="2"/>
      <c r="AE445" s="2"/>
      <c r="AF445" s="2"/>
      <c r="AG445" s="2"/>
      <c r="AH445" s="2"/>
      <c r="AI445" s="2"/>
      <c r="AJ445" s="2"/>
      <c r="AK445" s="2"/>
      <c r="AL445" s="2"/>
      <c r="AM445" s="2"/>
      <c r="AO445" s="2"/>
    </row>
    <row r="446" spans="16:41" x14ac:dyDescent="0.2">
      <c r="P446" s="2"/>
      <c r="Q446" s="2"/>
      <c r="S446" s="2"/>
      <c r="U446" s="2"/>
      <c r="V446" s="2"/>
      <c r="W446" s="2"/>
      <c r="X446" s="2"/>
      <c r="Y446" s="2"/>
      <c r="Z446" s="2"/>
      <c r="AA446" s="2"/>
      <c r="AB446" s="2"/>
      <c r="AC446" s="2"/>
      <c r="AD446" s="2"/>
      <c r="AE446" s="2"/>
      <c r="AF446" s="2"/>
      <c r="AG446" s="2"/>
      <c r="AH446" s="2"/>
      <c r="AI446" s="2"/>
      <c r="AJ446" s="2"/>
      <c r="AK446" s="2"/>
      <c r="AL446" s="2"/>
      <c r="AM446" s="2"/>
      <c r="AO446" s="2"/>
    </row>
    <row r="447" spans="16:41" x14ac:dyDescent="0.2">
      <c r="P447" s="2"/>
      <c r="Q447" s="2"/>
      <c r="S447" s="2"/>
      <c r="U447" s="2"/>
      <c r="V447" s="2"/>
      <c r="W447" s="2"/>
      <c r="X447" s="2"/>
      <c r="Y447" s="2"/>
      <c r="Z447" s="2"/>
      <c r="AA447" s="2"/>
      <c r="AB447" s="2"/>
      <c r="AC447" s="2"/>
      <c r="AD447" s="2"/>
      <c r="AE447" s="2"/>
      <c r="AF447" s="2"/>
      <c r="AG447" s="2"/>
      <c r="AH447" s="2"/>
      <c r="AI447" s="2"/>
      <c r="AJ447" s="2"/>
      <c r="AK447" s="2"/>
      <c r="AL447" s="2"/>
      <c r="AM447" s="2"/>
      <c r="AO447" s="2"/>
    </row>
    <row r="448" spans="16:41" x14ac:dyDescent="0.2">
      <c r="P448" s="2"/>
      <c r="Q448" s="2"/>
      <c r="S448" s="2"/>
      <c r="U448" s="2"/>
      <c r="V448" s="2"/>
      <c r="W448" s="2"/>
      <c r="X448" s="2"/>
      <c r="Y448" s="2"/>
      <c r="Z448" s="2"/>
      <c r="AA448" s="2"/>
      <c r="AB448" s="2"/>
      <c r="AC448" s="2"/>
      <c r="AD448" s="2"/>
      <c r="AE448" s="2"/>
      <c r="AF448" s="2"/>
      <c r="AG448" s="2"/>
      <c r="AH448" s="2"/>
      <c r="AI448" s="2"/>
      <c r="AJ448" s="2"/>
      <c r="AK448" s="2"/>
      <c r="AL448" s="2"/>
      <c r="AM448" s="2"/>
      <c r="AO448" s="2"/>
    </row>
    <row r="449" spans="16:41" x14ac:dyDescent="0.2">
      <c r="P449" s="2"/>
      <c r="Q449" s="2"/>
      <c r="S449" s="2"/>
      <c r="U449" s="2"/>
      <c r="V449" s="2"/>
      <c r="W449" s="2"/>
      <c r="X449" s="2"/>
      <c r="Y449" s="2"/>
      <c r="Z449" s="2"/>
      <c r="AA449" s="2"/>
      <c r="AB449" s="2"/>
      <c r="AC449" s="2"/>
      <c r="AD449" s="2"/>
      <c r="AE449" s="2"/>
      <c r="AF449" s="2"/>
      <c r="AG449" s="2"/>
      <c r="AH449" s="2"/>
      <c r="AI449" s="2"/>
      <c r="AJ449" s="2"/>
      <c r="AK449" s="2"/>
      <c r="AL449" s="2"/>
      <c r="AM449" s="2"/>
      <c r="AO449" s="2"/>
    </row>
    <row r="450" spans="16:41" x14ac:dyDescent="0.2">
      <c r="P450" s="2"/>
      <c r="Q450" s="2"/>
      <c r="S450" s="2"/>
      <c r="U450" s="2"/>
      <c r="V450" s="2"/>
      <c r="W450" s="2"/>
      <c r="X450" s="2"/>
      <c r="Y450" s="2"/>
      <c r="Z450" s="2"/>
      <c r="AA450" s="2"/>
      <c r="AB450" s="2"/>
      <c r="AC450" s="2"/>
      <c r="AD450" s="2"/>
      <c r="AE450" s="2"/>
      <c r="AF450" s="2"/>
      <c r="AG450" s="2"/>
      <c r="AH450" s="2"/>
      <c r="AI450" s="2"/>
      <c r="AJ450" s="2"/>
      <c r="AK450" s="2"/>
      <c r="AL450" s="2"/>
      <c r="AM450" s="2"/>
      <c r="AO450" s="2"/>
    </row>
    <row r="451" spans="16:41" x14ac:dyDescent="0.2">
      <c r="P451" s="2"/>
      <c r="Q451" s="2"/>
      <c r="S451" s="2"/>
      <c r="U451" s="2"/>
      <c r="V451" s="2"/>
      <c r="W451" s="2"/>
      <c r="X451" s="2"/>
      <c r="Y451" s="2"/>
      <c r="Z451" s="2"/>
      <c r="AA451" s="2"/>
      <c r="AB451" s="2"/>
      <c r="AC451" s="2"/>
      <c r="AD451" s="2"/>
      <c r="AE451" s="2"/>
      <c r="AF451" s="2"/>
      <c r="AG451" s="2"/>
      <c r="AH451" s="2"/>
      <c r="AI451" s="2"/>
      <c r="AJ451" s="2"/>
      <c r="AK451" s="2"/>
      <c r="AL451" s="2"/>
      <c r="AM451" s="2"/>
      <c r="AO451" s="2"/>
    </row>
    <row r="452" spans="16:41" x14ac:dyDescent="0.2">
      <c r="P452" s="2"/>
      <c r="Q452" s="2"/>
      <c r="S452" s="2"/>
      <c r="U452" s="2"/>
      <c r="V452" s="2"/>
      <c r="W452" s="2"/>
      <c r="X452" s="2"/>
      <c r="Y452" s="2"/>
      <c r="Z452" s="2"/>
      <c r="AA452" s="2"/>
      <c r="AB452" s="2"/>
      <c r="AC452" s="2"/>
      <c r="AD452" s="2"/>
      <c r="AE452" s="2"/>
      <c r="AF452" s="2"/>
      <c r="AG452" s="2"/>
      <c r="AH452" s="2"/>
      <c r="AI452" s="2"/>
      <c r="AJ452" s="2"/>
      <c r="AK452" s="2"/>
      <c r="AL452" s="2"/>
      <c r="AM452" s="2"/>
      <c r="AO452" s="2"/>
    </row>
    <row r="453" spans="16:41" x14ac:dyDescent="0.2">
      <c r="P453" s="2"/>
      <c r="Q453" s="2"/>
      <c r="S453" s="2"/>
      <c r="U453" s="2"/>
      <c r="V453" s="2"/>
      <c r="W453" s="2"/>
      <c r="X453" s="2"/>
      <c r="Y453" s="2"/>
      <c r="Z453" s="2"/>
      <c r="AA453" s="2"/>
      <c r="AB453" s="2"/>
      <c r="AC453" s="2"/>
      <c r="AD453" s="2"/>
      <c r="AE453" s="2"/>
      <c r="AF453" s="2"/>
      <c r="AG453" s="2"/>
      <c r="AH453" s="2"/>
      <c r="AI453" s="2"/>
      <c r="AJ453" s="2"/>
      <c r="AK453" s="2"/>
      <c r="AL453" s="2"/>
      <c r="AM453" s="2"/>
      <c r="AO453" s="2"/>
    </row>
    <row r="454" spans="16:41" x14ac:dyDescent="0.2">
      <c r="P454" s="2"/>
      <c r="Q454" s="2"/>
      <c r="S454" s="2"/>
      <c r="U454" s="2"/>
      <c r="V454" s="2"/>
      <c r="W454" s="2"/>
      <c r="X454" s="2"/>
      <c r="Y454" s="2"/>
      <c r="Z454" s="2"/>
      <c r="AA454" s="2"/>
      <c r="AB454" s="2"/>
      <c r="AC454" s="2"/>
      <c r="AD454" s="2"/>
      <c r="AE454" s="2"/>
      <c r="AF454" s="2"/>
      <c r="AG454" s="2"/>
      <c r="AH454" s="2"/>
      <c r="AI454" s="2"/>
      <c r="AJ454" s="2"/>
      <c r="AK454" s="2"/>
      <c r="AL454" s="2"/>
      <c r="AM454" s="2"/>
      <c r="AO454" s="2"/>
    </row>
    <row r="455" spans="16:41" x14ac:dyDescent="0.2">
      <c r="P455" s="2"/>
      <c r="Q455" s="2"/>
      <c r="S455" s="2"/>
      <c r="U455" s="2"/>
      <c r="V455" s="2"/>
      <c r="W455" s="2"/>
      <c r="X455" s="2"/>
      <c r="Y455" s="2"/>
      <c r="Z455" s="2"/>
      <c r="AA455" s="2"/>
      <c r="AB455" s="2"/>
      <c r="AC455" s="2"/>
      <c r="AD455" s="2"/>
      <c r="AE455" s="2"/>
      <c r="AF455" s="2"/>
      <c r="AG455" s="2"/>
      <c r="AH455" s="2"/>
      <c r="AI455" s="2"/>
      <c r="AJ455" s="2"/>
      <c r="AK455" s="2"/>
      <c r="AL455" s="2"/>
      <c r="AM455" s="2"/>
      <c r="AO455" s="2"/>
    </row>
    <row r="456" spans="16:41" x14ac:dyDescent="0.2">
      <c r="P456" s="2"/>
      <c r="Q456" s="2"/>
      <c r="S456" s="2"/>
      <c r="U456" s="2"/>
      <c r="V456" s="2"/>
      <c r="W456" s="2"/>
      <c r="X456" s="2"/>
      <c r="Y456" s="2"/>
      <c r="Z456" s="2"/>
      <c r="AA456" s="2"/>
      <c r="AB456" s="2"/>
      <c r="AC456" s="2"/>
      <c r="AD456" s="2"/>
      <c r="AE456" s="2"/>
      <c r="AF456" s="2"/>
      <c r="AG456" s="2"/>
      <c r="AH456" s="2"/>
      <c r="AI456" s="2"/>
      <c r="AJ456" s="2"/>
      <c r="AK456" s="2"/>
      <c r="AL456" s="2"/>
      <c r="AM456" s="2"/>
      <c r="AO456" s="2"/>
    </row>
    <row r="457" spans="16:41" x14ac:dyDescent="0.2">
      <c r="P457" s="2"/>
      <c r="Q457" s="2"/>
      <c r="S457" s="2"/>
      <c r="U457" s="2"/>
      <c r="V457" s="2"/>
      <c r="W457" s="2"/>
      <c r="X457" s="2"/>
      <c r="Y457" s="2"/>
      <c r="Z457" s="2"/>
      <c r="AA457" s="2"/>
      <c r="AB457" s="2"/>
      <c r="AC457" s="2"/>
      <c r="AD457" s="2"/>
      <c r="AE457" s="2"/>
      <c r="AF457" s="2"/>
      <c r="AG457" s="2"/>
      <c r="AH457" s="2"/>
      <c r="AI457" s="2"/>
      <c r="AJ457" s="2"/>
      <c r="AK457" s="2"/>
      <c r="AL457" s="2"/>
      <c r="AM457" s="2"/>
      <c r="AO457" s="2"/>
    </row>
    <row r="458" spans="16:41" x14ac:dyDescent="0.2">
      <c r="P458" s="2"/>
      <c r="Q458" s="2"/>
      <c r="S458" s="2"/>
      <c r="U458" s="2"/>
      <c r="V458" s="2"/>
      <c r="W458" s="2"/>
      <c r="X458" s="2"/>
      <c r="Y458" s="2"/>
      <c r="Z458" s="2"/>
      <c r="AA458" s="2"/>
      <c r="AB458" s="2"/>
      <c r="AC458" s="2"/>
      <c r="AD458" s="2"/>
      <c r="AE458" s="2"/>
      <c r="AF458" s="2"/>
      <c r="AG458" s="2"/>
      <c r="AH458" s="2"/>
      <c r="AI458" s="2"/>
      <c r="AJ458" s="2"/>
      <c r="AK458" s="2"/>
      <c r="AL458" s="2"/>
      <c r="AM458" s="2"/>
      <c r="AO458" s="2"/>
    </row>
    <row r="459" spans="16:41" x14ac:dyDescent="0.2">
      <c r="P459" s="2"/>
      <c r="Q459" s="2"/>
      <c r="S459" s="2"/>
      <c r="U459" s="2"/>
      <c r="V459" s="2"/>
      <c r="W459" s="2"/>
      <c r="X459" s="2"/>
      <c r="Y459" s="2"/>
      <c r="Z459" s="2"/>
      <c r="AA459" s="2"/>
      <c r="AB459" s="2"/>
      <c r="AC459" s="2"/>
      <c r="AD459" s="2"/>
      <c r="AE459" s="2"/>
      <c r="AF459" s="2"/>
      <c r="AG459" s="2"/>
      <c r="AH459" s="2"/>
      <c r="AI459" s="2"/>
      <c r="AJ459" s="2"/>
      <c r="AK459" s="2"/>
      <c r="AL459" s="2"/>
      <c r="AM459" s="2"/>
      <c r="AO459" s="2"/>
    </row>
    <row r="460" spans="16:41" x14ac:dyDescent="0.2">
      <c r="P460" s="2"/>
      <c r="Q460" s="2"/>
      <c r="S460" s="2"/>
      <c r="U460" s="2"/>
      <c r="V460" s="2"/>
      <c r="W460" s="2"/>
      <c r="X460" s="2"/>
      <c r="Y460" s="2"/>
      <c r="Z460" s="2"/>
      <c r="AA460" s="2"/>
      <c r="AB460" s="2"/>
      <c r="AC460" s="2"/>
      <c r="AD460" s="2"/>
      <c r="AE460" s="2"/>
      <c r="AF460" s="2"/>
      <c r="AG460" s="2"/>
      <c r="AH460" s="2"/>
      <c r="AI460" s="2"/>
      <c r="AJ460" s="2"/>
      <c r="AK460" s="2"/>
      <c r="AL460" s="2"/>
      <c r="AM460" s="2"/>
      <c r="AO460" s="2"/>
    </row>
    <row r="461" spans="16:41" x14ac:dyDescent="0.2">
      <c r="P461" s="2"/>
      <c r="Q461" s="2"/>
      <c r="S461" s="2"/>
      <c r="U461" s="2"/>
      <c r="V461" s="2"/>
      <c r="W461" s="2"/>
      <c r="X461" s="2"/>
      <c r="Y461" s="2"/>
      <c r="Z461" s="2"/>
      <c r="AA461" s="2"/>
      <c r="AB461" s="2"/>
      <c r="AC461" s="2"/>
      <c r="AD461" s="2"/>
      <c r="AE461" s="2"/>
      <c r="AF461" s="2"/>
      <c r="AG461" s="2"/>
      <c r="AH461" s="2"/>
      <c r="AI461" s="2"/>
      <c r="AJ461" s="2"/>
      <c r="AK461" s="2"/>
      <c r="AL461" s="2"/>
      <c r="AM461" s="2"/>
      <c r="AO461" s="2"/>
    </row>
    <row r="462" spans="16:41" x14ac:dyDescent="0.2">
      <c r="P462" s="2"/>
      <c r="Q462" s="2"/>
      <c r="S462" s="2"/>
      <c r="U462" s="2"/>
      <c r="V462" s="2"/>
      <c r="W462" s="2"/>
      <c r="X462" s="2"/>
      <c r="Y462" s="2"/>
      <c r="Z462" s="2"/>
      <c r="AA462" s="2"/>
      <c r="AB462" s="2"/>
      <c r="AC462" s="2"/>
      <c r="AD462" s="2"/>
      <c r="AE462" s="2"/>
      <c r="AF462" s="2"/>
      <c r="AG462" s="2"/>
      <c r="AH462" s="2"/>
      <c r="AI462" s="2"/>
      <c r="AJ462" s="2"/>
      <c r="AK462" s="2"/>
      <c r="AL462" s="2"/>
      <c r="AM462" s="2"/>
      <c r="AO462" s="2"/>
    </row>
    <row r="463" spans="16:41" x14ac:dyDescent="0.2">
      <c r="P463" s="2"/>
      <c r="Q463" s="2"/>
      <c r="S463" s="2"/>
      <c r="U463" s="2"/>
      <c r="V463" s="2"/>
      <c r="W463" s="2"/>
      <c r="X463" s="2"/>
      <c r="Y463" s="2"/>
      <c r="Z463" s="2"/>
      <c r="AA463" s="2"/>
      <c r="AB463" s="2"/>
      <c r="AC463" s="2"/>
      <c r="AD463" s="2"/>
      <c r="AE463" s="2"/>
      <c r="AF463" s="2"/>
      <c r="AG463" s="2"/>
      <c r="AH463" s="2"/>
      <c r="AI463" s="2"/>
      <c r="AJ463" s="2"/>
      <c r="AK463" s="2"/>
      <c r="AL463" s="2"/>
      <c r="AM463" s="2"/>
      <c r="AO463" s="2"/>
    </row>
    <row r="464" spans="16:41" x14ac:dyDescent="0.2">
      <c r="P464" s="2"/>
      <c r="Q464" s="2"/>
      <c r="S464" s="2"/>
      <c r="U464" s="2"/>
      <c r="V464" s="2"/>
      <c r="W464" s="2"/>
      <c r="X464" s="2"/>
      <c r="Y464" s="2"/>
      <c r="Z464" s="2"/>
      <c r="AA464" s="2"/>
      <c r="AB464" s="2"/>
      <c r="AC464" s="2"/>
      <c r="AD464" s="2"/>
      <c r="AE464" s="2"/>
      <c r="AF464" s="2"/>
      <c r="AG464" s="2"/>
      <c r="AH464" s="2"/>
      <c r="AI464" s="2"/>
      <c r="AJ464" s="2"/>
      <c r="AK464" s="2"/>
      <c r="AL464" s="2"/>
      <c r="AM464" s="2"/>
      <c r="AO464" s="2"/>
    </row>
    <row r="465" spans="16:41" x14ac:dyDescent="0.2">
      <c r="P465" s="2"/>
      <c r="Q465" s="2"/>
      <c r="S465" s="2"/>
      <c r="U465" s="2"/>
      <c r="V465" s="2"/>
      <c r="W465" s="2"/>
      <c r="X465" s="2"/>
      <c r="Y465" s="2"/>
      <c r="Z465" s="2"/>
      <c r="AA465" s="2"/>
      <c r="AB465" s="2"/>
      <c r="AC465" s="2"/>
      <c r="AD465" s="2"/>
      <c r="AE465" s="2"/>
      <c r="AF465" s="2"/>
      <c r="AG465" s="2"/>
      <c r="AH465" s="2"/>
      <c r="AI465" s="2"/>
      <c r="AJ465" s="2"/>
      <c r="AK465" s="2"/>
      <c r="AL465" s="2"/>
      <c r="AM465" s="2"/>
      <c r="AO465" s="2"/>
    </row>
    <row r="466" spans="16:41" x14ac:dyDescent="0.2">
      <c r="P466" s="2"/>
      <c r="Q466" s="2"/>
      <c r="S466" s="2"/>
      <c r="U466" s="2"/>
      <c r="V466" s="2"/>
      <c r="W466" s="2"/>
      <c r="X466" s="2"/>
      <c r="Y466" s="2"/>
      <c r="Z466" s="2"/>
      <c r="AA466" s="2"/>
      <c r="AB466" s="2"/>
      <c r="AC466" s="2"/>
      <c r="AD466" s="2"/>
      <c r="AE466" s="2"/>
      <c r="AF466" s="2"/>
      <c r="AG466" s="2"/>
      <c r="AH466" s="2"/>
      <c r="AI466" s="2"/>
      <c r="AJ466" s="2"/>
      <c r="AK466" s="2"/>
      <c r="AL466" s="2"/>
      <c r="AM466" s="2"/>
      <c r="AO466" s="2"/>
    </row>
    <row r="467" spans="16:41" x14ac:dyDescent="0.2">
      <c r="P467" s="2"/>
      <c r="Q467" s="2"/>
      <c r="S467" s="2"/>
      <c r="U467" s="2"/>
      <c r="V467" s="2"/>
      <c r="W467" s="2"/>
      <c r="X467" s="2"/>
      <c r="Y467" s="2"/>
      <c r="Z467" s="2"/>
      <c r="AA467" s="2"/>
      <c r="AB467" s="2"/>
      <c r="AC467" s="2"/>
      <c r="AD467" s="2"/>
      <c r="AE467" s="2"/>
      <c r="AF467" s="2"/>
      <c r="AG467" s="2"/>
      <c r="AH467" s="2"/>
      <c r="AI467" s="2"/>
      <c r="AJ467" s="2"/>
      <c r="AK467" s="2"/>
      <c r="AL467" s="2"/>
      <c r="AM467" s="2"/>
      <c r="AO467" s="2"/>
    </row>
    <row r="468" spans="16:41" x14ac:dyDescent="0.2">
      <c r="P468" s="2"/>
      <c r="Q468" s="2"/>
      <c r="S468" s="2"/>
      <c r="U468" s="2"/>
      <c r="V468" s="2"/>
      <c r="W468" s="2"/>
      <c r="X468" s="2"/>
      <c r="Y468" s="2"/>
      <c r="Z468" s="2"/>
      <c r="AA468" s="2"/>
      <c r="AB468" s="2"/>
      <c r="AC468" s="2"/>
      <c r="AD468" s="2"/>
      <c r="AE468" s="2"/>
      <c r="AF468" s="2"/>
      <c r="AG468" s="2"/>
      <c r="AH468" s="2"/>
      <c r="AI468" s="2"/>
      <c r="AJ468" s="2"/>
      <c r="AK468" s="2"/>
      <c r="AL468" s="2"/>
      <c r="AM468" s="2"/>
      <c r="AO468" s="2"/>
    </row>
    <row r="469" spans="16:41" x14ac:dyDescent="0.2">
      <c r="P469" s="2"/>
      <c r="Q469" s="2"/>
      <c r="S469" s="2"/>
      <c r="U469" s="2"/>
      <c r="V469" s="2"/>
      <c r="W469" s="2"/>
      <c r="X469" s="2"/>
      <c r="Y469" s="2"/>
      <c r="Z469" s="2"/>
      <c r="AA469" s="2"/>
      <c r="AB469" s="2"/>
      <c r="AC469" s="2"/>
      <c r="AD469" s="2"/>
      <c r="AE469" s="2"/>
      <c r="AF469" s="2"/>
      <c r="AG469" s="2"/>
      <c r="AH469" s="2"/>
      <c r="AI469" s="2"/>
      <c r="AJ469" s="2"/>
      <c r="AK469" s="2"/>
      <c r="AL469" s="2"/>
      <c r="AM469" s="2"/>
      <c r="AO469" s="2"/>
    </row>
    <row r="470" spans="16:41" x14ac:dyDescent="0.2">
      <c r="P470" s="2"/>
      <c r="Q470" s="2"/>
      <c r="S470" s="2"/>
      <c r="U470" s="2"/>
      <c r="V470" s="2"/>
      <c r="W470" s="2"/>
      <c r="X470" s="2"/>
      <c r="Y470" s="2"/>
      <c r="Z470" s="2"/>
      <c r="AA470" s="2"/>
      <c r="AB470" s="2"/>
      <c r="AC470" s="2"/>
      <c r="AD470" s="2"/>
      <c r="AE470" s="2"/>
      <c r="AF470" s="2"/>
      <c r="AG470" s="2"/>
      <c r="AH470" s="2"/>
      <c r="AI470" s="2"/>
      <c r="AJ470" s="2"/>
      <c r="AK470" s="2"/>
      <c r="AL470" s="2"/>
      <c r="AM470" s="2"/>
      <c r="AO470" s="2"/>
    </row>
    <row r="471" spans="16:41" x14ac:dyDescent="0.2">
      <c r="P471" s="2"/>
      <c r="Q471" s="2"/>
      <c r="S471" s="2"/>
      <c r="U471" s="2"/>
      <c r="V471" s="2"/>
      <c r="W471" s="2"/>
      <c r="X471" s="2"/>
      <c r="Y471" s="2"/>
      <c r="Z471" s="2"/>
      <c r="AA471" s="2"/>
      <c r="AB471" s="2"/>
      <c r="AC471" s="2"/>
      <c r="AD471" s="2"/>
      <c r="AE471" s="2"/>
      <c r="AF471" s="2"/>
      <c r="AG471" s="2"/>
      <c r="AH471" s="2"/>
      <c r="AI471" s="2"/>
      <c r="AJ471" s="2"/>
      <c r="AK471" s="2"/>
      <c r="AL471" s="2"/>
      <c r="AM471" s="2"/>
      <c r="AO471" s="2"/>
    </row>
    <row r="472" spans="16:41" x14ac:dyDescent="0.2">
      <c r="P472" s="2"/>
      <c r="Q472" s="2"/>
      <c r="S472" s="2"/>
      <c r="U472" s="2"/>
      <c r="V472" s="2"/>
      <c r="W472" s="2"/>
      <c r="X472" s="2"/>
      <c r="Y472" s="2"/>
      <c r="Z472" s="2"/>
      <c r="AA472" s="2"/>
      <c r="AB472" s="2"/>
      <c r="AC472" s="2"/>
      <c r="AD472" s="2"/>
      <c r="AE472" s="2"/>
      <c r="AF472" s="2"/>
      <c r="AG472" s="2"/>
      <c r="AH472" s="2"/>
      <c r="AI472" s="2"/>
      <c r="AJ472" s="2"/>
      <c r="AK472" s="2"/>
      <c r="AL472" s="2"/>
      <c r="AM472" s="2"/>
      <c r="AO472" s="2"/>
    </row>
    <row r="473" spans="16:41" x14ac:dyDescent="0.2">
      <c r="P473" s="2"/>
      <c r="Q473" s="2"/>
      <c r="S473" s="2"/>
      <c r="U473" s="2"/>
      <c r="V473" s="2"/>
      <c r="W473" s="2"/>
      <c r="X473" s="2"/>
      <c r="Y473" s="2"/>
      <c r="Z473" s="2"/>
      <c r="AA473" s="2"/>
      <c r="AB473" s="2"/>
      <c r="AC473" s="2"/>
      <c r="AD473" s="2"/>
      <c r="AE473" s="2"/>
      <c r="AF473" s="2"/>
      <c r="AG473" s="2"/>
      <c r="AH473" s="2"/>
      <c r="AI473" s="2"/>
      <c r="AJ473" s="2"/>
      <c r="AK473" s="2"/>
      <c r="AL473" s="2"/>
      <c r="AM473" s="2"/>
      <c r="AO473" s="2"/>
    </row>
    <row r="474" spans="16:41" x14ac:dyDescent="0.2">
      <c r="P474" s="2"/>
      <c r="Q474" s="2"/>
      <c r="S474" s="2"/>
      <c r="U474" s="2"/>
      <c r="V474" s="2"/>
      <c r="W474" s="2"/>
      <c r="X474" s="2"/>
      <c r="Y474" s="2"/>
      <c r="Z474" s="2"/>
      <c r="AA474" s="2"/>
      <c r="AB474" s="2"/>
      <c r="AC474" s="2"/>
      <c r="AD474" s="2"/>
      <c r="AE474" s="2"/>
      <c r="AF474" s="2"/>
      <c r="AG474" s="2"/>
      <c r="AH474" s="2"/>
      <c r="AI474" s="2"/>
      <c r="AJ474" s="2"/>
      <c r="AK474" s="2"/>
      <c r="AL474" s="2"/>
      <c r="AM474" s="2"/>
      <c r="AO474" s="2"/>
    </row>
    <row r="475" spans="16:41" x14ac:dyDescent="0.2">
      <c r="P475" s="2"/>
      <c r="Q475" s="2"/>
      <c r="S475" s="2"/>
      <c r="U475" s="2"/>
      <c r="V475" s="2"/>
      <c r="W475" s="2"/>
      <c r="X475" s="2"/>
      <c r="Y475" s="2"/>
      <c r="Z475" s="2"/>
      <c r="AA475" s="2"/>
      <c r="AB475" s="2"/>
      <c r="AC475" s="2"/>
      <c r="AD475" s="2"/>
      <c r="AE475" s="2"/>
      <c r="AF475" s="2"/>
      <c r="AG475" s="2"/>
      <c r="AH475" s="2"/>
      <c r="AI475" s="2"/>
      <c r="AJ475" s="2"/>
      <c r="AK475" s="2"/>
      <c r="AL475" s="2"/>
      <c r="AM475" s="2"/>
      <c r="AO475" s="2"/>
    </row>
    <row r="476" spans="16:41" x14ac:dyDescent="0.2">
      <c r="P476" s="2"/>
      <c r="Q476" s="2"/>
      <c r="S476" s="2"/>
      <c r="U476" s="2"/>
      <c r="V476" s="2"/>
      <c r="W476" s="2"/>
      <c r="X476" s="2"/>
      <c r="Y476" s="2"/>
      <c r="Z476" s="2"/>
      <c r="AA476" s="2"/>
      <c r="AB476" s="2"/>
      <c r="AC476" s="2"/>
      <c r="AD476" s="2"/>
      <c r="AE476" s="2"/>
      <c r="AF476" s="2"/>
      <c r="AG476" s="2"/>
      <c r="AH476" s="2"/>
      <c r="AI476" s="2"/>
      <c r="AJ476" s="2"/>
      <c r="AK476" s="2"/>
      <c r="AL476" s="2"/>
      <c r="AM476" s="2"/>
      <c r="AO476" s="2"/>
    </row>
    <row r="477" spans="16:41" x14ac:dyDescent="0.2">
      <c r="P477" s="2"/>
      <c r="Q477" s="2"/>
      <c r="S477" s="2"/>
      <c r="U477" s="2"/>
      <c r="V477" s="2"/>
      <c r="W477" s="2"/>
      <c r="X477" s="2"/>
      <c r="Y477" s="2"/>
      <c r="Z477" s="2"/>
      <c r="AA477" s="2"/>
      <c r="AB477" s="2"/>
      <c r="AC477" s="2"/>
      <c r="AD477" s="2"/>
      <c r="AE477" s="2"/>
      <c r="AF477" s="2"/>
      <c r="AG477" s="2"/>
      <c r="AH477" s="2"/>
      <c r="AI477" s="2"/>
      <c r="AJ477" s="2"/>
      <c r="AK477" s="2"/>
      <c r="AL477" s="2"/>
      <c r="AM477" s="2"/>
      <c r="AO477" s="2"/>
    </row>
    <row r="478" spans="16:41" x14ac:dyDescent="0.2">
      <c r="P478" s="2"/>
      <c r="Q478" s="2"/>
      <c r="S478" s="2"/>
      <c r="U478" s="2"/>
      <c r="V478" s="2"/>
      <c r="W478" s="2"/>
      <c r="X478" s="2"/>
      <c r="Y478" s="2"/>
      <c r="Z478" s="2"/>
      <c r="AA478" s="2"/>
      <c r="AB478" s="2"/>
      <c r="AC478" s="2"/>
      <c r="AD478" s="2"/>
      <c r="AE478" s="2"/>
      <c r="AF478" s="2"/>
      <c r="AG478" s="2"/>
      <c r="AH478" s="2"/>
      <c r="AI478" s="2"/>
      <c r="AJ478" s="2"/>
      <c r="AK478" s="2"/>
      <c r="AL478" s="2"/>
      <c r="AM478" s="2"/>
      <c r="AO478" s="2"/>
    </row>
    <row r="479" spans="16:41" x14ac:dyDescent="0.2">
      <c r="P479" s="2"/>
      <c r="Q479" s="2"/>
      <c r="S479" s="2"/>
      <c r="U479" s="2"/>
      <c r="V479" s="2"/>
      <c r="W479" s="2"/>
      <c r="X479" s="2"/>
      <c r="Y479" s="2"/>
      <c r="Z479" s="2"/>
      <c r="AA479" s="2"/>
      <c r="AB479" s="2"/>
      <c r="AC479" s="2"/>
      <c r="AD479" s="2"/>
      <c r="AE479" s="2"/>
      <c r="AF479" s="2"/>
      <c r="AG479" s="2"/>
      <c r="AH479" s="2"/>
      <c r="AI479" s="2"/>
      <c r="AJ479" s="2"/>
      <c r="AK479" s="2"/>
      <c r="AL479" s="2"/>
      <c r="AM479" s="2"/>
      <c r="AO479" s="2"/>
    </row>
    <row r="480" spans="16:41" x14ac:dyDescent="0.2">
      <c r="P480" s="2"/>
      <c r="Q480" s="2"/>
      <c r="S480" s="2"/>
      <c r="U480" s="2"/>
      <c r="V480" s="2"/>
      <c r="W480" s="2"/>
      <c r="X480" s="2"/>
      <c r="Y480" s="2"/>
      <c r="Z480" s="2"/>
      <c r="AA480" s="2"/>
      <c r="AB480" s="2"/>
      <c r="AC480" s="2"/>
      <c r="AD480" s="2"/>
      <c r="AE480" s="2"/>
      <c r="AF480" s="2"/>
      <c r="AG480" s="2"/>
      <c r="AH480" s="2"/>
      <c r="AI480" s="2"/>
      <c r="AJ480" s="2"/>
      <c r="AK480" s="2"/>
      <c r="AL480" s="2"/>
      <c r="AM480" s="2"/>
      <c r="AO480" s="2"/>
    </row>
    <row r="481" spans="16:41" x14ac:dyDescent="0.2">
      <c r="P481" s="2"/>
      <c r="Q481" s="2"/>
      <c r="S481" s="2"/>
      <c r="U481" s="2"/>
      <c r="V481" s="2"/>
      <c r="W481" s="2"/>
      <c r="X481" s="2"/>
      <c r="Y481" s="2"/>
      <c r="Z481" s="2"/>
      <c r="AA481" s="2"/>
      <c r="AB481" s="2"/>
      <c r="AC481" s="2"/>
      <c r="AD481" s="2"/>
      <c r="AE481" s="2"/>
      <c r="AF481" s="2"/>
      <c r="AG481" s="2"/>
      <c r="AH481" s="2"/>
      <c r="AI481" s="2"/>
      <c r="AJ481" s="2"/>
      <c r="AK481" s="2"/>
      <c r="AL481" s="2"/>
      <c r="AM481" s="2"/>
      <c r="AO481" s="2"/>
    </row>
    <row r="482" spans="16:41" x14ac:dyDescent="0.2">
      <c r="P482" s="2"/>
      <c r="Q482" s="2"/>
      <c r="S482" s="2"/>
      <c r="U482" s="2"/>
      <c r="V482" s="2"/>
      <c r="W482" s="2"/>
      <c r="X482" s="2"/>
      <c r="Y482" s="2"/>
      <c r="Z482" s="2"/>
      <c r="AA482" s="2"/>
      <c r="AB482" s="2"/>
      <c r="AC482" s="2"/>
      <c r="AD482" s="2"/>
      <c r="AE482" s="2"/>
      <c r="AF482" s="2"/>
      <c r="AG482" s="2"/>
      <c r="AH482" s="2"/>
      <c r="AI482" s="2"/>
      <c r="AJ482" s="2"/>
      <c r="AK482" s="2"/>
      <c r="AL482" s="2"/>
      <c r="AM482" s="2"/>
      <c r="AO482" s="2"/>
    </row>
    <row r="483" spans="16:41" x14ac:dyDescent="0.2">
      <c r="P483" s="2"/>
      <c r="Q483" s="2"/>
      <c r="S483" s="2"/>
      <c r="U483" s="2"/>
      <c r="V483" s="2"/>
      <c r="W483" s="2"/>
      <c r="X483" s="2"/>
      <c r="Y483" s="2"/>
      <c r="Z483" s="2"/>
      <c r="AA483" s="2"/>
      <c r="AB483" s="2"/>
      <c r="AC483" s="2"/>
      <c r="AD483" s="2"/>
      <c r="AE483" s="2"/>
      <c r="AF483" s="2"/>
      <c r="AG483" s="2"/>
      <c r="AH483" s="2"/>
      <c r="AI483" s="2"/>
      <c r="AJ483" s="2"/>
      <c r="AK483" s="2"/>
      <c r="AL483" s="2"/>
      <c r="AM483" s="2"/>
      <c r="AO483" s="2"/>
    </row>
    <row r="484" spans="16:41" x14ac:dyDescent="0.2">
      <c r="P484" s="2"/>
      <c r="Q484" s="2"/>
      <c r="S484" s="2"/>
      <c r="U484" s="2"/>
      <c r="V484" s="2"/>
      <c r="W484" s="2"/>
      <c r="X484" s="2"/>
      <c r="Y484" s="2"/>
      <c r="Z484" s="2"/>
      <c r="AA484" s="2"/>
      <c r="AB484" s="2"/>
      <c r="AC484" s="2"/>
      <c r="AD484" s="2"/>
      <c r="AE484" s="2"/>
      <c r="AF484" s="2"/>
      <c r="AG484" s="2"/>
      <c r="AH484" s="2"/>
      <c r="AI484" s="2"/>
      <c r="AJ484" s="2"/>
      <c r="AK484" s="2"/>
      <c r="AL484" s="2"/>
      <c r="AM484" s="2"/>
      <c r="AO484" s="2"/>
    </row>
    <row r="485" spans="16:41" x14ac:dyDescent="0.2">
      <c r="P485" s="2"/>
      <c r="Q485" s="2"/>
      <c r="S485" s="2"/>
      <c r="U485" s="2"/>
      <c r="V485" s="2"/>
      <c r="W485" s="2"/>
      <c r="X485" s="2"/>
      <c r="Y485" s="2"/>
      <c r="Z485" s="2"/>
      <c r="AA485" s="2"/>
      <c r="AB485" s="2"/>
      <c r="AC485" s="2"/>
      <c r="AD485" s="2"/>
      <c r="AE485" s="2"/>
      <c r="AF485" s="2"/>
      <c r="AG485" s="2"/>
      <c r="AH485" s="2"/>
      <c r="AI485" s="2"/>
      <c r="AJ485" s="2"/>
      <c r="AK485" s="2"/>
      <c r="AL485" s="2"/>
      <c r="AM485" s="2"/>
      <c r="AO485" s="2"/>
    </row>
    <row r="486" spans="16:41" x14ac:dyDescent="0.2">
      <c r="P486" s="2"/>
      <c r="Q486" s="2"/>
      <c r="S486" s="2"/>
      <c r="U486" s="2"/>
      <c r="V486" s="2"/>
      <c r="W486" s="2"/>
      <c r="X486" s="2"/>
      <c r="Y486" s="2"/>
      <c r="Z486" s="2"/>
      <c r="AA486" s="2"/>
      <c r="AB486" s="2"/>
      <c r="AC486" s="2"/>
      <c r="AD486" s="2"/>
      <c r="AE486" s="2"/>
      <c r="AF486" s="2"/>
      <c r="AG486" s="2"/>
      <c r="AH486" s="2"/>
      <c r="AI486" s="2"/>
      <c r="AJ486" s="2"/>
      <c r="AK486" s="2"/>
      <c r="AL486" s="2"/>
      <c r="AM486" s="2"/>
      <c r="AO486" s="2"/>
    </row>
    <row r="487" spans="16:41" x14ac:dyDescent="0.2">
      <c r="P487" s="2"/>
      <c r="Q487" s="2"/>
      <c r="S487" s="2"/>
      <c r="U487" s="2"/>
      <c r="V487" s="2"/>
      <c r="W487" s="2"/>
      <c r="X487" s="2"/>
      <c r="Y487" s="2"/>
      <c r="Z487" s="2"/>
      <c r="AA487" s="2"/>
      <c r="AB487" s="2"/>
      <c r="AC487" s="2"/>
      <c r="AD487" s="2"/>
      <c r="AE487" s="2"/>
      <c r="AF487" s="2"/>
      <c r="AG487" s="2"/>
      <c r="AH487" s="2"/>
      <c r="AI487" s="2"/>
      <c r="AJ487" s="2"/>
      <c r="AK487" s="2"/>
      <c r="AL487" s="2"/>
      <c r="AM487" s="2"/>
      <c r="AO487" s="2"/>
    </row>
    <row r="488" spans="16:41" x14ac:dyDescent="0.2">
      <c r="P488" s="2"/>
      <c r="Q488" s="2"/>
      <c r="S488" s="2"/>
      <c r="U488" s="2"/>
      <c r="V488" s="2"/>
      <c r="W488" s="2"/>
      <c r="X488" s="2"/>
      <c r="Y488" s="2"/>
      <c r="Z488" s="2"/>
      <c r="AA488" s="2"/>
      <c r="AB488" s="2"/>
      <c r="AC488" s="2"/>
      <c r="AD488" s="2"/>
      <c r="AE488" s="2"/>
      <c r="AF488" s="2"/>
      <c r="AG488" s="2"/>
      <c r="AH488" s="2"/>
      <c r="AI488" s="2"/>
      <c r="AJ488" s="2"/>
      <c r="AK488" s="2"/>
      <c r="AL488" s="2"/>
      <c r="AM488" s="2"/>
      <c r="AO488" s="2"/>
    </row>
    <row r="489" spans="16:41" x14ac:dyDescent="0.2">
      <c r="P489" s="2"/>
      <c r="Q489" s="2"/>
      <c r="S489" s="2"/>
      <c r="U489" s="2"/>
      <c r="V489" s="2"/>
      <c r="W489" s="2"/>
      <c r="X489" s="2"/>
      <c r="Y489" s="2"/>
      <c r="Z489" s="2"/>
      <c r="AA489" s="2"/>
      <c r="AB489" s="2"/>
      <c r="AC489" s="2"/>
      <c r="AD489" s="2"/>
      <c r="AE489" s="2"/>
      <c r="AF489" s="2"/>
      <c r="AG489" s="2"/>
      <c r="AH489" s="2"/>
      <c r="AI489" s="2"/>
      <c r="AJ489" s="2"/>
      <c r="AK489" s="2"/>
      <c r="AL489" s="2"/>
      <c r="AM489" s="2"/>
      <c r="AO489" s="2"/>
    </row>
    <row r="490" spans="16:41" x14ac:dyDescent="0.2">
      <c r="P490" s="2"/>
      <c r="Q490" s="2"/>
      <c r="S490" s="2"/>
      <c r="U490" s="2"/>
      <c r="V490" s="2"/>
      <c r="W490" s="2"/>
      <c r="X490" s="2"/>
      <c r="Y490" s="2"/>
      <c r="Z490" s="2"/>
      <c r="AA490" s="2"/>
      <c r="AB490" s="2"/>
      <c r="AC490" s="2"/>
      <c r="AD490" s="2"/>
      <c r="AE490" s="2"/>
      <c r="AF490" s="2"/>
      <c r="AG490" s="2"/>
      <c r="AH490" s="2"/>
      <c r="AI490" s="2"/>
      <c r="AJ490" s="2"/>
      <c r="AK490" s="2"/>
      <c r="AL490" s="2"/>
      <c r="AM490" s="2"/>
      <c r="AO490" s="2"/>
    </row>
    <row r="491" spans="16:41" x14ac:dyDescent="0.2">
      <c r="P491" s="2"/>
      <c r="Q491" s="2"/>
      <c r="S491" s="2"/>
      <c r="U491" s="2"/>
      <c r="V491" s="2"/>
      <c r="W491" s="2"/>
      <c r="X491" s="2"/>
      <c r="Y491" s="2"/>
      <c r="Z491" s="2"/>
      <c r="AA491" s="2"/>
      <c r="AB491" s="2"/>
      <c r="AC491" s="2"/>
      <c r="AD491" s="2"/>
      <c r="AE491" s="2"/>
      <c r="AF491" s="2"/>
      <c r="AG491" s="2"/>
      <c r="AH491" s="2"/>
      <c r="AI491" s="2"/>
      <c r="AJ491" s="2"/>
      <c r="AK491" s="2"/>
      <c r="AL491" s="2"/>
      <c r="AM491" s="2"/>
      <c r="AO491" s="2"/>
    </row>
    <row r="492" spans="16:41" x14ac:dyDescent="0.2">
      <c r="P492" s="2"/>
      <c r="Q492" s="2"/>
      <c r="S492" s="2"/>
      <c r="U492" s="2"/>
      <c r="V492" s="2"/>
      <c r="W492" s="2"/>
      <c r="X492" s="2"/>
      <c r="Y492" s="2"/>
      <c r="Z492" s="2"/>
      <c r="AA492" s="2"/>
      <c r="AB492" s="2"/>
      <c r="AC492" s="2"/>
      <c r="AD492" s="2"/>
      <c r="AE492" s="2"/>
      <c r="AF492" s="2"/>
      <c r="AG492" s="2"/>
      <c r="AH492" s="2"/>
      <c r="AI492" s="2"/>
      <c r="AJ492" s="2"/>
      <c r="AK492" s="2"/>
      <c r="AL492" s="2"/>
      <c r="AM492" s="2"/>
      <c r="AO492" s="2"/>
    </row>
    <row r="493" spans="16:41" x14ac:dyDescent="0.2">
      <c r="P493" s="2"/>
      <c r="Q493" s="2"/>
      <c r="S493" s="2"/>
      <c r="U493" s="2"/>
      <c r="V493" s="2"/>
      <c r="W493" s="2"/>
      <c r="X493" s="2"/>
      <c r="Y493" s="2"/>
      <c r="Z493" s="2"/>
      <c r="AA493" s="2"/>
      <c r="AB493" s="2"/>
      <c r="AC493" s="2"/>
      <c r="AD493" s="2"/>
      <c r="AE493" s="2"/>
      <c r="AF493" s="2"/>
      <c r="AG493" s="2"/>
      <c r="AH493" s="2"/>
      <c r="AI493" s="2"/>
      <c r="AJ493" s="2"/>
      <c r="AK493" s="2"/>
      <c r="AL493" s="2"/>
      <c r="AM493" s="2"/>
      <c r="AO493" s="2"/>
    </row>
    <row r="494" spans="16:41" x14ac:dyDescent="0.2">
      <c r="P494" s="2"/>
      <c r="Q494" s="2"/>
      <c r="S494" s="2"/>
      <c r="U494" s="2"/>
      <c r="V494" s="2"/>
      <c r="W494" s="2"/>
      <c r="X494" s="2"/>
      <c r="Y494" s="2"/>
      <c r="Z494" s="2"/>
      <c r="AA494" s="2"/>
      <c r="AB494" s="2"/>
      <c r="AC494" s="2"/>
      <c r="AD494" s="2"/>
      <c r="AE494" s="2"/>
      <c r="AF494" s="2"/>
      <c r="AG494" s="2"/>
      <c r="AH494" s="2"/>
      <c r="AI494" s="2"/>
      <c r="AJ494" s="2"/>
      <c r="AK494" s="2"/>
      <c r="AL494" s="2"/>
      <c r="AM494" s="2"/>
      <c r="AO494" s="2"/>
    </row>
    <row r="495" spans="16:41" x14ac:dyDescent="0.2">
      <c r="P495" s="2"/>
      <c r="Q495" s="2"/>
      <c r="S495" s="2"/>
      <c r="U495" s="2"/>
      <c r="V495" s="2"/>
      <c r="W495" s="2"/>
      <c r="X495" s="2"/>
      <c r="Y495" s="2"/>
      <c r="Z495" s="2"/>
      <c r="AA495" s="2"/>
      <c r="AB495" s="2"/>
      <c r="AC495" s="2"/>
      <c r="AD495" s="2"/>
      <c r="AE495" s="2"/>
      <c r="AF495" s="2"/>
      <c r="AG495" s="2"/>
      <c r="AH495" s="2"/>
      <c r="AI495" s="2"/>
      <c r="AJ495" s="2"/>
      <c r="AK495" s="2"/>
      <c r="AL495" s="2"/>
      <c r="AM495" s="2"/>
      <c r="AO495" s="2"/>
    </row>
    <row r="496" spans="16:41" x14ac:dyDescent="0.2">
      <c r="P496" s="2"/>
      <c r="Q496" s="2"/>
      <c r="S496" s="2"/>
      <c r="U496" s="2"/>
      <c r="V496" s="2"/>
      <c r="W496" s="2"/>
      <c r="X496" s="2"/>
      <c r="Y496" s="2"/>
      <c r="Z496" s="2"/>
      <c r="AA496" s="2"/>
      <c r="AB496" s="2"/>
      <c r="AC496" s="2"/>
      <c r="AD496" s="2"/>
      <c r="AE496" s="2"/>
      <c r="AF496" s="2"/>
      <c r="AG496" s="2"/>
      <c r="AH496" s="2"/>
      <c r="AI496" s="2"/>
      <c r="AJ496" s="2"/>
      <c r="AK496" s="2"/>
      <c r="AL496" s="2"/>
      <c r="AM496" s="2"/>
      <c r="AO496" s="2"/>
    </row>
    <row r="497" spans="16:41" x14ac:dyDescent="0.2">
      <c r="P497" s="2"/>
      <c r="Q497" s="2"/>
      <c r="S497" s="2"/>
      <c r="U497" s="2"/>
      <c r="V497" s="2"/>
      <c r="W497" s="2"/>
      <c r="X497" s="2"/>
      <c r="Y497" s="2"/>
      <c r="Z497" s="2"/>
      <c r="AA497" s="2"/>
      <c r="AB497" s="2"/>
      <c r="AC497" s="2"/>
      <c r="AD497" s="2"/>
      <c r="AE497" s="2"/>
      <c r="AF497" s="2"/>
      <c r="AG497" s="2"/>
      <c r="AH497" s="2"/>
      <c r="AI497" s="2"/>
      <c r="AJ497" s="2"/>
      <c r="AK497" s="2"/>
      <c r="AL497" s="2"/>
      <c r="AM497" s="2"/>
      <c r="AO497" s="2"/>
    </row>
    <row r="498" spans="16:41" x14ac:dyDescent="0.2">
      <c r="P498" s="2"/>
      <c r="Q498" s="2"/>
      <c r="S498" s="2"/>
      <c r="U498" s="2"/>
      <c r="V498" s="2"/>
      <c r="W498" s="2"/>
      <c r="X498" s="2"/>
      <c r="Y498" s="2"/>
      <c r="Z498" s="2"/>
      <c r="AA498" s="2"/>
      <c r="AB498" s="2"/>
      <c r="AC498" s="2"/>
      <c r="AD498" s="2"/>
      <c r="AE498" s="2"/>
      <c r="AF498" s="2"/>
      <c r="AG498" s="2"/>
      <c r="AH498" s="2"/>
      <c r="AI498" s="2"/>
      <c r="AJ498" s="2"/>
      <c r="AK498" s="2"/>
      <c r="AL498" s="2"/>
      <c r="AM498" s="2"/>
      <c r="AO498" s="2"/>
    </row>
    <row r="499" spans="16:41" x14ac:dyDescent="0.2">
      <c r="P499" s="2"/>
      <c r="Q499" s="2"/>
      <c r="S499" s="2"/>
      <c r="U499" s="2"/>
      <c r="V499" s="2"/>
      <c r="W499" s="2"/>
      <c r="X499" s="2"/>
      <c r="Y499" s="2"/>
      <c r="Z499" s="2"/>
      <c r="AA499" s="2"/>
      <c r="AB499" s="2"/>
      <c r="AC499" s="2"/>
      <c r="AD499" s="2"/>
      <c r="AE499" s="2"/>
      <c r="AF499" s="2"/>
      <c r="AG499" s="2"/>
      <c r="AH499" s="2"/>
      <c r="AI499" s="2"/>
      <c r="AJ499" s="2"/>
      <c r="AK499" s="2"/>
      <c r="AL499" s="2"/>
      <c r="AM499" s="2"/>
      <c r="AO499" s="2"/>
    </row>
    <row r="500" spans="16:41" x14ac:dyDescent="0.2">
      <c r="P500" s="2"/>
      <c r="Q500" s="2"/>
      <c r="S500" s="2"/>
      <c r="U500" s="2"/>
      <c r="V500" s="2"/>
      <c r="W500" s="2"/>
      <c r="X500" s="2"/>
      <c r="Y500" s="2"/>
      <c r="Z500" s="2"/>
      <c r="AA500" s="2"/>
      <c r="AB500" s="2"/>
      <c r="AC500" s="2"/>
      <c r="AD500" s="2"/>
      <c r="AE500" s="2"/>
      <c r="AF500" s="2"/>
      <c r="AG500" s="2"/>
      <c r="AH500" s="2"/>
      <c r="AI500" s="2"/>
      <c r="AJ500" s="2"/>
      <c r="AK500" s="2"/>
      <c r="AL500" s="2"/>
      <c r="AM500" s="2"/>
      <c r="AO500" s="2"/>
    </row>
    <row r="501" spans="16:41" x14ac:dyDescent="0.2">
      <c r="P501" s="2"/>
      <c r="Q501" s="2"/>
      <c r="S501" s="2"/>
      <c r="U501" s="2"/>
      <c r="V501" s="2"/>
      <c r="W501" s="2"/>
      <c r="X501" s="2"/>
      <c r="Y501" s="2"/>
      <c r="Z501" s="2"/>
      <c r="AA501" s="2"/>
      <c r="AB501" s="2"/>
      <c r="AC501" s="2"/>
      <c r="AD501" s="2"/>
      <c r="AE501" s="2"/>
      <c r="AF501" s="2"/>
      <c r="AG501" s="2"/>
      <c r="AH501" s="2"/>
      <c r="AI501" s="2"/>
      <c r="AJ501" s="2"/>
      <c r="AK501" s="2"/>
      <c r="AL501" s="2"/>
      <c r="AM501" s="2"/>
      <c r="AO501" s="2"/>
    </row>
    <row r="502" spans="16:41" x14ac:dyDescent="0.2">
      <c r="P502" s="2"/>
      <c r="Q502" s="2"/>
      <c r="S502" s="2"/>
      <c r="U502" s="2"/>
      <c r="V502" s="2"/>
      <c r="W502" s="2"/>
      <c r="X502" s="2"/>
      <c r="Y502" s="2"/>
      <c r="Z502" s="2"/>
      <c r="AA502" s="2"/>
      <c r="AB502" s="2"/>
      <c r="AC502" s="2"/>
      <c r="AD502" s="2"/>
      <c r="AE502" s="2"/>
      <c r="AF502" s="2"/>
      <c r="AG502" s="2"/>
      <c r="AH502" s="2"/>
      <c r="AI502" s="2"/>
      <c r="AJ502" s="2"/>
      <c r="AK502" s="2"/>
      <c r="AL502" s="2"/>
      <c r="AM502" s="2"/>
      <c r="AO502" s="2"/>
    </row>
    <row r="503" spans="16:41" x14ac:dyDescent="0.2">
      <c r="P503" s="2"/>
      <c r="Q503" s="2"/>
      <c r="S503" s="2"/>
      <c r="U503" s="2"/>
      <c r="V503" s="2"/>
      <c r="W503" s="2"/>
      <c r="X503" s="2"/>
      <c r="Y503" s="2"/>
      <c r="Z503" s="2"/>
      <c r="AA503" s="2"/>
      <c r="AB503" s="2"/>
      <c r="AC503" s="2"/>
      <c r="AD503" s="2"/>
      <c r="AE503" s="2"/>
      <c r="AF503" s="2"/>
      <c r="AG503" s="2"/>
      <c r="AH503" s="2"/>
      <c r="AI503" s="2"/>
      <c r="AJ503" s="2"/>
      <c r="AK503" s="2"/>
      <c r="AL503" s="2"/>
      <c r="AM503" s="2"/>
      <c r="AO503" s="2"/>
    </row>
    <row r="504" spans="16:41" x14ac:dyDescent="0.2">
      <c r="P504" s="2"/>
      <c r="Q504" s="2"/>
      <c r="S504" s="2"/>
      <c r="U504" s="2"/>
      <c r="V504" s="2"/>
      <c r="W504" s="2"/>
      <c r="X504" s="2"/>
      <c r="Y504" s="2"/>
      <c r="Z504" s="2"/>
      <c r="AA504" s="2"/>
      <c r="AB504" s="2"/>
      <c r="AC504" s="2"/>
      <c r="AD504" s="2"/>
      <c r="AE504" s="2"/>
      <c r="AF504" s="2"/>
      <c r="AG504" s="2"/>
      <c r="AH504" s="2"/>
      <c r="AI504" s="2"/>
      <c r="AJ504" s="2"/>
      <c r="AK504" s="2"/>
      <c r="AL504" s="2"/>
      <c r="AM504" s="2"/>
      <c r="AO504" s="2"/>
    </row>
    <row r="505" spans="16:41" x14ac:dyDescent="0.2">
      <c r="P505" s="2"/>
      <c r="Q505" s="2"/>
      <c r="S505" s="2"/>
      <c r="U505" s="2"/>
      <c r="V505" s="2"/>
      <c r="W505" s="2"/>
      <c r="X505" s="2"/>
      <c r="Y505" s="2"/>
      <c r="Z505" s="2"/>
      <c r="AA505" s="2"/>
      <c r="AB505" s="2"/>
      <c r="AC505" s="2"/>
      <c r="AD505" s="2"/>
      <c r="AE505" s="2"/>
      <c r="AF505" s="2"/>
      <c r="AG505" s="2"/>
      <c r="AH505" s="2"/>
      <c r="AI505" s="2"/>
      <c r="AJ505" s="2"/>
      <c r="AK505" s="2"/>
      <c r="AL505" s="2"/>
      <c r="AM505" s="2"/>
      <c r="AO505" s="2"/>
    </row>
    <row r="506" spans="16:41" x14ac:dyDescent="0.2">
      <c r="P506" s="2"/>
      <c r="Q506" s="2"/>
      <c r="S506" s="2"/>
      <c r="U506" s="2"/>
      <c r="V506" s="2"/>
      <c r="W506" s="2"/>
      <c r="X506" s="2"/>
      <c r="Y506" s="2"/>
      <c r="Z506" s="2"/>
      <c r="AA506" s="2"/>
      <c r="AB506" s="2"/>
      <c r="AC506" s="2"/>
      <c r="AD506" s="2"/>
      <c r="AE506" s="2"/>
      <c r="AF506" s="2"/>
      <c r="AG506" s="2"/>
      <c r="AH506" s="2"/>
      <c r="AI506" s="2"/>
      <c r="AJ506" s="2"/>
      <c r="AK506" s="2"/>
      <c r="AL506" s="2"/>
      <c r="AM506" s="2"/>
      <c r="AO506" s="2"/>
    </row>
    <row r="507" spans="16:41" x14ac:dyDescent="0.2">
      <c r="P507" s="2"/>
      <c r="Q507" s="2"/>
      <c r="S507" s="2"/>
      <c r="U507" s="2"/>
      <c r="V507" s="2"/>
      <c r="W507" s="2"/>
      <c r="X507" s="2"/>
      <c r="Y507" s="2"/>
      <c r="Z507" s="2"/>
      <c r="AA507" s="2"/>
      <c r="AB507" s="2"/>
      <c r="AC507" s="2"/>
      <c r="AD507" s="2"/>
      <c r="AE507" s="2"/>
      <c r="AF507" s="2"/>
      <c r="AG507" s="2"/>
      <c r="AH507" s="2"/>
      <c r="AI507" s="2"/>
      <c r="AJ507" s="2"/>
      <c r="AK507" s="2"/>
      <c r="AL507" s="2"/>
      <c r="AM507" s="2"/>
      <c r="AO507" s="2"/>
    </row>
    <row r="508" spans="16:41" x14ac:dyDescent="0.2">
      <c r="P508" s="2"/>
      <c r="Q508" s="2"/>
      <c r="S508" s="2"/>
      <c r="U508" s="2"/>
      <c r="V508" s="2"/>
      <c r="W508" s="2"/>
      <c r="X508" s="2"/>
      <c r="Y508" s="2"/>
      <c r="Z508" s="2"/>
      <c r="AA508" s="2"/>
      <c r="AB508" s="2"/>
      <c r="AC508" s="2"/>
      <c r="AD508" s="2"/>
      <c r="AE508" s="2"/>
      <c r="AF508" s="2"/>
      <c r="AG508" s="2"/>
      <c r="AH508" s="2"/>
      <c r="AI508" s="2"/>
      <c r="AJ508" s="2"/>
      <c r="AK508" s="2"/>
      <c r="AL508" s="2"/>
      <c r="AM508" s="2"/>
      <c r="AO508" s="2"/>
    </row>
    <row r="509" spans="16:41" x14ac:dyDescent="0.2">
      <c r="P509" s="2"/>
      <c r="Q509" s="2"/>
      <c r="S509" s="2"/>
      <c r="U509" s="2"/>
      <c r="V509" s="2"/>
      <c r="W509" s="2"/>
      <c r="X509" s="2"/>
      <c r="Y509" s="2"/>
      <c r="Z509" s="2"/>
      <c r="AA509" s="2"/>
      <c r="AB509" s="2"/>
      <c r="AC509" s="2"/>
      <c r="AD509" s="2"/>
      <c r="AE509" s="2"/>
      <c r="AF509" s="2"/>
      <c r="AG509" s="2"/>
      <c r="AH509" s="2"/>
      <c r="AI509" s="2"/>
      <c r="AJ509" s="2"/>
      <c r="AK509" s="2"/>
      <c r="AL509" s="2"/>
      <c r="AM509" s="2"/>
      <c r="AO509" s="2"/>
    </row>
    <row r="510" spans="16:41" x14ac:dyDescent="0.2">
      <c r="P510" s="2"/>
      <c r="Q510" s="2"/>
      <c r="S510" s="2"/>
      <c r="U510" s="2"/>
      <c r="V510" s="2"/>
      <c r="W510" s="2"/>
      <c r="X510" s="2"/>
      <c r="Y510" s="2"/>
      <c r="Z510" s="2"/>
      <c r="AA510" s="2"/>
      <c r="AB510" s="2"/>
      <c r="AC510" s="2"/>
      <c r="AD510" s="2"/>
      <c r="AE510" s="2"/>
      <c r="AF510" s="2"/>
      <c r="AG510" s="2"/>
      <c r="AH510" s="2"/>
      <c r="AI510" s="2"/>
      <c r="AJ510" s="2"/>
      <c r="AK510" s="2"/>
      <c r="AL510" s="2"/>
      <c r="AM510" s="2"/>
      <c r="AO510" s="2"/>
    </row>
    <row r="511" spans="16:41" x14ac:dyDescent="0.2">
      <c r="P511" s="2"/>
      <c r="Q511" s="2"/>
      <c r="S511" s="2"/>
      <c r="U511" s="2"/>
      <c r="V511" s="2"/>
      <c r="W511" s="2"/>
      <c r="X511" s="2"/>
      <c r="Y511" s="2"/>
      <c r="Z511" s="2"/>
      <c r="AA511" s="2"/>
      <c r="AB511" s="2"/>
      <c r="AC511" s="2"/>
      <c r="AD511" s="2"/>
      <c r="AE511" s="2"/>
      <c r="AF511" s="2"/>
      <c r="AG511" s="2"/>
      <c r="AH511" s="2"/>
      <c r="AI511" s="2"/>
      <c r="AJ511" s="2"/>
      <c r="AK511" s="2"/>
      <c r="AL511" s="2"/>
      <c r="AM511" s="2"/>
      <c r="AO511" s="2"/>
    </row>
    <row r="512" spans="16:41" x14ac:dyDescent="0.2">
      <c r="P512" s="2"/>
      <c r="Q512" s="2"/>
      <c r="S512" s="2"/>
      <c r="U512" s="2"/>
      <c r="V512" s="2"/>
      <c r="W512" s="2"/>
      <c r="X512" s="2"/>
      <c r="Y512" s="2"/>
      <c r="Z512" s="2"/>
      <c r="AA512" s="2"/>
      <c r="AB512" s="2"/>
      <c r="AC512" s="2"/>
      <c r="AD512" s="2"/>
      <c r="AE512" s="2"/>
      <c r="AF512" s="2"/>
      <c r="AG512" s="2"/>
      <c r="AH512" s="2"/>
      <c r="AI512" s="2"/>
      <c r="AJ512" s="2"/>
      <c r="AK512" s="2"/>
      <c r="AL512" s="2"/>
      <c r="AM512" s="2"/>
      <c r="AO512" s="2"/>
    </row>
    <row r="513" spans="16:41" x14ac:dyDescent="0.2">
      <c r="P513" s="2"/>
      <c r="Q513" s="2"/>
      <c r="S513" s="2"/>
      <c r="U513" s="2"/>
      <c r="V513" s="2"/>
      <c r="W513" s="2"/>
      <c r="X513" s="2"/>
      <c r="Y513" s="2"/>
      <c r="Z513" s="2"/>
      <c r="AA513" s="2"/>
      <c r="AB513" s="2"/>
      <c r="AC513" s="2"/>
      <c r="AD513" s="2"/>
      <c r="AE513" s="2"/>
      <c r="AF513" s="2"/>
      <c r="AG513" s="2"/>
      <c r="AH513" s="2"/>
      <c r="AI513" s="2"/>
      <c r="AJ513" s="2"/>
      <c r="AK513" s="2"/>
      <c r="AL513" s="2"/>
      <c r="AM513" s="2"/>
      <c r="AO513" s="2"/>
    </row>
    <row r="514" spans="16:41" x14ac:dyDescent="0.2">
      <c r="P514" s="2"/>
      <c r="Q514" s="2"/>
      <c r="S514" s="2"/>
      <c r="U514" s="2"/>
      <c r="V514" s="2"/>
      <c r="W514" s="2"/>
      <c r="X514" s="2"/>
      <c r="Y514" s="2"/>
      <c r="Z514" s="2"/>
      <c r="AA514" s="2"/>
      <c r="AB514" s="2"/>
      <c r="AC514" s="2"/>
      <c r="AD514" s="2"/>
      <c r="AE514" s="2"/>
      <c r="AF514" s="2"/>
      <c r="AG514" s="2"/>
      <c r="AH514" s="2"/>
      <c r="AI514" s="2"/>
      <c r="AJ514" s="2"/>
      <c r="AK514" s="2"/>
      <c r="AL514" s="2"/>
      <c r="AM514" s="2"/>
      <c r="AO514" s="2"/>
    </row>
    <row r="515" spans="16:41" x14ac:dyDescent="0.2">
      <c r="P515" s="2"/>
      <c r="Q515" s="2"/>
      <c r="S515" s="2"/>
      <c r="U515" s="2"/>
      <c r="V515" s="2"/>
      <c r="W515" s="2"/>
      <c r="X515" s="2"/>
      <c r="Y515" s="2"/>
      <c r="Z515" s="2"/>
      <c r="AA515" s="2"/>
      <c r="AB515" s="2"/>
      <c r="AC515" s="2"/>
      <c r="AD515" s="2"/>
      <c r="AE515" s="2"/>
      <c r="AF515" s="2"/>
      <c r="AG515" s="2"/>
      <c r="AH515" s="2"/>
      <c r="AI515" s="2"/>
      <c r="AJ515" s="2"/>
      <c r="AK515" s="2"/>
      <c r="AL515" s="2"/>
      <c r="AM515" s="2"/>
      <c r="AO515" s="2"/>
    </row>
    <row r="516" spans="16:41" x14ac:dyDescent="0.2">
      <c r="P516" s="2"/>
      <c r="Q516" s="2"/>
      <c r="S516" s="2"/>
      <c r="U516" s="2"/>
      <c r="V516" s="2"/>
      <c r="W516" s="2"/>
      <c r="X516" s="2"/>
      <c r="Y516" s="2"/>
      <c r="Z516" s="2"/>
      <c r="AA516" s="2"/>
      <c r="AB516" s="2"/>
      <c r="AC516" s="2"/>
      <c r="AD516" s="2"/>
      <c r="AE516" s="2"/>
      <c r="AF516" s="2"/>
      <c r="AG516" s="2"/>
      <c r="AH516" s="2"/>
      <c r="AI516" s="2"/>
      <c r="AJ516" s="2"/>
      <c r="AK516" s="2"/>
      <c r="AL516" s="2"/>
      <c r="AM516" s="2"/>
      <c r="AO516" s="2"/>
    </row>
    <row r="517" spans="16:41" x14ac:dyDescent="0.2">
      <c r="P517" s="2"/>
      <c r="Q517" s="2"/>
      <c r="S517" s="2"/>
      <c r="U517" s="2"/>
      <c r="V517" s="2"/>
      <c r="W517" s="2"/>
      <c r="X517" s="2"/>
      <c r="Y517" s="2"/>
      <c r="Z517" s="2"/>
      <c r="AA517" s="2"/>
      <c r="AB517" s="2"/>
      <c r="AC517" s="2"/>
      <c r="AD517" s="2"/>
      <c r="AE517" s="2"/>
      <c r="AF517" s="2"/>
      <c r="AG517" s="2"/>
      <c r="AH517" s="2"/>
      <c r="AI517" s="2"/>
      <c r="AJ517" s="2"/>
      <c r="AK517" s="2"/>
      <c r="AL517" s="2"/>
      <c r="AM517" s="2"/>
      <c r="AO517" s="2"/>
    </row>
    <row r="518" spans="16:41" x14ac:dyDescent="0.2">
      <c r="P518" s="2"/>
      <c r="Q518" s="2"/>
      <c r="S518" s="2"/>
      <c r="U518" s="2"/>
      <c r="V518" s="2"/>
      <c r="W518" s="2"/>
      <c r="X518" s="2"/>
      <c r="Y518" s="2"/>
      <c r="Z518" s="2"/>
      <c r="AA518" s="2"/>
      <c r="AB518" s="2"/>
      <c r="AC518" s="2"/>
      <c r="AD518" s="2"/>
      <c r="AE518" s="2"/>
      <c r="AF518" s="2"/>
      <c r="AG518" s="2"/>
      <c r="AH518" s="2"/>
      <c r="AI518" s="2"/>
      <c r="AJ518" s="2"/>
      <c r="AK518" s="2"/>
      <c r="AL518" s="2"/>
      <c r="AM518" s="2"/>
      <c r="AO518" s="2"/>
    </row>
    <row r="519" spans="16:41" x14ac:dyDescent="0.2">
      <c r="P519" s="2"/>
      <c r="Q519" s="2"/>
      <c r="S519" s="2"/>
      <c r="U519" s="2"/>
      <c r="V519" s="2"/>
      <c r="W519" s="2"/>
      <c r="X519" s="2"/>
      <c r="Y519" s="2"/>
      <c r="Z519" s="2"/>
      <c r="AA519" s="2"/>
      <c r="AB519" s="2"/>
      <c r="AC519" s="2"/>
      <c r="AD519" s="2"/>
      <c r="AE519" s="2"/>
      <c r="AF519" s="2"/>
      <c r="AG519" s="2"/>
      <c r="AH519" s="2"/>
      <c r="AI519" s="2"/>
      <c r="AJ519" s="2"/>
      <c r="AK519" s="2"/>
      <c r="AL519" s="2"/>
      <c r="AM519" s="2"/>
      <c r="AO519" s="2"/>
    </row>
    <row r="520" spans="16:41" x14ac:dyDescent="0.2">
      <c r="P520" s="2"/>
      <c r="Q520" s="2"/>
      <c r="S520" s="2"/>
      <c r="U520" s="2"/>
      <c r="V520" s="2"/>
      <c r="W520" s="2"/>
      <c r="X520" s="2"/>
      <c r="Y520" s="2"/>
      <c r="Z520" s="2"/>
      <c r="AA520" s="2"/>
      <c r="AB520" s="2"/>
      <c r="AC520" s="2"/>
      <c r="AD520" s="2"/>
      <c r="AE520" s="2"/>
      <c r="AF520" s="2"/>
      <c r="AG520" s="2"/>
      <c r="AH520" s="2"/>
      <c r="AI520" s="2"/>
      <c r="AJ520" s="2"/>
      <c r="AK520" s="2"/>
      <c r="AL520" s="2"/>
      <c r="AM520" s="2"/>
      <c r="AO520" s="2"/>
    </row>
    <row r="521" spans="16:41" x14ac:dyDescent="0.2">
      <c r="P521" s="2"/>
      <c r="Q521" s="2"/>
      <c r="S521" s="2"/>
      <c r="U521" s="2"/>
      <c r="V521" s="2"/>
      <c r="W521" s="2"/>
      <c r="X521" s="2"/>
      <c r="Y521" s="2"/>
      <c r="Z521" s="2"/>
      <c r="AA521" s="2"/>
      <c r="AB521" s="2"/>
      <c r="AC521" s="2"/>
      <c r="AD521" s="2"/>
      <c r="AE521" s="2"/>
      <c r="AF521" s="2"/>
      <c r="AG521" s="2"/>
      <c r="AH521" s="2"/>
      <c r="AI521" s="2"/>
      <c r="AJ521" s="2"/>
      <c r="AK521" s="2"/>
      <c r="AL521" s="2"/>
      <c r="AM521" s="2"/>
      <c r="AO521" s="2"/>
    </row>
    <row r="522" spans="16:41" x14ac:dyDescent="0.2">
      <c r="P522" s="2"/>
      <c r="Q522" s="2"/>
      <c r="S522" s="2"/>
      <c r="U522" s="2"/>
      <c r="V522" s="2"/>
      <c r="W522" s="2"/>
      <c r="X522" s="2"/>
      <c r="Y522" s="2"/>
      <c r="Z522" s="2"/>
      <c r="AA522" s="2"/>
      <c r="AB522" s="2"/>
      <c r="AC522" s="2"/>
      <c r="AD522" s="2"/>
      <c r="AE522" s="2"/>
      <c r="AF522" s="2"/>
      <c r="AG522" s="2"/>
      <c r="AH522" s="2"/>
      <c r="AI522" s="2"/>
      <c r="AJ522" s="2"/>
      <c r="AK522" s="2"/>
      <c r="AL522" s="2"/>
      <c r="AM522" s="2"/>
      <c r="AO522" s="2"/>
    </row>
    <row r="523" spans="16:41" x14ac:dyDescent="0.2">
      <c r="P523" s="2"/>
      <c r="Q523" s="2"/>
      <c r="S523" s="2"/>
      <c r="U523" s="2"/>
      <c r="V523" s="2"/>
      <c r="W523" s="2"/>
      <c r="X523" s="2"/>
      <c r="Y523" s="2"/>
      <c r="Z523" s="2"/>
      <c r="AA523" s="2"/>
      <c r="AB523" s="2"/>
      <c r="AC523" s="2"/>
      <c r="AD523" s="2"/>
      <c r="AE523" s="2"/>
      <c r="AF523" s="2"/>
      <c r="AG523" s="2"/>
      <c r="AH523" s="2"/>
      <c r="AI523" s="2"/>
      <c r="AJ523" s="2"/>
      <c r="AK523" s="2"/>
      <c r="AL523" s="2"/>
      <c r="AM523" s="2"/>
      <c r="AO523" s="2"/>
    </row>
    <row r="524" spans="16:41" x14ac:dyDescent="0.2">
      <c r="P524" s="2"/>
      <c r="Q524" s="2"/>
      <c r="S524" s="2"/>
      <c r="U524" s="2"/>
      <c r="V524" s="2"/>
      <c r="W524" s="2"/>
      <c r="X524" s="2"/>
      <c r="Y524" s="2"/>
      <c r="Z524" s="2"/>
      <c r="AA524" s="2"/>
      <c r="AB524" s="2"/>
      <c r="AC524" s="2"/>
      <c r="AD524" s="2"/>
      <c r="AE524" s="2"/>
      <c r="AF524" s="2"/>
      <c r="AG524" s="2"/>
      <c r="AH524" s="2"/>
      <c r="AI524" s="2"/>
      <c r="AJ524" s="2"/>
      <c r="AK524" s="2"/>
      <c r="AL524" s="2"/>
      <c r="AM524" s="2"/>
      <c r="AO524" s="2"/>
    </row>
    <row r="525" spans="16:41" x14ac:dyDescent="0.2">
      <c r="P525" s="2"/>
      <c r="Q525" s="2"/>
      <c r="S525" s="2"/>
      <c r="U525" s="2"/>
      <c r="V525" s="2"/>
      <c r="W525" s="2"/>
      <c r="X525" s="2"/>
      <c r="Y525" s="2"/>
      <c r="Z525" s="2"/>
      <c r="AA525" s="2"/>
      <c r="AB525" s="2"/>
      <c r="AC525" s="2"/>
      <c r="AD525" s="2"/>
      <c r="AE525" s="2"/>
      <c r="AF525" s="2"/>
      <c r="AG525" s="2"/>
      <c r="AH525" s="2"/>
      <c r="AI525" s="2"/>
      <c r="AJ525" s="2"/>
      <c r="AK525" s="2"/>
      <c r="AL525" s="2"/>
      <c r="AM525" s="2"/>
      <c r="AO525" s="2"/>
    </row>
    <row r="526" spans="16:41" x14ac:dyDescent="0.2">
      <c r="P526" s="2"/>
      <c r="Q526" s="2"/>
      <c r="S526" s="2"/>
      <c r="U526" s="2"/>
      <c r="V526" s="2"/>
      <c r="W526" s="2"/>
      <c r="X526" s="2"/>
      <c r="Y526" s="2"/>
      <c r="Z526" s="2"/>
      <c r="AA526" s="2"/>
      <c r="AB526" s="2"/>
      <c r="AC526" s="2"/>
      <c r="AD526" s="2"/>
      <c r="AE526" s="2"/>
      <c r="AF526" s="2"/>
      <c r="AG526" s="2"/>
      <c r="AH526" s="2"/>
      <c r="AI526" s="2"/>
      <c r="AJ526" s="2"/>
      <c r="AK526" s="2"/>
      <c r="AL526" s="2"/>
      <c r="AM526" s="2"/>
      <c r="AO526" s="2"/>
    </row>
    <row r="527" spans="16:41" x14ac:dyDescent="0.2">
      <c r="P527" s="2"/>
      <c r="Q527" s="2"/>
      <c r="S527" s="2"/>
      <c r="U527" s="2"/>
      <c r="V527" s="2"/>
      <c r="W527" s="2"/>
      <c r="X527" s="2"/>
      <c r="Y527" s="2"/>
      <c r="Z527" s="2"/>
      <c r="AA527" s="2"/>
      <c r="AB527" s="2"/>
      <c r="AC527" s="2"/>
      <c r="AD527" s="2"/>
      <c r="AE527" s="2"/>
      <c r="AF527" s="2"/>
      <c r="AG527" s="2"/>
      <c r="AH527" s="2"/>
      <c r="AI527" s="2"/>
      <c r="AJ527" s="2"/>
      <c r="AK527" s="2"/>
      <c r="AL527" s="2"/>
      <c r="AM527" s="2"/>
      <c r="AO527" s="2"/>
    </row>
    <row r="528" spans="16:41" x14ac:dyDescent="0.2">
      <c r="P528" s="2"/>
      <c r="Q528" s="2"/>
      <c r="S528" s="2"/>
      <c r="U528" s="2"/>
      <c r="V528" s="2"/>
      <c r="W528" s="2"/>
      <c r="X528" s="2"/>
      <c r="Y528" s="2"/>
      <c r="Z528" s="2"/>
      <c r="AA528" s="2"/>
      <c r="AB528" s="2"/>
      <c r="AC528" s="2"/>
      <c r="AD528" s="2"/>
      <c r="AE528" s="2"/>
      <c r="AF528" s="2"/>
      <c r="AG528" s="2"/>
      <c r="AH528" s="2"/>
      <c r="AI528" s="2"/>
      <c r="AJ528" s="2"/>
      <c r="AK528" s="2"/>
      <c r="AL528" s="2"/>
      <c r="AM528" s="2"/>
      <c r="AO528" s="2"/>
    </row>
    <row r="529" spans="16:41" x14ac:dyDescent="0.2">
      <c r="P529" s="2"/>
      <c r="Q529" s="2"/>
      <c r="S529" s="2"/>
      <c r="U529" s="2"/>
      <c r="V529" s="2"/>
      <c r="W529" s="2"/>
      <c r="X529" s="2"/>
      <c r="Y529" s="2"/>
      <c r="Z529" s="2"/>
      <c r="AA529" s="2"/>
      <c r="AB529" s="2"/>
      <c r="AC529" s="2"/>
      <c r="AD529" s="2"/>
      <c r="AE529" s="2"/>
      <c r="AF529" s="2"/>
      <c r="AG529" s="2"/>
      <c r="AH529" s="2"/>
      <c r="AI529" s="2"/>
      <c r="AJ529" s="2"/>
      <c r="AK529" s="2"/>
      <c r="AL529" s="2"/>
      <c r="AM529" s="2"/>
      <c r="AO529" s="2"/>
    </row>
    <row r="530" spans="16:41" x14ac:dyDescent="0.2">
      <c r="P530" s="2"/>
      <c r="Q530" s="2"/>
      <c r="S530" s="2"/>
      <c r="U530" s="2"/>
      <c r="V530" s="2"/>
      <c r="W530" s="2"/>
      <c r="X530" s="2"/>
      <c r="Y530" s="2"/>
      <c r="Z530" s="2"/>
      <c r="AA530" s="2"/>
      <c r="AB530" s="2"/>
      <c r="AC530" s="2"/>
      <c r="AD530" s="2"/>
      <c r="AE530" s="2"/>
      <c r="AF530" s="2"/>
      <c r="AG530" s="2"/>
      <c r="AH530" s="2"/>
      <c r="AI530" s="2"/>
      <c r="AJ530" s="2"/>
      <c r="AK530" s="2"/>
      <c r="AL530" s="2"/>
      <c r="AM530" s="2"/>
      <c r="AO530" s="2"/>
    </row>
    <row r="531" spans="16:41" x14ac:dyDescent="0.2">
      <c r="P531" s="2"/>
      <c r="Q531" s="2"/>
      <c r="S531" s="2"/>
      <c r="U531" s="2"/>
      <c r="V531" s="2"/>
      <c r="W531" s="2"/>
      <c r="X531" s="2"/>
      <c r="Y531" s="2"/>
      <c r="Z531" s="2"/>
      <c r="AA531" s="2"/>
      <c r="AB531" s="2"/>
      <c r="AC531" s="2"/>
      <c r="AD531" s="2"/>
      <c r="AE531" s="2"/>
      <c r="AF531" s="2"/>
      <c r="AG531" s="2"/>
      <c r="AH531" s="2"/>
      <c r="AI531" s="2"/>
      <c r="AJ531" s="2"/>
      <c r="AK531" s="2"/>
      <c r="AL531" s="2"/>
      <c r="AM531" s="2"/>
      <c r="AO531" s="2"/>
    </row>
    <row r="532" spans="16:41" x14ac:dyDescent="0.2">
      <c r="P532" s="2"/>
      <c r="Q532" s="2"/>
      <c r="S532" s="2"/>
      <c r="U532" s="2"/>
      <c r="V532" s="2"/>
      <c r="W532" s="2"/>
      <c r="X532" s="2"/>
      <c r="Y532" s="2"/>
      <c r="Z532" s="2"/>
      <c r="AA532" s="2"/>
      <c r="AB532" s="2"/>
      <c r="AC532" s="2"/>
      <c r="AD532" s="2"/>
      <c r="AE532" s="2"/>
      <c r="AF532" s="2"/>
      <c r="AG532" s="2"/>
      <c r="AH532" s="2"/>
      <c r="AI532" s="2"/>
      <c r="AJ532" s="2"/>
      <c r="AK532" s="2"/>
      <c r="AL532" s="2"/>
      <c r="AM532" s="2"/>
      <c r="AO532" s="2"/>
    </row>
    <row r="533" spans="16:41" x14ac:dyDescent="0.2">
      <c r="P533" s="2"/>
      <c r="Q533" s="2"/>
      <c r="S533" s="2"/>
      <c r="U533" s="2"/>
      <c r="V533" s="2"/>
      <c r="W533" s="2"/>
      <c r="X533" s="2"/>
      <c r="Y533" s="2"/>
      <c r="Z533" s="2"/>
      <c r="AA533" s="2"/>
      <c r="AB533" s="2"/>
      <c r="AC533" s="2"/>
      <c r="AD533" s="2"/>
      <c r="AE533" s="2"/>
      <c r="AF533" s="2"/>
      <c r="AG533" s="2"/>
      <c r="AH533" s="2"/>
      <c r="AI533" s="2"/>
      <c r="AJ533" s="2"/>
      <c r="AK533" s="2"/>
      <c r="AL533" s="2"/>
      <c r="AM533" s="2"/>
      <c r="AO533" s="2"/>
    </row>
    <row r="534" spans="16:41" x14ac:dyDescent="0.2">
      <c r="P534" s="2"/>
      <c r="Q534" s="2"/>
      <c r="S534" s="2"/>
      <c r="U534" s="2"/>
      <c r="V534" s="2"/>
      <c r="W534" s="2"/>
      <c r="X534" s="2"/>
      <c r="Y534" s="2"/>
      <c r="Z534" s="2"/>
      <c r="AA534" s="2"/>
      <c r="AB534" s="2"/>
      <c r="AC534" s="2"/>
      <c r="AD534" s="2"/>
      <c r="AE534" s="2"/>
      <c r="AF534" s="2"/>
      <c r="AG534" s="2"/>
      <c r="AH534" s="2"/>
      <c r="AI534" s="2"/>
      <c r="AJ534" s="2"/>
      <c r="AK534" s="2"/>
      <c r="AL534" s="2"/>
      <c r="AM534" s="2"/>
      <c r="AO534" s="2"/>
    </row>
    <row r="535" spans="16:41" x14ac:dyDescent="0.2">
      <c r="P535" s="2"/>
      <c r="Q535" s="2"/>
      <c r="S535" s="2"/>
      <c r="U535" s="2"/>
      <c r="V535" s="2"/>
      <c r="W535" s="2"/>
      <c r="X535" s="2"/>
      <c r="Y535" s="2"/>
      <c r="Z535" s="2"/>
      <c r="AA535" s="2"/>
      <c r="AB535" s="2"/>
      <c r="AC535" s="2"/>
      <c r="AD535" s="2"/>
      <c r="AE535" s="2"/>
      <c r="AF535" s="2"/>
      <c r="AG535" s="2"/>
      <c r="AH535" s="2"/>
      <c r="AI535" s="2"/>
      <c r="AJ535" s="2"/>
      <c r="AK535" s="2"/>
      <c r="AL535" s="2"/>
      <c r="AM535" s="2"/>
      <c r="AO535" s="2"/>
    </row>
    <row r="536" spans="16:41" x14ac:dyDescent="0.2">
      <c r="P536" s="2"/>
      <c r="Q536" s="2"/>
      <c r="S536" s="2"/>
      <c r="U536" s="2"/>
      <c r="V536" s="2"/>
      <c r="W536" s="2"/>
      <c r="X536" s="2"/>
      <c r="Y536" s="2"/>
      <c r="Z536" s="2"/>
      <c r="AA536" s="2"/>
      <c r="AB536" s="2"/>
      <c r="AC536" s="2"/>
      <c r="AD536" s="2"/>
      <c r="AE536" s="2"/>
      <c r="AF536" s="2"/>
      <c r="AG536" s="2"/>
      <c r="AH536" s="2"/>
      <c r="AI536" s="2"/>
      <c r="AJ536" s="2"/>
      <c r="AK536" s="2"/>
      <c r="AL536" s="2"/>
      <c r="AM536" s="2"/>
      <c r="AO536" s="2"/>
    </row>
    <row r="537" spans="16:41" x14ac:dyDescent="0.2">
      <c r="P537" s="2"/>
      <c r="Q537" s="2"/>
      <c r="S537" s="2"/>
      <c r="U537" s="2"/>
      <c r="V537" s="2"/>
      <c r="W537" s="2"/>
      <c r="X537" s="2"/>
      <c r="Y537" s="2"/>
      <c r="Z537" s="2"/>
      <c r="AA537" s="2"/>
      <c r="AB537" s="2"/>
      <c r="AC537" s="2"/>
      <c r="AD537" s="2"/>
      <c r="AE537" s="2"/>
      <c r="AF537" s="2"/>
      <c r="AG537" s="2"/>
      <c r="AH537" s="2"/>
      <c r="AI537" s="2"/>
      <c r="AJ537" s="2"/>
      <c r="AK537" s="2"/>
      <c r="AL537" s="2"/>
      <c r="AM537" s="2"/>
      <c r="AO537" s="2"/>
    </row>
    <row r="538" spans="16:41" x14ac:dyDescent="0.2">
      <c r="P538" s="2"/>
      <c r="Q538" s="2"/>
      <c r="S538" s="2"/>
      <c r="U538" s="2"/>
      <c r="V538" s="2"/>
      <c r="W538" s="2"/>
      <c r="X538" s="2"/>
      <c r="Y538" s="2"/>
      <c r="Z538" s="2"/>
      <c r="AA538" s="2"/>
      <c r="AB538" s="2"/>
      <c r="AC538" s="2"/>
      <c r="AD538" s="2"/>
      <c r="AE538" s="2"/>
      <c r="AF538" s="2"/>
      <c r="AG538" s="2"/>
      <c r="AH538" s="2"/>
      <c r="AI538" s="2"/>
      <c r="AJ538" s="2"/>
      <c r="AK538" s="2"/>
      <c r="AL538" s="2"/>
      <c r="AM538" s="2"/>
      <c r="AO538" s="2"/>
    </row>
    <row r="539" spans="16:41" x14ac:dyDescent="0.2">
      <c r="P539" s="2"/>
      <c r="Q539" s="2"/>
      <c r="S539" s="2"/>
      <c r="U539" s="2"/>
      <c r="V539" s="2"/>
      <c r="W539" s="2"/>
      <c r="X539" s="2"/>
      <c r="Y539" s="2"/>
      <c r="Z539" s="2"/>
      <c r="AA539" s="2"/>
      <c r="AB539" s="2"/>
      <c r="AC539" s="2"/>
      <c r="AD539" s="2"/>
      <c r="AE539" s="2"/>
      <c r="AF539" s="2"/>
      <c r="AG539" s="2"/>
      <c r="AH539" s="2"/>
      <c r="AI539" s="2"/>
      <c r="AJ539" s="2"/>
      <c r="AK539" s="2"/>
      <c r="AL539" s="2"/>
      <c r="AM539" s="2"/>
      <c r="AO539" s="2"/>
    </row>
    <row r="540" spans="16:41" x14ac:dyDescent="0.2">
      <c r="P540" s="2"/>
      <c r="Q540" s="2"/>
      <c r="S540" s="2"/>
      <c r="U540" s="2"/>
      <c r="V540" s="2"/>
      <c r="W540" s="2"/>
      <c r="X540" s="2"/>
      <c r="Y540" s="2"/>
      <c r="Z540" s="2"/>
      <c r="AA540" s="2"/>
      <c r="AB540" s="2"/>
      <c r="AC540" s="2"/>
      <c r="AD540" s="2"/>
      <c r="AE540" s="2"/>
      <c r="AF540" s="2"/>
      <c r="AG540" s="2"/>
      <c r="AH540" s="2"/>
      <c r="AI540" s="2"/>
      <c r="AJ540" s="2"/>
      <c r="AK540" s="2"/>
      <c r="AL540" s="2"/>
      <c r="AM540" s="2"/>
      <c r="AO540" s="2"/>
    </row>
    <row r="541" spans="16:41" x14ac:dyDescent="0.2">
      <c r="P541" s="2"/>
      <c r="Q541" s="2"/>
      <c r="S541" s="2"/>
      <c r="U541" s="2"/>
      <c r="V541" s="2"/>
      <c r="W541" s="2"/>
      <c r="X541" s="2"/>
      <c r="Y541" s="2"/>
      <c r="Z541" s="2"/>
      <c r="AA541" s="2"/>
      <c r="AB541" s="2"/>
      <c r="AC541" s="2"/>
      <c r="AD541" s="2"/>
      <c r="AE541" s="2"/>
      <c r="AF541" s="2"/>
      <c r="AG541" s="2"/>
      <c r="AH541" s="2"/>
      <c r="AI541" s="2"/>
      <c r="AJ541" s="2"/>
      <c r="AK541" s="2"/>
      <c r="AL541" s="2"/>
      <c r="AM541" s="2"/>
      <c r="AO541" s="2"/>
    </row>
    <row r="542" spans="16:41" x14ac:dyDescent="0.2">
      <c r="P542" s="2"/>
      <c r="Q542" s="2"/>
      <c r="S542" s="2"/>
      <c r="U542" s="2"/>
      <c r="V542" s="2"/>
      <c r="W542" s="2"/>
      <c r="X542" s="2"/>
      <c r="Y542" s="2"/>
      <c r="Z542" s="2"/>
      <c r="AA542" s="2"/>
      <c r="AB542" s="2"/>
      <c r="AC542" s="2"/>
      <c r="AD542" s="2"/>
      <c r="AE542" s="2"/>
      <c r="AF542" s="2"/>
      <c r="AG542" s="2"/>
      <c r="AH542" s="2"/>
      <c r="AI542" s="2"/>
      <c r="AJ542" s="2"/>
      <c r="AK542" s="2"/>
      <c r="AL542" s="2"/>
      <c r="AM542" s="2"/>
      <c r="AO542" s="2"/>
    </row>
    <row r="543" spans="16:41" x14ac:dyDescent="0.2">
      <c r="P543" s="2"/>
      <c r="Q543" s="2"/>
      <c r="S543" s="2"/>
      <c r="U543" s="2"/>
      <c r="V543" s="2"/>
      <c r="W543" s="2"/>
      <c r="X543" s="2"/>
      <c r="Y543" s="2"/>
      <c r="Z543" s="2"/>
      <c r="AA543" s="2"/>
      <c r="AB543" s="2"/>
      <c r="AC543" s="2"/>
      <c r="AD543" s="2"/>
      <c r="AE543" s="2"/>
      <c r="AF543" s="2"/>
      <c r="AG543" s="2"/>
      <c r="AH543" s="2"/>
      <c r="AI543" s="2"/>
      <c r="AJ543" s="2"/>
      <c r="AK543" s="2"/>
      <c r="AL543" s="2"/>
      <c r="AM543" s="2"/>
      <c r="AO543" s="2"/>
    </row>
    <row r="544" spans="16:41" x14ac:dyDescent="0.2">
      <c r="P544" s="2"/>
      <c r="Q544" s="2"/>
      <c r="S544" s="2"/>
      <c r="U544" s="2"/>
      <c r="V544" s="2"/>
      <c r="W544" s="2"/>
      <c r="X544" s="2"/>
      <c r="Y544" s="2"/>
      <c r="Z544" s="2"/>
      <c r="AA544" s="2"/>
      <c r="AB544" s="2"/>
      <c r="AC544" s="2"/>
      <c r="AD544" s="2"/>
      <c r="AE544" s="2"/>
      <c r="AF544" s="2"/>
      <c r="AG544" s="2"/>
      <c r="AH544" s="2"/>
      <c r="AI544" s="2"/>
      <c r="AJ544" s="2"/>
      <c r="AK544" s="2"/>
      <c r="AL544" s="2"/>
      <c r="AM544" s="2"/>
      <c r="AO544" s="2"/>
    </row>
    <row r="545" spans="16:41" x14ac:dyDescent="0.2">
      <c r="P545" s="2"/>
      <c r="Q545" s="2"/>
      <c r="S545" s="2"/>
      <c r="U545" s="2"/>
      <c r="V545" s="2"/>
      <c r="W545" s="2"/>
      <c r="X545" s="2"/>
      <c r="Y545" s="2"/>
      <c r="Z545" s="2"/>
      <c r="AA545" s="2"/>
      <c r="AB545" s="2"/>
      <c r="AC545" s="2"/>
      <c r="AD545" s="2"/>
      <c r="AE545" s="2"/>
      <c r="AF545" s="2"/>
      <c r="AG545" s="2"/>
      <c r="AH545" s="2"/>
      <c r="AI545" s="2"/>
      <c r="AJ545" s="2"/>
      <c r="AK545" s="2"/>
      <c r="AL545" s="2"/>
      <c r="AM545" s="2"/>
      <c r="AO545" s="2"/>
    </row>
    <row r="546" spans="16:41" x14ac:dyDescent="0.2">
      <c r="P546" s="2"/>
      <c r="Q546" s="2"/>
      <c r="S546" s="2"/>
      <c r="U546" s="2"/>
      <c r="V546" s="2"/>
      <c r="W546" s="2"/>
      <c r="X546" s="2"/>
      <c r="Y546" s="2"/>
      <c r="Z546" s="2"/>
      <c r="AA546" s="2"/>
      <c r="AB546" s="2"/>
      <c r="AC546" s="2"/>
      <c r="AD546" s="2"/>
      <c r="AE546" s="2"/>
      <c r="AF546" s="2"/>
      <c r="AG546" s="2"/>
      <c r="AH546" s="2"/>
      <c r="AI546" s="2"/>
      <c r="AJ546" s="2"/>
      <c r="AK546" s="2"/>
      <c r="AL546" s="2"/>
      <c r="AM546" s="2"/>
      <c r="AO546" s="2"/>
    </row>
    <row r="547" spans="16:41" x14ac:dyDescent="0.2">
      <c r="P547" s="2"/>
      <c r="Q547" s="2"/>
      <c r="S547" s="2"/>
      <c r="U547" s="2"/>
      <c r="V547" s="2"/>
      <c r="W547" s="2"/>
      <c r="X547" s="2"/>
      <c r="Y547" s="2"/>
      <c r="Z547" s="2"/>
      <c r="AA547" s="2"/>
      <c r="AB547" s="2"/>
      <c r="AC547" s="2"/>
      <c r="AD547" s="2"/>
      <c r="AE547" s="2"/>
      <c r="AF547" s="2"/>
      <c r="AG547" s="2"/>
      <c r="AH547" s="2"/>
      <c r="AI547" s="2"/>
      <c r="AJ547" s="2"/>
      <c r="AK547" s="2"/>
      <c r="AL547" s="2"/>
      <c r="AM547" s="2"/>
      <c r="AO547" s="2"/>
    </row>
    <row r="548" spans="16:41" x14ac:dyDescent="0.2">
      <c r="P548" s="2"/>
      <c r="Q548" s="2"/>
      <c r="S548" s="2"/>
      <c r="U548" s="2"/>
      <c r="V548" s="2"/>
      <c r="W548" s="2"/>
      <c r="X548" s="2"/>
      <c r="Y548" s="2"/>
      <c r="Z548" s="2"/>
      <c r="AA548" s="2"/>
      <c r="AB548" s="2"/>
      <c r="AC548" s="2"/>
      <c r="AD548" s="2"/>
      <c r="AE548" s="2"/>
      <c r="AF548" s="2"/>
      <c r="AG548" s="2"/>
      <c r="AH548" s="2"/>
      <c r="AI548" s="2"/>
      <c r="AJ548" s="2"/>
      <c r="AK548" s="2"/>
      <c r="AL548" s="2"/>
      <c r="AM548" s="2"/>
      <c r="AO548" s="2"/>
    </row>
    <row r="549" spans="16:41" x14ac:dyDescent="0.2">
      <c r="P549" s="2"/>
      <c r="Q549" s="2"/>
      <c r="S549" s="2"/>
      <c r="U549" s="2"/>
      <c r="V549" s="2"/>
      <c r="W549" s="2"/>
      <c r="X549" s="2"/>
      <c r="Y549" s="2"/>
      <c r="Z549" s="2"/>
      <c r="AA549" s="2"/>
      <c r="AB549" s="2"/>
      <c r="AC549" s="2"/>
      <c r="AD549" s="2"/>
      <c r="AE549" s="2"/>
      <c r="AF549" s="2"/>
      <c r="AG549" s="2"/>
      <c r="AH549" s="2"/>
      <c r="AI549" s="2"/>
      <c r="AJ549" s="2"/>
      <c r="AK549" s="2"/>
      <c r="AL549" s="2"/>
      <c r="AM549" s="2"/>
      <c r="AO549" s="2"/>
    </row>
    <row r="550" spans="16:41" x14ac:dyDescent="0.2">
      <c r="P550" s="2"/>
      <c r="Q550" s="2"/>
      <c r="S550" s="2"/>
      <c r="U550" s="2"/>
      <c r="V550" s="2"/>
      <c r="W550" s="2"/>
      <c r="X550" s="2"/>
      <c r="Y550" s="2"/>
      <c r="Z550" s="2"/>
      <c r="AA550" s="2"/>
      <c r="AB550" s="2"/>
      <c r="AC550" s="2"/>
      <c r="AD550" s="2"/>
      <c r="AE550" s="2"/>
      <c r="AF550" s="2"/>
      <c r="AG550" s="2"/>
      <c r="AH550" s="2"/>
      <c r="AI550" s="2"/>
      <c r="AJ550" s="2"/>
      <c r="AK550" s="2"/>
      <c r="AL550" s="2"/>
      <c r="AM550" s="2"/>
      <c r="AO550" s="2"/>
    </row>
    <row r="551" spans="16:41" x14ac:dyDescent="0.2">
      <c r="P551" s="2"/>
      <c r="Q551" s="2"/>
      <c r="S551" s="2"/>
      <c r="U551" s="2"/>
      <c r="V551" s="2"/>
      <c r="W551" s="2"/>
      <c r="X551" s="2"/>
      <c r="Y551" s="2"/>
      <c r="Z551" s="2"/>
      <c r="AA551" s="2"/>
      <c r="AB551" s="2"/>
      <c r="AC551" s="2"/>
      <c r="AD551" s="2"/>
      <c r="AE551" s="2"/>
      <c r="AF551" s="2"/>
      <c r="AG551" s="2"/>
      <c r="AH551" s="2"/>
      <c r="AI551" s="2"/>
      <c r="AJ551" s="2"/>
      <c r="AK551" s="2"/>
      <c r="AL551" s="2"/>
      <c r="AM551" s="2"/>
      <c r="AO551" s="2"/>
    </row>
    <row r="552" spans="16:41" x14ac:dyDescent="0.2">
      <c r="P552" s="2"/>
      <c r="Q552" s="2"/>
      <c r="S552" s="2"/>
      <c r="U552" s="2"/>
      <c r="V552" s="2"/>
      <c r="W552" s="2"/>
      <c r="X552" s="2"/>
      <c r="Y552" s="2"/>
      <c r="Z552" s="2"/>
      <c r="AA552" s="2"/>
      <c r="AB552" s="2"/>
      <c r="AC552" s="2"/>
      <c r="AD552" s="2"/>
      <c r="AE552" s="2"/>
      <c r="AF552" s="2"/>
      <c r="AG552" s="2"/>
      <c r="AH552" s="2"/>
      <c r="AI552" s="2"/>
      <c r="AJ552" s="2"/>
      <c r="AK552" s="2"/>
      <c r="AL552" s="2"/>
      <c r="AM552" s="2"/>
      <c r="AO552" s="2"/>
    </row>
    <row r="553" spans="16:41" x14ac:dyDescent="0.2">
      <c r="P553" s="2"/>
      <c r="Q553" s="2"/>
      <c r="S553" s="2"/>
      <c r="U553" s="2"/>
      <c r="V553" s="2"/>
      <c r="W553" s="2"/>
      <c r="X553" s="2"/>
      <c r="Y553" s="2"/>
      <c r="Z553" s="2"/>
      <c r="AA553" s="2"/>
      <c r="AB553" s="2"/>
      <c r="AC553" s="2"/>
      <c r="AD553" s="2"/>
      <c r="AE553" s="2"/>
      <c r="AF553" s="2"/>
      <c r="AG553" s="2"/>
      <c r="AH553" s="2"/>
      <c r="AI553" s="2"/>
      <c r="AJ553" s="2"/>
      <c r="AK553" s="2"/>
      <c r="AL553" s="2"/>
      <c r="AM553" s="2"/>
      <c r="AO553" s="2"/>
    </row>
    <row r="554" spans="16:41" x14ac:dyDescent="0.2">
      <c r="P554" s="2"/>
      <c r="Q554" s="2"/>
      <c r="S554" s="2"/>
      <c r="U554" s="2"/>
      <c r="V554" s="2"/>
      <c r="W554" s="2"/>
      <c r="X554" s="2"/>
      <c r="Y554" s="2"/>
      <c r="Z554" s="2"/>
      <c r="AA554" s="2"/>
      <c r="AB554" s="2"/>
      <c r="AC554" s="2"/>
      <c r="AD554" s="2"/>
      <c r="AE554" s="2"/>
      <c r="AF554" s="2"/>
      <c r="AG554" s="2"/>
      <c r="AH554" s="2"/>
      <c r="AI554" s="2"/>
      <c r="AJ554" s="2"/>
      <c r="AK554" s="2"/>
      <c r="AL554" s="2"/>
      <c r="AM554" s="2"/>
      <c r="AO554" s="2"/>
    </row>
    <row r="555" spans="16:41" x14ac:dyDescent="0.2">
      <c r="P555" s="2"/>
      <c r="Q555" s="2"/>
      <c r="S555" s="2"/>
      <c r="U555" s="2"/>
      <c r="V555" s="2"/>
      <c r="W555" s="2"/>
      <c r="X555" s="2"/>
      <c r="Y555" s="2"/>
      <c r="Z555" s="2"/>
      <c r="AA555" s="2"/>
      <c r="AB555" s="2"/>
      <c r="AC555" s="2"/>
      <c r="AD555" s="2"/>
      <c r="AE555" s="2"/>
      <c r="AF555" s="2"/>
      <c r="AG555" s="2"/>
      <c r="AH555" s="2"/>
      <c r="AI555" s="2"/>
      <c r="AJ555" s="2"/>
      <c r="AK555" s="2"/>
      <c r="AL555" s="2"/>
      <c r="AM555" s="2"/>
      <c r="AO555" s="2"/>
    </row>
    <row r="556" spans="16:41" x14ac:dyDescent="0.2">
      <c r="P556" s="2"/>
      <c r="Q556" s="2"/>
      <c r="S556" s="2"/>
      <c r="U556" s="2"/>
      <c r="V556" s="2"/>
      <c r="W556" s="2"/>
      <c r="X556" s="2"/>
      <c r="Y556" s="2"/>
      <c r="Z556" s="2"/>
      <c r="AA556" s="2"/>
      <c r="AB556" s="2"/>
      <c r="AC556" s="2"/>
      <c r="AD556" s="2"/>
      <c r="AE556" s="2"/>
      <c r="AF556" s="2"/>
      <c r="AG556" s="2"/>
      <c r="AH556" s="2"/>
      <c r="AI556" s="2"/>
      <c r="AJ556" s="2"/>
      <c r="AK556" s="2"/>
      <c r="AL556" s="2"/>
      <c r="AM556" s="2"/>
      <c r="AO556" s="2"/>
    </row>
    <row r="557" spans="16:41" x14ac:dyDescent="0.2">
      <c r="P557" s="2"/>
      <c r="Q557" s="2"/>
      <c r="S557" s="2"/>
      <c r="U557" s="2"/>
      <c r="V557" s="2"/>
      <c r="W557" s="2"/>
      <c r="X557" s="2"/>
      <c r="Y557" s="2"/>
      <c r="Z557" s="2"/>
      <c r="AA557" s="2"/>
      <c r="AB557" s="2"/>
      <c r="AC557" s="2"/>
      <c r="AD557" s="2"/>
      <c r="AE557" s="2"/>
      <c r="AF557" s="2"/>
      <c r="AG557" s="2"/>
      <c r="AH557" s="2"/>
      <c r="AI557" s="2"/>
      <c r="AJ557" s="2"/>
      <c r="AK557" s="2"/>
      <c r="AL557" s="2"/>
      <c r="AM557" s="2"/>
      <c r="AO557" s="2"/>
    </row>
    <row r="558" spans="16:41" x14ac:dyDescent="0.2">
      <c r="P558" s="2"/>
      <c r="Q558" s="2"/>
      <c r="S558" s="2"/>
      <c r="U558" s="2"/>
      <c r="V558" s="2"/>
      <c r="W558" s="2"/>
      <c r="X558" s="2"/>
      <c r="Y558" s="2"/>
      <c r="Z558" s="2"/>
      <c r="AA558" s="2"/>
      <c r="AB558" s="2"/>
      <c r="AC558" s="2"/>
      <c r="AD558" s="2"/>
      <c r="AE558" s="2"/>
      <c r="AF558" s="2"/>
      <c r="AG558" s="2"/>
      <c r="AH558" s="2"/>
      <c r="AI558" s="2"/>
      <c r="AJ558" s="2"/>
      <c r="AK558" s="2"/>
      <c r="AL558" s="2"/>
      <c r="AM558" s="2"/>
      <c r="AO558" s="2"/>
    </row>
    <row r="559" spans="16:41" x14ac:dyDescent="0.2">
      <c r="P559" s="2"/>
      <c r="Q559" s="2"/>
      <c r="S559" s="2"/>
      <c r="U559" s="2"/>
      <c r="V559" s="2"/>
      <c r="W559" s="2"/>
      <c r="X559" s="2"/>
      <c r="Y559" s="2"/>
      <c r="Z559" s="2"/>
      <c r="AA559" s="2"/>
      <c r="AB559" s="2"/>
      <c r="AC559" s="2"/>
      <c r="AD559" s="2"/>
      <c r="AE559" s="2"/>
      <c r="AF559" s="2"/>
      <c r="AG559" s="2"/>
      <c r="AH559" s="2"/>
      <c r="AI559" s="2"/>
      <c r="AJ559" s="2"/>
      <c r="AK559" s="2"/>
      <c r="AL559" s="2"/>
      <c r="AM559" s="2"/>
      <c r="AO559" s="2"/>
    </row>
    <row r="560" spans="16:41" x14ac:dyDescent="0.2">
      <c r="P560" s="2"/>
      <c r="Q560" s="2"/>
      <c r="S560" s="2"/>
      <c r="U560" s="2"/>
      <c r="V560" s="2"/>
      <c r="W560" s="2"/>
      <c r="X560" s="2"/>
      <c r="Y560" s="2"/>
      <c r="Z560" s="2"/>
      <c r="AA560" s="2"/>
      <c r="AB560" s="2"/>
      <c r="AC560" s="2"/>
      <c r="AD560" s="2"/>
      <c r="AE560" s="2"/>
      <c r="AF560" s="2"/>
      <c r="AG560" s="2"/>
      <c r="AH560" s="2"/>
      <c r="AI560" s="2"/>
      <c r="AJ560" s="2"/>
      <c r="AK560" s="2"/>
      <c r="AL560" s="2"/>
      <c r="AM560" s="2"/>
      <c r="AO560" s="2"/>
    </row>
    <row r="561" spans="16:41" x14ac:dyDescent="0.2">
      <c r="P561" s="2"/>
      <c r="Q561" s="2"/>
      <c r="S561" s="2"/>
      <c r="U561" s="2"/>
      <c r="V561" s="2"/>
      <c r="W561" s="2"/>
      <c r="X561" s="2"/>
      <c r="Y561" s="2"/>
      <c r="Z561" s="2"/>
      <c r="AA561" s="2"/>
      <c r="AB561" s="2"/>
      <c r="AC561" s="2"/>
      <c r="AD561" s="2"/>
      <c r="AE561" s="2"/>
      <c r="AF561" s="2"/>
      <c r="AG561" s="2"/>
      <c r="AH561" s="2"/>
      <c r="AI561" s="2"/>
      <c r="AJ561" s="2"/>
      <c r="AK561" s="2"/>
      <c r="AL561" s="2"/>
      <c r="AM561" s="2"/>
      <c r="AO561" s="2"/>
    </row>
    <row r="562" spans="16:41" x14ac:dyDescent="0.2">
      <c r="P562" s="2"/>
      <c r="Q562" s="2"/>
      <c r="S562" s="2"/>
      <c r="U562" s="2"/>
      <c r="V562" s="2"/>
      <c r="W562" s="2"/>
      <c r="X562" s="2"/>
      <c r="Y562" s="2"/>
      <c r="Z562" s="2"/>
      <c r="AA562" s="2"/>
      <c r="AB562" s="2"/>
      <c r="AC562" s="2"/>
      <c r="AD562" s="2"/>
      <c r="AE562" s="2"/>
      <c r="AF562" s="2"/>
      <c r="AG562" s="2"/>
      <c r="AH562" s="2"/>
      <c r="AI562" s="2"/>
      <c r="AJ562" s="2"/>
      <c r="AK562" s="2"/>
      <c r="AL562" s="2"/>
      <c r="AM562" s="2"/>
      <c r="AO562" s="2"/>
    </row>
    <row r="563" spans="16:41" x14ac:dyDescent="0.2">
      <c r="P563" s="2"/>
      <c r="Q563" s="2"/>
      <c r="S563" s="2"/>
      <c r="U563" s="2"/>
      <c r="V563" s="2"/>
      <c r="W563" s="2"/>
      <c r="X563" s="2"/>
      <c r="Y563" s="2"/>
      <c r="Z563" s="2"/>
      <c r="AA563" s="2"/>
      <c r="AB563" s="2"/>
      <c r="AC563" s="2"/>
      <c r="AD563" s="2"/>
      <c r="AE563" s="2"/>
      <c r="AF563" s="2"/>
      <c r="AG563" s="2"/>
      <c r="AH563" s="2"/>
      <c r="AI563" s="2"/>
      <c r="AJ563" s="2"/>
      <c r="AK563" s="2"/>
      <c r="AL563" s="2"/>
      <c r="AM563" s="2"/>
      <c r="AO563" s="2"/>
    </row>
    <row r="564" spans="16:41" x14ac:dyDescent="0.2">
      <c r="P564" s="2"/>
      <c r="Q564" s="2"/>
      <c r="S564" s="2"/>
      <c r="U564" s="2"/>
      <c r="V564" s="2"/>
      <c r="W564" s="2"/>
      <c r="X564" s="2"/>
      <c r="Y564" s="2"/>
      <c r="Z564" s="2"/>
      <c r="AA564" s="2"/>
      <c r="AB564" s="2"/>
      <c r="AC564" s="2"/>
      <c r="AD564" s="2"/>
      <c r="AE564" s="2"/>
      <c r="AF564" s="2"/>
      <c r="AG564" s="2"/>
      <c r="AH564" s="2"/>
      <c r="AI564" s="2"/>
      <c r="AJ564" s="2"/>
      <c r="AK564" s="2"/>
      <c r="AL564" s="2"/>
      <c r="AM564" s="2"/>
      <c r="AO564" s="2"/>
    </row>
    <row r="565" spans="16:41" x14ac:dyDescent="0.2">
      <c r="P565" s="2"/>
      <c r="Q565" s="2"/>
      <c r="S565" s="2"/>
      <c r="U565" s="2"/>
      <c r="V565" s="2"/>
      <c r="W565" s="2"/>
      <c r="X565" s="2"/>
      <c r="Y565" s="2"/>
      <c r="Z565" s="2"/>
      <c r="AA565" s="2"/>
      <c r="AB565" s="2"/>
      <c r="AC565" s="2"/>
      <c r="AD565" s="2"/>
      <c r="AE565" s="2"/>
      <c r="AF565" s="2"/>
      <c r="AG565" s="2"/>
      <c r="AH565" s="2"/>
      <c r="AI565" s="2"/>
      <c r="AJ565" s="2"/>
      <c r="AK565" s="2"/>
      <c r="AL565" s="2"/>
      <c r="AM565" s="2"/>
      <c r="AO565" s="2"/>
    </row>
    <row r="566" spans="16:41" x14ac:dyDescent="0.2">
      <c r="P566" s="2"/>
      <c r="Q566" s="2"/>
      <c r="S566" s="2"/>
      <c r="U566" s="2"/>
      <c r="V566" s="2"/>
      <c r="W566" s="2"/>
      <c r="X566" s="2"/>
      <c r="Y566" s="2"/>
      <c r="Z566" s="2"/>
      <c r="AA566" s="2"/>
      <c r="AB566" s="2"/>
      <c r="AC566" s="2"/>
      <c r="AD566" s="2"/>
      <c r="AE566" s="2"/>
      <c r="AF566" s="2"/>
      <c r="AG566" s="2"/>
      <c r="AH566" s="2"/>
      <c r="AI566" s="2"/>
      <c r="AJ566" s="2"/>
      <c r="AK566" s="2"/>
      <c r="AL566" s="2"/>
      <c r="AM566" s="2"/>
      <c r="AO566" s="2"/>
    </row>
    <row r="567" spans="16:41" x14ac:dyDescent="0.2">
      <c r="P567" s="2"/>
      <c r="Q567" s="2"/>
      <c r="S567" s="2"/>
      <c r="U567" s="2"/>
      <c r="V567" s="2"/>
      <c r="W567" s="2"/>
      <c r="X567" s="2"/>
      <c r="Y567" s="2"/>
      <c r="Z567" s="2"/>
      <c r="AA567" s="2"/>
      <c r="AB567" s="2"/>
      <c r="AC567" s="2"/>
      <c r="AD567" s="2"/>
      <c r="AE567" s="2"/>
      <c r="AF567" s="2"/>
      <c r="AG567" s="2"/>
      <c r="AH567" s="2"/>
      <c r="AI567" s="2"/>
      <c r="AJ567" s="2"/>
      <c r="AK567" s="2"/>
      <c r="AL567" s="2"/>
      <c r="AM567" s="2"/>
      <c r="AO567" s="2"/>
    </row>
    <row r="568" spans="16:41" x14ac:dyDescent="0.2">
      <c r="P568" s="2"/>
      <c r="Q568" s="2"/>
      <c r="S568" s="2"/>
      <c r="U568" s="2"/>
      <c r="V568" s="2"/>
      <c r="W568" s="2"/>
      <c r="X568" s="2"/>
      <c r="Y568" s="2"/>
      <c r="Z568" s="2"/>
      <c r="AA568" s="2"/>
      <c r="AB568" s="2"/>
      <c r="AC568" s="2"/>
      <c r="AD568" s="2"/>
      <c r="AE568" s="2"/>
      <c r="AF568" s="2"/>
      <c r="AG568" s="2"/>
      <c r="AH568" s="2"/>
      <c r="AI568" s="2"/>
      <c r="AJ568" s="2"/>
      <c r="AK568" s="2"/>
      <c r="AL568" s="2"/>
      <c r="AM568" s="2"/>
      <c r="AO568" s="2"/>
    </row>
    <row r="569" spans="16:41" x14ac:dyDescent="0.2">
      <c r="P569" s="2"/>
      <c r="Q569" s="2"/>
      <c r="S569" s="2"/>
      <c r="U569" s="2"/>
      <c r="V569" s="2"/>
      <c r="W569" s="2"/>
      <c r="X569" s="2"/>
      <c r="Y569" s="2"/>
      <c r="Z569" s="2"/>
      <c r="AA569" s="2"/>
      <c r="AB569" s="2"/>
      <c r="AC569" s="2"/>
      <c r="AD569" s="2"/>
      <c r="AE569" s="2"/>
      <c r="AF569" s="2"/>
      <c r="AG569" s="2"/>
      <c r="AH569" s="2"/>
      <c r="AI569" s="2"/>
      <c r="AJ569" s="2"/>
      <c r="AK569" s="2"/>
      <c r="AL569" s="2"/>
      <c r="AM569" s="2"/>
      <c r="AO569" s="2"/>
    </row>
    <row r="570" spans="16:41" x14ac:dyDescent="0.2">
      <c r="P570" s="2"/>
      <c r="Q570" s="2"/>
      <c r="S570" s="2"/>
      <c r="U570" s="2"/>
      <c r="V570" s="2"/>
      <c r="W570" s="2"/>
      <c r="X570" s="2"/>
      <c r="Y570" s="2"/>
      <c r="Z570" s="2"/>
      <c r="AA570" s="2"/>
      <c r="AB570" s="2"/>
      <c r="AC570" s="2"/>
      <c r="AD570" s="2"/>
      <c r="AE570" s="2"/>
      <c r="AF570" s="2"/>
      <c r="AG570" s="2"/>
      <c r="AH570" s="2"/>
      <c r="AI570" s="2"/>
      <c r="AJ570" s="2"/>
      <c r="AK570" s="2"/>
      <c r="AL570" s="2"/>
      <c r="AM570" s="2"/>
      <c r="AO570" s="2"/>
    </row>
    <row r="571" spans="16:41" x14ac:dyDescent="0.2">
      <c r="P571" s="2"/>
      <c r="Q571" s="2"/>
      <c r="S571" s="2"/>
      <c r="U571" s="2"/>
      <c r="V571" s="2"/>
      <c r="W571" s="2"/>
      <c r="X571" s="2"/>
      <c r="Y571" s="2"/>
      <c r="Z571" s="2"/>
      <c r="AA571" s="2"/>
      <c r="AB571" s="2"/>
      <c r="AC571" s="2"/>
      <c r="AD571" s="2"/>
      <c r="AE571" s="2"/>
      <c r="AF571" s="2"/>
      <c r="AG571" s="2"/>
      <c r="AH571" s="2"/>
      <c r="AI571" s="2"/>
      <c r="AJ571" s="2"/>
      <c r="AK571" s="2"/>
      <c r="AL571" s="2"/>
      <c r="AM571" s="2"/>
      <c r="AO571" s="2"/>
    </row>
    <row r="572" spans="16:41" x14ac:dyDescent="0.2">
      <c r="P572" s="2"/>
      <c r="Q572" s="2"/>
      <c r="S572" s="2"/>
      <c r="U572" s="2"/>
      <c r="V572" s="2"/>
      <c r="W572" s="2"/>
      <c r="X572" s="2"/>
      <c r="Y572" s="2"/>
      <c r="Z572" s="2"/>
      <c r="AA572" s="2"/>
      <c r="AB572" s="2"/>
      <c r="AC572" s="2"/>
      <c r="AD572" s="2"/>
      <c r="AE572" s="2"/>
      <c r="AF572" s="2"/>
      <c r="AG572" s="2"/>
      <c r="AH572" s="2"/>
      <c r="AI572" s="2"/>
      <c r="AJ572" s="2"/>
      <c r="AK572" s="2"/>
      <c r="AL572" s="2"/>
      <c r="AM572" s="2"/>
      <c r="AO572" s="2"/>
    </row>
    <row r="573" spans="16:41" x14ac:dyDescent="0.2">
      <c r="P573" s="2"/>
      <c r="Q573" s="2"/>
      <c r="S573" s="2"/>
      <c r="U573" s="2"/>
      <c r="V573" s="2"/>
      <c r="W573" s="2"/>
      <c r="X573" s="2"/>
      <c r="Y573" s="2"/>
      <c r="Z573" s="2"/>
      <c r="AA573" s="2"/>
      <c r="AB573" s="2"/>
      <c r="AC573" s="2"/>
      <c r="AD573" s="2"/>
      <c r="AE573" s="2"/>
      <c r="AF573" s="2"/>
      <c r="AG573" s="2"/>
      <c r="AH573" s="2"/>
      <c r="AI573" s="2"/>
      <c r="AJ573" s="2"/>
      <c r="AK573" s="2"/>
      <c r="AL573" s="2"/>
      <c r="AM573" s="2"/>
      <c r="AO573" s="2"/>
    </row>
    <row r="574" spans="16:41" x14ac:dyDescent="0.2">
      <c r="P574" s="2"/>
      <c r="Q574" s="2"/>
      <c r="S574" s="2"/>
      <c r="U574" s="2"/>
      <c r="V574" s="2"/>
      <c r="W574" s="2"/>
      <c r="X574" s="2"/>
      <c r="Y574" s="2"/>
      <c r="Z574" s="2"/>
      <c r="AA574" s="2"/>
      <c r="AB574" s="2"/>
      <c r="AC574" s="2"/>
      <c r="AD574" s="2"/>
      <c r="AE574" s="2"/>
      <c r="AF574" s="2"/>
      <c r="AG574" s="2"/>
      <c r="AH574" s="2"/>
      <c r="AI574" s="2"/>
      <c r="AJ574" s="2"/>
      <c r="AK574" s="2"/>
      <c r="AL574" s="2"/>
      <c r="AM574" s="2"/>
      <c r="AO574" s="2"/>
    </row>
    <row r="575" spans="16:41" x14ac:dyDescent="0.2">
      <c r="P575" s="2"/>
      <c r="Q575" s="2"/>
      <c r="S575" s="2"/>
      <c r="U575" s="2"/>
      <c r="V575" s="2"/>
      <c r="W575" s="2"/>
      <c r="X575" s="2"/>
      <c r="Y575" s="2"/>
      <c r="Z575" s="2"/>
      <c r="AA575" s="2"/>
      <c r="AB575" s="2"/>
      <c r="AC575" s="2"/>
      <c r="AD575" s="2"/>
      <c r="AE575" s="2"/>
      <c r="AF575" s="2"/>
      <c r="AG575" s="2"/>
      <c r="AH575" s="2"/>
      <c r="AI575" s="2"/>
      <c r="AJ575" s="2"/>
      <c r="AK575" s="2"/>
      <c r="AL575" s="2"/>
      <c r="AM575" s="2"/>
      <c r="AO575" s="2"/>
    </row>
    <row r="576" spans="16:41" x14ac:dyDescent="0.2">
      <c r="P576" s="2"/>
      <c r="Q576" s="2"/>
      <c r="S576" s="2"/>
      <c r="U576" s="2"/>
      <c r="V576" s="2"/>
      <c r="W576" s="2"/>
      <c r="X576" s="2"/>
      <c r="Y576" s="2"/>
      <c r="Z576" s="2"/>
      <c r="AA576" s="2"/>
      <c r="AB576" s="2"/>
      <c r="AC576" s="2"/>
      <c r="AD576" s="2"/>
      <c r="AE576" s="2"/>
      <c r="AF576" s="2"/>
      <c r="AG576" s="2"/>
      <c r="AH576" s="2"/>
      <c r="AI576" s="2"/>
      <c r="AJ576" s="2"/>
      <c r="AK576" s="2"/>
      <c r="AL576" s="2"/>
      <c r="AM576" s="2"/>
      <c r="AO576" s="2"/>
    </row>
    <row r="577" spans="16:41" x14ac:dyDescent="0.2">
      <c r="P577" s="2"/>
      <c r="Q577" s="2"/>
      <c r="S577" s="2"/>
      <c r="U577" s="2"/>
      <c r="V577" s="2"/>
      <c r="W577" s="2"/>
      <c r="X577" s="2"/>
      <c r="Y577" s="2"/>
      <c r="Z577" s="2"/>
      <c r="AA577" s="2"/>
      <c r="AB577" s="2"/>
      <c r="AC577" s="2"/>
      <c r="AD577" s="2"/>
      <c r="AE577" s="2"/>
      <c r="AF577" s="2"/>
      <c r="AG577" s="2"/>
      <c r="AH577" s="2"/>
      <c r="AI577" s="2"/>
      <c r="AJ577" s="2"/>
      <c r="AK577" s="2"/>
      <c r="AL577" s="2"/>
      <c r="AM577" s="2"/>
      <c r="AO577" s="2"/>
    </row>
    <row r="578" spans="16:41" x14ac:dyDescent="0.2">
      <c r="P578" s="2"/>
      <c r="Q578" s="2"/>
      <c r="S578" s="2"/>
      <c r="U578" s="2"/>
      <c r="V578" s="2"/>
      <c r="W578" s="2"/>
      <c r="X578" s="2"/>
      <c r="Y578" s="2"/>
      <c r="Z578" s="2"/>
      <c r="AA578" s="2"/>
      <c r="AB578" s="2"/>
      <c r="AC578" s="2"/>
      <c r="AD578" s="2"/>
      <c r="AE578" s="2"/>
      <c r="AF578" s="2"/>
      <c r="AG578" s="2"/>
      <c r="AH578" s="2"/>
      <c r="AI578" s="2"/>
      <c r="AJ578" s="2"/>
      <c r="AK578" s="2"/>
      <c r="AL578" s="2"/>
      <c r="AM578" s="2"/>
      <c r="AO578" s="2"/>
    </row>
    <row r="579" spans="16:41" x14ac:dyDescent="0.2">
      <c r="P579" s="2"/>
      <c r="Q579" s="2"/>
      <c r="S579" s="2"/>
      <c r="U579" s="2"/>
      <c r="V579" s="2"/>
      <c r="Y579" s="88"/>
      <c r="AC579" s="41"/>
      <c r="AE579" s="155"/>
      <c r="AF579" s="155"/>
      <c r="AG579" s="41"/>
      <c r="AH579" s="88"/>
      <c r="AK579" s="41"/>
      <c r="AL579" s="41"/>
      <c r="AM579" s="41"/>
      <c r="AO579" s="2"/>
    </row>
    <row r="580" spans="16:41" x14ac:dyDescent="0.2">
      <c r="P580" s="2"/>
      <c r="Q580" s="2"/>
      <c r="S580" s="2"/>
      <c r="U580" s="2"/>
      <c r="V580" s="2"/>
      <c r="Y580" s="88"/>
      <c r="AC580" s="41"/>
      <c r="AE580" s="155"/>
      <c r="AF580" s="155"/>
      <c r="AG580" s="41"/>
      <c r="AH580" s="88"/>
      <c r="AK580" s="41"/>
      <c r="AL580" s="41"/>
      <c r="AM580" s="41"/>
      <c r="AO580" s="2"/>
    </row>
    <row r="581" spans="16:41" x14ac:dyDescent="0.2">
      <c r="P581" s="2"/>
      <c r="Q581" s="2"/>
      <c r="S581" s="2"/>
      <c r="U581" s="2"/>
      <c r="V581" s="2"/>
      <c r="Y581" s="88"/>
      <c r="AC581" s="41"/>
      <c r="AE581" s="155"/>
      <c r="AF581" s="155"/>
      <c r="AG581" s="41"/>
      <c r="AH581" s="88"/>
      <c r="AK581" s="41"/>
      <c r="AL581" s="41"/>
      <c r="AM581" s="41"/>
      <c r="AO581" s="2"/>
    </row>
    <row r="582" spans="16:41" x14ac:dyDescent="0.2">
      <c r="P582" s="2"/>
      <c r="Q582" s="2"/>
      <c r="S582" s="2"/>
      <c r="U582" s="2"/>
      <c r="V582" s="2"/>
      <c r="Y582" s="88"/>
      <c r="AC582" s="41"/>
      <c r="AE582" s="155"/>
      <c r="AF582" s="155"/>
      <c r="AG582" s="41"/>
      <c r="AH582" s="88"/>
      <c r="AK582" s="41"/>
      <c r="AL582" s="41"/>
      <c r="AM582" s="41"/>
      <c r="AO582" s="2"/>
    </row>
    <row r="583" spans="16:41" x14ac:dyDescent="0.2">
      <c r="P583" s="2"/>
      <c r="Q583" s="2"/>
      <c r="S583" s="2"/>
      <c r="U583" s="2"/>
      <c r="V583" s="2"/>
      <c r="Y583" s="88"/>
      <c r="AC583" s="41"/>
      <c r="AE583" s="155"/>
      <c r="AF583" s="155"/>
      <c r="AG583" s="41"/>
      <c r="AH583" s="88"/>
      <c r="AK583" s="41"/>
      <c r="AL583" s="41"/>
      <c r="AM583" s="41"/>
      <c r="AO583" s="2"/>
    </row>
    <row r="584" spans="16:41" x14ac:dyDescent="0.2">
      <c r="P584" s="2"/>
      <c r="Q584" s="2"/>
      <c r="S584" s="2"/>
      <c r="U584" s="2"/>
      <c r="V584" s="2"/>
      <c r="Y584" s="88"/>
      <c r="AC584" s="41"/>
      <c r="AE584" s="155"/>
      <c r="AF584" s="155"/>
      <c r="AG584" s="41"/>
      <c r="AH584" s="88"/>
      <c r="AK584" s="41"/>
      <c r="AL584" s="41"/>
      <c r="AM584" s="41"/>
      <c r="AO584" s="2"/>
    </row>
    <row r="585" spans="16:41" x14ac:dyDescent="0.2">
      <c r="P585" s="2"/>
      <c r="Q585" s="2"/>
      <c r="S585" s="2"/>
      <c r="U585" s="2"/>
      <c r="V585" s="2"/>
      <c r="Y585" s="88"/>
      <c r="AC585" s="41"/>
      <c r="AE585" s="155"/>
      <c r="AF585" s="155"/>
      <c r="AG585" s="41"/>
      <c r="AH585" s="88"/>
      <c r="AK585" s="41"/>
      <c r="AL585" s="41"/>
      <c r="AM585" s="41"/>
      <c r="AO585" s="2"/>
    </row>
    <row r="586" spans="16:41" x14ac:dyDescent="0.2">
      <c r="P586" s="2"/>
      <c r="Q586" s="2"/>
      <c r="S586" s="2"/>
      <c r="U586" s="2"/>
      <c r="V586" s="2"/>
      <c r="Y586" s="88"/>
      <c r="AC586" s="41"/>
      <c r="AE586" s="155"/>
      <c r="AF586" s="155"/>
      <c r="AG586" s="41"/>
      <c r="AH586" s="88"/>
      <c r="AK586" s="41"/>
      <c r="AL586" s="41"/>
      <c r="AM586" s="41"/>
      <c r="AO586" s="2"/>
    </row>
    <row r="587" spans="16:41" x14ac:dyDescent="0.2">
      <c r="P587" s="2"/>
      <c r="Q587" s="2"/>
      <c r="S587" s="2"/>
      <c r="U587" s="2"/>
      <c r="V587" s="2"/>
      <c r="Y587" s="88"/>
      <c r="AC587" s="41"/>
      <c r="AE587" s="155"/>
      <c r="AF587" s="155"/>
      <c r="AG587" s="41"/>
      <c r="AH587" s="88"/>
      <c r="AK587" s="41"/>
      <c r="AL587" s="41"/>
      <c r="AM587" s="41"/>
      <c r="AO587" s="2"/>
    </row>
    <row r="588" spans="16:41" x14ac:dyDescent="0.2">
      <c r="P588" s="2"/>
      <c r="Q588" s="2"/>
      <c r="S588" s="2"/>
      <c r="U588" s="2"/>
      <c r="V588" s="2"/>
      <c r="Y588" s="88"/>
      <c r="AC588" s="41"/>
      <c r="AE588" s="155"/>
      <c r="AF588" s="155"/>
      <c r="AG588" s="41"/>
      <c r="AH588" s="88"/>
      <c r="AK588" s="41"/>
      <c r="AL588" s="41"/>
      <c r="AM588" s="41"/>
      <c r="AO588" s="2"/>
    </row>
    <row r="589" spans="16:41" x14ac:dyDescent="0.2">
      <c r="P589" s="2"/>
      <c r="Q589" s="2"/>
      <c r="S589" s="2"/>
      <c r="U589" s="2"/>
      <c r="V589" s="2"/>
      <c r="Y589" s="88"/>
      <c r="AC589" s="41"/>
      <c r="AE589" s="155"/>
      <c r="AF589" s="155"/>
      <c r="AG589" s="41"/>
      <c r="AH589" s="88"/>
      <c r="AK589" s="41"/>
      <c r="AL589" s="41"/>
      <c r="AM589" s="41"/>
      <c r="AO589" s="2"/>
    </row>
    <row r="590" spans="16:41" x14ac:dyDescent="0.2">
      <c r="P590" s="2"/>
      <c r="Q590" s="2"/>
      <c r="S590" s="2"/>
      <c r="U590" s="2"/>
      <c r="V590" s="2"/>
      <c r="Y590" s="88"/>
      <c r="AC590" s="41"/>
      <c r="AE590" s="155"/>
      <c r="AF590" s="155"/>
      <c r="AG590" s="41"/>
      <c r="AH590" s="88"/>
      <c r="AK590" s="41"/>
      <c r="AL590" s="41"/>
      <c r="AM590" s="41"/>
      <c r="AO590" s="2"/>
    </row>
    <row r="591" spans="16:41" x14ac:dyDescent="0.2">
      <c r="P591" s="2"/>
      <c r="Q591" s="2"/>
      <c r="S591" s="2"/>
      <c r="U591" s="2"/>
      <c r="V591" s="2"/>
      <c r="Y591" s="88"/>
      <c r="AC591" s="41"/>
      <c r="AE591" s="155"/>
      <c r="AF591" s="155"/>
      <c r="AG591" s="41"/>
      <c r="AH591" s="88"/>
      <c r="AK591" s="41"/>
      <c r="AL591" s="41"/>
      <c r="AM591" s="41"/>
      <c r="AO591" s="2"/>
    </row>
    <row r="592" spans="16:41" x14ac:dyDescent="0.2">
      <c r="P592" s="2"/>
      <c r="Q592" s="2"/>
      <c r="S592" s="2"/>
      <c r="U592" s="2"/>
      <c r="V592" s="2"/>
      <c r="Y592" s="88"/>
      <c r="AC592" s="41"/>
      <c r="AE592" s="155"/>
      <c r="AF592" s="155"/>
      <c r="AG592" s="41"/>
      <c r="AH592" s="88"/>
      <c r="AK592" s="41"/>
      <c r="AL592" s="41"/>
      <c r="AM592" s="41"/>
      <c r="AO592" s="2"/>
    </row>
    <row r="593" spans="16:41" x14ac:dyDescent="0.2">
      <c r="P593" s="2"/>
      <c r="Q593" s="2"/>
      <c r="S593" s="2"/>
      <c r="U593" s="2"/>
      <c r="V593" s="2"/>
      <c r="Y593" s="88"/>
      <c r="AC593" s="41"/>
      <c r="AE593" s="155"/>
      <c r="AF593" s="155"/>
      <c r="AG593" s="41"/>
      <c r="AH593" s="88"/>
      <c r="AK593" s="41"/>
      <c r="AL593" s="41"/>
      <c r="AM593" s="41"/>
      <c r="AO593" s="2"/>
    </row>
    <row r="594" spans="16:41" x14ac:dyDescent="0.2">
      <c r="P594" s="2"/>
      <c r="Q594" s="2"/>
      <c r="S594" s="2"/>
      <c r="U594" s="2"/>
      <c r="V594" s="2"/>
      <c r="Y594" s="88"/>
      <c r="AC594" s="41"/>
      <c r="AE594" s="155"/>
      <c r="AF594" s="155"/>
      <c r="AG594" s="41"/>
      <c r="AH594" s="88"/>
      <c r="AK594" s="41"/>
      <c r="AL594" s="41"/>
      <c r="AM594" s="41"/>
      <c r="AO594" s="2"/>
    </row>
    <row r="595" spans="16:41" x14ac:dyDescent="0.2">
      <c r="P595" s="2"/>
      <c r="Q595" s="2"/>
      <c r="S595" s="2"/>
      <c r="U595" s="2"/>
      <c r="V595" s="2"/>
      <c r="Y595" s="88"/>
      <c r="AC595" s="41"/>
      <c r="AE595" s="155"/>
      <c r="AF595" s="155"/>
      <c r="AG595" s="41"/>
      <c r="AH595" s="88"/>
      <c r="AK595" s="41"/>
      <c r="AL595" s="41"/>
      <c r="AM595" s="41"/>
      <c r="AO595" s="2"/>
    </row>
    <row r="596" spans="16:41" x14ac:dyDescent="0.2">
      <c r="P596" s="2"/>
      <c r="Q596" s="2"/>
      <c r="S596" s="2"/>
      <c r="U596" s="2"/>
      <c r="V596" s="2"/>
      <c r="Y596" s="88"/>
      <c r="AC596" s="41"/>
      <c r="AE596" s="155"/>
      <c r="AF596" s="155"/>
      <c r="AG596" s="41"/>
      <c r="AH596" s="88"/>
      <c r="AK596" s="41"/>
      <c r="AL596" s="41"/>
      <c r="AM596" s="41"/>
      <c r="AO596" s="2"/>
    </row>
    <row r="597" spans="16:41" x14ac:dyDescent="0.2">
      <c r="P597" s="2"/>
      <c r="Q597" s="2"/>
      <c r="S597" s="2"/>
      <c r="U597" s="2"/>
      <c r="V597" s="2"/>
      <c r="Y597" s="88"/>
      <c r="AC597" s="41"/>
      <c r="AE597" s="155"/>
      <c r="AF597" s="155"/>
      <c r="AG597" s="41"/>
      <c r="AH597" s="88"/>
      <c r="AK597" s="41"/>
      <c r="AL597" s="41"/>
      <c r="AM597" s="41"/>
      <c r="AO597" s="2"/>
    </row>
    <row r="598" spans="16:41" x14ac:dyDescent="0.2">
      <c r="P598" s="2"/>
      <c r="Q598" s="2"/>
      <c r="S598" s="2"/>
      <c r="U598" s="2"/>
      <c r="V598" s="2"/>
      <c r="Y598" s="88"/>
      <c r="AC598" s="41"/>
      <c r="AE598" s="155"/>
      <c r="AF598" s="155"/>
      <c r="AG598" s="41"/>
      <c r="AH598" s="88"/>
      <c r="AK598" s="41"/>
      <c r="AL598" s="41"/>
      <c r="AM598" s="41"/>
      <c r="AO598" s="2"/>
    </row>
    <row r="599" spans="16:41" x14ac:dyDescent="0.2">
      <c r="P599" s="2"/>
      <c r="Q599" s="2"/>
      <c r="S599" s="2"/>
      <c r="U599" s="2"/>
      <c r="V599" s="2"/>
      <c r="Y599" s="88"/>
      <c r="AC599" s="41"/>
      <c r="AE599" s="155"/>
      <c r="AF599" s="155"/>
      <c r="AG599" s="41"/>
      <c r="AH599" s="88"/>
      <c r="AK599" s="41"/>
      <c r="AL599" s="41"/>
      <c r="AM599" s="41"/>
      <c r="AO599" s="2"/>
    </row>
    <row r="600" spans="16:41" x14ac:dyDescent="0.2">
      <c r="P600" s="2"/>
      <c r="Q600" s="2"/>
      <c r="S600" s="2"/>
      <c r="U600" s="2"/>
      <c r="V600" s="2"/>
      <c r="Y600" s="88"/>
      <c r="AC600" s="41"/>
      <c r="AE600" s="155"/>
      <c r="AF600" s="155"/>
      <c r="AG600" s="41"/>
      <c r="AH600" s="88"/>
      <c r="AK600" s="41"/>
      <c r="AL600" s="41"/>
      <c r="AM600" s="41"/>
      <c r="AO600" s="2"/>
    </row>
    <row r="601" spans="16:41" x14ac:dyDescent="0.2">
      <c r="P601" s="2"/>
      <c r="Q601" s="2"/>
      <c r="S601" s="2"/>
      <c r="U601" s="2"/>
      <c r="V601" s="2"/>
      <c r="Y601" s="88"/>
      <c r="AC601" s="41"/>
      <c r="AE601" s="155"/>
      <c r="AF601" s="155"/>
      <c r="AG601" s="41"/>
      <c r="AH601" s="88"/>
      <c r="AK601" s="41"/>
      <c r="AL601" s="41"/>
      <c r="AM601" s="41"/>
      <c r="AO601" s="2"/>
    </row>
    <row r="602" spans="16:41" x14ac:dyDescent="0.2">
      <c r="P602" s="2"/>
      <c r="Q602" s="2"/>
      <c r="S602" s="2"/>
      <c r="U602" s="2"/>
      <c r="V602" s="2"/>
      <c r="Y602" s="88"/>
      <c r="AC602" s="41"/>
      <c r="AE602" s="155"/>
      <c r="AF602" s="155"/>
      <c r="AG602" s="41"/>
      <c r="AH602" s="88"/>
      <c r="AK602" s="41"/>
      <c r="AL602" s="41"/>
      <c r="AM602" s="41"/>
      <c r="AO602" s="2"/>
    </row>
    <row r="603" spans="16:41" x14ac:dyDescent="0.2">
      <c r="P603" s="2"/>
      <c r="Q603" s="2"/>
      <c r="S603" s="2"/>
      <c r="U603" s="2"/>
      <c r="V603" s="2"/>
      <c r="Y603" s="88"/>
      <c r="AC603" s="41"/>
      <c r="AE603" s="155"/>
      <c r="AF603" s="155"/>
      <c r="AG603" s="41"/>
      <c r="AH603" s="88"/>
      <c r="AK603" s="41"/>
      <c r="AL603" s="41"/>
      <c r="AM603" s="41"/>
      <c r="AO603" s="2"/>
    </row>
    <row r="604" spans="16:41" x14ac:dyDescent="0.2">
      <c r="P604" s="2"/>
      <c r="Q604" s="2"/>
      <c r="S604" s="2"/>
      <c r="U604" s="2"/>
      <c r="V604" s="2"/>
      <c r="Y604" s="88"/>
      <c r="AC604" s="41"/>
      <c r="AE604" s="155"/>
      <c r="AF604" s="155"/>
      <c r="AG604" s="41"/>
      <c r="AH604" s="88"/>
      <c r="AK604" s="41"/>
      <c r="AL604" s="41"/>
      <c r="AM604" s="41"/>
      <c r="AO604" s="2"/>
    </row>
    <row r="605" spans="16:41" x14ac:dyDescent="0.2">
      <c r="P605" s="2"/>
      <c r="Q605" s="2"/>
      <c r="S605" s="2"/>
      <c r="U605" s="2"/>
      <c r="V605" s="2"/>
      <c r="Y605" s="88"/>
      <c r="AC605" s="41"/>
      <c r="AE605" s="155"/>
      <c r="AF605" s="155"/>
      <c r="AG605" s="41"/>
      <c r="AH605" s="88"/>
      <c r="AK605" s="41"/>
      <c r="AL605" s="41"/>
      <c r="AM605" s="41"/>
      <c r="AO605" s="2"/>
    </row>
    <row r="606" spans="16:41" x14ac:dyDescent="0.2">
      <c r="P606" s="2"/>
      <c r="Q606" s="2"/>
      <c r="S606" s="2"/>
      <c r="U606" s="2"/>
      <c r="V606" s="2"/>
      <c r="Y606" s="88"/>
      <c r="AC606" s="41"/>
      <c r="AE606" s="155"/>
      <c r="AF606" s="155"/>
      <c r="AG606" s="41"/>
      <c r="AH606" s="88"/>
      <c r="AK606" s="41"/>
      <c r="AL606" s="41"/>
      <c r="AM606" s="41"/>
      <c r="AO606" s="2"/>
    </row>
    <row r="607" spans="16:41" x14ac:dyDescent="0.2">
      <c r="P607" s="2"/>
      <c r="Q607" s="2"/>
      <c r="S607" s="2"/>
      <c r="U607" s="2"/>
      <c r="V607" s="2"/>
      <c r="Y607" s="88"/>
      <c r="AC607" s="41"/>
      <c r="AE607" s="155"/>
      <c r="AF607" s="155"/>
      <c r="AG607" s="41"/>
      <c r="AH607" s="88"/>
      <c r="AK607" s="41"/>
      <c r="AL607" s="41"/>
      <c r="AM607" s="41"/>
      <c r="AO607" s="2"/>
    </row>
    <row r="608" spans="16:41" x14ac:dyDescent="0.2">
      <c r="P608" s="2"/>
      <c r="Q608" s="2"/>
      <c r="S608" s="2"/>
      <c r="U608" s="2"/>
      <c r="V608" s="2"/>
      <c r="Y608" s="88"/>
      <c r="AC608" s="41"/>
      <c r="AE608" s="155"/>
      <c r="AF608" s="155"/>
      <c r="AG608" s="41"/>
      <c r="AH608" s="88"/>
      <c r="AK608" s="41"/>
      <c r="AL608" s="41"/>
      <c r="AM608" s="41"/>
      <c r="AO608" s="2"/>
    </row>
    <row r="609" spans="16:41" x14ac:dyDescent="0.2">
      <c r="P609" s="2"/>
      <c r="Q609" s="2"/>
      <c r="S609" s="2"/>
      <c r="U609" s="2"/>
      <c r="V609" s="2"/>
      <c r="Y609" s="88"/>
      <c r="AC609" s="41"/>
      <c r="AE609" s="155"/>
      <c r="AF609" s="155"/>
      <c r="AG609" s="41"/>
      <c r="AH609" s="88"/>
      <c r="AK609" s="41"/>
      <c r="AL609" s="41"/>
      <c r="AM609" s="41"/>
      <c r="AO609" s="2"/>
    </row>
    <row r="610" spans="16:41" x14ac:dyDescent="0.2">
      <c r="P610" s="2"/>
      <c r="Q610" s="2"/>
      <c r="S610" s="2"/>
      <c r="U610" s="2"/>
      <c r="V610" s="2"/>
      <c r="Y610" s="88"/>
      <c r="AC610" s="41"/>
      <c r="AE610" s="155"/>
      <c r="AF610" s="155"/>
      <c r="AG610" s="41"/>
      <c r="AH610" s="88"/>
      <c r="AK610" s="41"/>
      <c r="AL610" s="41"/>
      <c r="AM610" s="41"/>
      <c r="AO610" s="2"/>
    </row>
    <row r="611" spans="16:41" x14ac:dyDescent="0.2">
      <c r="P611" s="2"/>
      <c r="Q611" s="2"/>
      <c r="S611" s="2"/>
      <c r="U611" s="2"/>
      <c r="V611" s="2"/>
      <c r="Y611" s="88"/>
      <c r="AC611" s="41"/>
      <c r="AE611" s="155"/>
      <c r="AF611" s="155"/>
      <c r="AG611" s="41"/>
      <c r="AH611" s="88"/>
      <c r="AK611" s="41"/>
      <c r="AL611" s="41"/>
      <c r="AM611" s="41"/>
      <c r="AO611" s="2"/>
    </row>
    <row r="612" spans="16:41" x14ac:dyDescent="0.2">
      <c r="P612" s="2"/>
      <c r="Q612" s="2"/>
      <c r="S612" s="2"/>
      <c r="U612" s="2"/>
      <c r="V612" s="2"/>
      <c r="Y612" s="88"/>
      <c r="AC612" s="41"/>
      <c r="AE612" s="155"/>
      <c r="AF612" s="155"/>
      <c r="AG612" s="41"/>
      <c r="AH612" s="88"/>
      <c r="AK612" s="41"/>
      <c r="AL612" s="41"/>
      <c r="AM612" s="41"/>
      <c r="AO612" s="2"/>
    </row>
    <row r="613" spans="16:41" x14ac:dyDescent="0.2">
      <c r="P613" s="2"/>
      <c r="Q613" s="2"/>
      <c r="S613" s="2"/>
      <c r="U613" s="2"/>
      <c r="V613" s="2"/>
      <c r="Y613" s="88"/>
      <c r="AC613" s="41"/>
      <c r="AE613" s="155"/>
      <c r="AF613" s="155"/>
      <c r="AG613" s="41"/>
      <c r="AH613" s="88"/>
      <c r="AK613" s="41"/>
      <c r="AL613" s="41"/>
      <c r="AM613" s="41"/>
      <c r="AO613" s="2"/>
    </row>
    <row r="614" spans="16:41" x14ac:dyDescent="0.2">
      <c r="P614" s="2"/>
      <c r="Q614" s="2"/>
      <c r="S614" s="2"/>
      <c r="U614" s="2"/>
      <c r="V614" s="2"/>
      <c r="Y614" s="88"/>
      <c r="AC614" s="41"/>
      <c r="AE614" s="155"/>
      <c r="AF614" s="155"/>
      <c r="AG614" s="41"/>
      <c r="AH614" s="88"/>
      <c r="AK614" s="41"/>
      <c r="AL614" s="41"/>
      <c r="AM614" s="41"/>
      <c r="AO614" s="2"/>
    </row>
    <row r="615" spans="16:41" x14ac:dyDescent="0.2">
      <c r="P615" s="2"/>
      <c r="Q615" s="2"/>
      <c r="S615" s="2"/>
      <c r="U615" s="2"/>
      <c r="V615" s="2"/>
      <c r="Y615" s="88"/>
      <c r="AC615" s="41"/>
      <c r="AE615" s="155"/>
      <c r="AF615" s="155"/>
      <c r="AG615" s="41"/>
      <c r="AH615" s="88"/>
      <c r="AK615" s="41"/>
      <c r="AL615" s="41"/>
      <c r="AM615" s="41"/>
      <c r="AO615" s="2"/>
    </row>
    <row r="616" spans="16:41" x14ac:dyDescent="0.2">
      <c r="P616" s="2"/>
      <c r="Q616" s="2"/>
      <c r="S616" s="2"/>
      <c r="U616" s="2"/>
      <c r="V616" s="2"/>
      <c r="Y616" s="88"/>
      <c r="AC616" s="41"/>
      <c r="AE616" s="155"/>
      <c r="AF616" s="155"/>
      <c r="AG616" s="41"/>
      <c r="AH616" s="88"/>
      <c r="AK616" s="41"/>
      <c r="AL616" s="41"/>
      <c r="AM616" s="41"/>
      <c r="AO616" s="2"/>
    </row>
    <row r="617" spans="16:41" x14ac:dyDescent="0.2">
      <c r="P617" s="2"/>
      <c r="Q617" s="2"/>
      <c r="S617" s="2"/>
      <c r="U617" s="2"/>
      <c r="V617" s="2"/>
      <c r="Y617" s="88"/>
      <c r="AC617" s="41"/>
      <c r="AE617" s="155"/>
      <c r="AF617" s="155"/>
      <c r="AG617" s="41"/>
      <c r="AH617" s="88"/>
      <c r="AK617" s="41"/>
      <c r="AL617" s="41"/>
      <c r="AM617" s="41"/>
      <c r="AO617" s="2"/>
    </row>
    <row r="618" spans="16:41" x14ac:dyDescent="0.2">
      <c r="P618" s="2"/>
      <c r="Q618" s="2"/>
      <c r="S618" s="2"/>
      <c r="U618" s="2"/>
      <c r="V618" s="2"/>
      <c r="Y618" s="88"/>
      <c r="AC618" s="41"/>
      <c r="AE618" s="155"/>
      <c r="AF618" s="155"/>
      <c r="AG618" s="41"/>
      <c r="AH618" s="88"/>
      <c r="AK618" s="41"/>
      <c r="AL618" s="41"/>
      <c r="AM618" s="41"/>
      <c r="AO618" s="2"/>
    </row>
    <row r="619" spans="16:41" x14ac:dyDescent="0.2">
      <c r="P619" s="2"/>
      <c r="Q619" s="2"/>
      <c r="S619" s="2"/>
      <c r="U619" s="2"/>
      <c r="V619" s="2"/>
      <c r="Y619" s="88"/>
      <c r="AC619" s="41"/>
      <c r="AE619" s="155"/>
      <c r="AF619" s="155"/>
      <c r="AG619" s="41"/>
      <c r="AH619" s="88"/>
      <c r="AK619" s="41"/>
      <c r="AL619" s="41"/>
      <c r="AM619" s="41"/>
      <c r="AO619" s="2"/>
    </row>
    <row r="620" spans="16:41" x14ac:dyDescent="0.2">
      <c r="P620" s="2"/>
      <c r="Q620" s="2"/>
      <c r="S620" s="2"/>
      <c r="U620" s="2"/>
      <c r="V620" s="2"/>
      <c r="Y620" s="88"/>
      <c r="AC620" s="41"/>
      <c r="AE620" s="155"/>
      <c r="AF620" s="155"/>
      <c r="AG620" s="41"/>
      <c r="AH620" s="88"/>
      <c r="AK620" s="41"/>
      <c r="AL620" s="41"/>
      <c r="AM620" s="41"/>
      <c r="AO620" s="2"/>
    </row>
    <row r="621" spans="16:41" x14ac:dyDescent="0.2">
      <c r="P621" s="2"/>
      <c r="Q621" s="2"/>
      <c r="S621" s="2"/>
      <c r="U621" s="2"/>
      <c r="V621" s="2"/>
      <c r="Y621" s="88"/>
      <c r="AC621" s="41"/>
      <c r="AE621" s="155"/>
      <c r="AF621" s="155"/>
      <c r="AG621" s="41"/>
      <c r="AH621" s="88"/>
      <c r="AK621" s="41"/>
      <c r="AL621" s="41"/>
      <c r="AM621" s="41"/>
      <c r="AO621" s="2"/>
    </row>
    <row r="622" spans="16:41" x14ac:dyDescent="0.2">
      <c r="P622" s="2"/>
      <c r="Q622" s="2"/>
      <c r="S622" s="2"/>
      <c r="U622" s="2"/>
      <c r="V622" s="2"/>
      <c r="Y622" s="88"/>
      <c r="AC622" s="41"/>
      <c r="AE622" s="155"/>
      <c r="AF622" s="155"/>
      <c r="AG622" s="41"/>
      <c r="AH622" s="88"/>
      <c r="AK622" s="41"/>
      <c r="AL622" s="41"/>
      <c r="AM622" s="41"/>
      <c r="AO622" s="2"/>
    </row>
    <row r="623" spans="16:41" x14ac:dyDescent="0.2">
      <c r="P623" s="2"/>
      <c r="Q623" s="2"/>
      <c r="S623" s="2"/>
      <c r="U623" s="2"/>
      <c r="V623" s="2"/>
      <c r="Y623" s="88"/>
      <c r="AC623" s="41"/>
      <c r="AE623" s="155"/>
      <c r="AF623" s="155"/>
      <c r="AG623" s="41"/>
      <c r="AH623" s="88"/>
      <c r="AK623" s="41"/>
      <c r="AL623" s="41"/>
      <c r="AM623" s="41"/>
      <c r="AO623" s="2"/>
    </row>
    <row r="624" spans="16:41" x14ac:dyDescent="0.2">
      <c r="P624" s="2"/>
      <c r="Q624" s="2"/>
      <c r="S624" s="2"/>
      <c r="U624" s="2"/>
      <c r="V624" s="2"/>
      <c r="Y624" s="88"/>
      <c r="AC624" s="41"/>
      <c r="AE624" s="155"/>
      <c r="AF624" s="155"/>
      <c r="AG624" s="41"/>
      <c r="AH624" s="88"/>
      <c r="AK624" s="41"/>
      <c r="AL624" s="41"/>
      <c r="AM624" s="41"/>
      <c r="AO624" s="2"/>
    </row>
    <row r="625" spans="16:41" x14ac:dyDescent="0.2">
      <c r="P625" s="2"/>
      <c r="Q625" s="2"/>
      <c r="S625" s="2"/>
      <c r="U625" s="2"/>
      <c r="V625" s="2"/>
      <c r="Y625" s="88"/>
      <c r="AC625" s="41"/>
      <c r="AE625" s="155"/>
      <c r="AF625" s="155"/>
      <c r="AG625" s="41"/>
      <c r="AH625" s="88"/>
      <c r="AK625" s="41"/>
      <c r="AL625" s="41"/>
      <c r="AM625" s="41"/>
      <c r="AO625" s="2"/>
    </row>
    <row r="626" spans="16:41" x14ac:dyDescent="0.2">
      <c r="P626" s="2"/>
      <c r="Q626" s="2"/>
      <c r="S626" s="2"/>
      <c r="U626" s="2"/>
      <c r="V626" s="2"/>
      <c r="Y626" s="88"/>
      <c r="AC626" s="41"/>
      <c r="AE626" s="155"/>
      <c r="AF626" s="155"/>
      <c r="AG626" s="41"/>
      <c r="AH626" s="88"/>
      <c r="AK626" s="41"/>
      <c r="AL626" s="41"/>
      <c r="AM626" s="41"/>
      <c r="AO626" s="2"/>
    </row>
    <row r="627" spans="16:41" x14ac:dyDescent="0.2">
      <c r="P627" s="2"/>
      <c r="Q627" s="2"/>
      <c r="S627" s="2"/>
      <c r="U627" s="2"/>
      <c r="V627" s="2"/>
      <c r="Y627" s="88"/>
      <c r="AC627" s="41"/>
      <c r="AE627" s="155"/>
      <c r="AF627" s="155"/>
      <c r="AG627" s="41"/>
      <c r="AH627" s="88"/>
      <c r="AK627" s="41"/>
      <c r="AL627" s="41"/>
      <c r="AM627" s="41"/>
      <c r="AO627" s="2"/>
    </row>
    <row r="628" spans="16:41" x14ac:dyDescent="0.2">
      <c r="P628" s="2"/>
      <c r="Q628" s="2"/>
      <c r="S628" s="2"/>
      <c r="U628" s="2"/>
      <c r="V628" s="2"/>
      <c r="Y628" s="88"/>
      <c r="AC628" s="41"/>
      <c r="AE628" s="155"/>
      <c r="AF628" s="155"/>
      <c r="AG628" s="41"/>
      <c r="AH628" s="88"/>
      <c r="AK628" s="41"/>
      <c r="AL628" s="41"/>
      <c r="AM628" s="41"/>
      <c r="AO628" s="2"/>
    </row>
    <row r="629" spans="16:41" x14ac:dyDescent="0.2">
      <c r="P629" s="2"/>
      <c r="Q629" s="2"/>
      <c r="S629" s="2"/>
      <c r="U629" s="2"/>
      <c r="V629" s="2"/>
      <c r="Y629" s="88"/>
      <c r="AC629" s="41"/>
      <c r="AE629" s="155"/>
      <c r="AF629" s="155"/>
      <c r="AG629" s="41"/>
      <c r="AH629" s="88"/>
      <c r="AK629" s="41"/>
      <c r="AL629" s="41"/>
      <c r="AM629" s="41"/>
      <c r="AO629" s="2"/>
    </row>
    <row r="630" spans="16:41" x14ac:dyDescent="0.2">
      <c r="P630" s="2"/>
      <c r="Q630" s="2"/>
      <c r="S630" s="2"/>
      <c r="U630" s="2"/>
      <c r="V630" s="2"/>
      <c r="Y630" s="88"/>
      <c r="AC630" s="41"/>
      <c r="AE630" s="155"/>
      <c r="AF630" s="155"/>
      <c r="AG630" s="41"/>
      <c r="AH630" s="88"/>
      <c r="AK630" s="41"/>
      <c r="AL630" s="41"/>
      <c r="AM630" s="41"/>
      <c r="AO630" s="2"/>
    </row>
    <row r="631" spans="16:41" x14ac:dyDescent="0.2">
      <c r="P631" s="2"/>
      <c r="Q631" s="2"/>
      <c r="S631" s="2"/>
      <c r="U631" s="2"/>
      <c r="V631" s="2"/>
      <c r="Y631" s="88"/>
      <c r="AC631" s="41"/>
      <c r="AE631" s="155"/>
      <c r="AF631" s="155"/>
      <c r="AG631" s="41"/>
      <c r="AH631" s="88"/>
      <c r="AK631" s="41"/>
      <c r="AL631" s="41"/>
      <c r="AM631" s="41"/>
      <c r="AO631" s="2"/>
    </row>
    <row r="632" spans="16:41" x14ac:dyDescent="0.2">
      <c r="P632" s="2"/>
      <c r="Q632" s="2"/>
      <c r="S632" s="2"/>
      <c r="U632" s="2"/>
      <c r="V632" s="2"/>
      <c r="Y632" s="88"/>
      <c r="AC632" s="41"/>
      <c r="AE632" s="155"/>
      <c r="AF632" s="155"/>
      <c r="AG632" s="41"/>
      <c r="AH632" s="88"/>
      <c r="AK632" s="41"/>
      <c r="AL632" s="41"/>
      <c r="AM632" s="41"/>
      <c r="AO632" s="2"/>
    </row>
    <row r="633" spans="16:41" x14ac:dyDescent="0.2">
      <c r="P633" s="2"/>
      <c r="Q633" s="2"/>
      <c r="S633" s="2"/>
      <c r="U633" s="2"/>
      <c r="V633" s="2"/>
      <c r="Y633" s="88"/>
      <c r="AC633" s="41"/>
      <c r="AE633" s="155"/>
      <c r="AF633" s="155"/>
      <c r="AG633" s="41"/>
      <c r="AH633" s="88"/>
      <c r="AK633" s="41"/>
      <c r="AL633" s="41"/>
      <c r="AM633" s="41"/>
      <c r="AO633" s="2"/>
    </row>
    <row r="634" spans="16:41" x14ac:dyDescent="0.2">
      <c r="P634" s="2"/>
      <c r="Q634" s="2"/>
      <c r="S634" s="2"/>
      <c r="U634" s="2"/>
      <c r="V634" s="2"/>
      <c r="Y634" s="88"/>
      <c r="AC634" s="41"/>
      <c r="AE634" s="155"/>
      <c r="AF634" s="155"/>
      <c r="AG634" s="41"/>
      <c r="AH634" s="88"/>
      <c r="AK634" s="41"/>
      <c r="AL634" s="41"/>
      <c r="AM634" s="41"/>
      <c r="AO634" s="2"/>
    </row>
    <row r="635" spans="16:41" x14ac:dyDescent="0.2">
      <c r="P635" s="2"/>
      <c r="Q635" s="2"/>
      <c r="S635" s="2"/>
      <c r="U635" s="2"/>
      <c r="V635" s="2"/>
      <c r="Y635" s="88"/>
      <c r="AC635" s="41"/>
      <c r="AE635" s="155"/>
      <c r="AF635" s="155"/>
      <c r="AG635" s="41"/>
      <c r="AH635" s="88"/>
      <c r="AK635" s="41"/>
      <c r="AL635" s="41"/>
      <c r="AM635" s="41"/>
      <c r="AO635" s="2"/>
    </row>
    <row r="636" spans="16:41" x14ac:dyDescent="0.2">
      <c r="P636" s="2"/>
      <c r="Q636" s="2"/>
      <c r="S636" s="2"/>
      <c r="U636" s="2"/>
      <c r="V636" s="2"/>
      <c r="Y636" s="88"/>
      <c r="AC636" s="41"/>
      <c r="AE636" s="155"/>
      <c r="AF636" s="155"/>
      <c r="AG636" s="41"/>
      <c r="AH636" s="88"/>
      <c r="AK636" s="41"/>
      <c r="AL636" s="41"/>
      <c r="AM636" s="41"/>
      <c r="AO636" s="2"/>
    </row>
    <row r="637" spans="16:41" x14ac:dyDescent="0.2">
      <c r="P637" s="2"/>
      <c r="Q637" s="2"/>
      <c r="S637" s="2"/>
      <c r="U637" s="2"/>
      <c r="V637" s="2"/>
      <c r="Y637" s="88"/>
      <c r="AC637" s="41"/>
      <c r="AE637" s="155"/>
      <c r="AF637" s="155"/>
      <c r="AG637" s="41"/>
      <c r="AH637" s="88"/>
      <c r="AK637" s="41"/>
      <c r="AL637" s="41"/>
      <c r="AM637" s="41"/>
      <c r="AO637" s="2"/>
    </row>
    <row r="638" spans="16:41" x14ac:dyDescent="0.2">
      <c r="P638" s="2"/>
      <c r="Q638" s="2"/>
      <c r="S638" s="2"/>
      <c r="U638" s="2"/>
      <c r="V638" s="2"/>
      <c r="Y638" s="88"/>
      <c r="AC638" s="41"/>
      <c r="AE638" s="155"/>
      <c r="AF638" s="155"/>
      <c r="AG638" s="41"/>
      <c r="AH638" s="88"/>
      <c r="AK638" s="41"/>
      <c r="AL638" s="41"/>
      <c r="AM638" s="41"/>
      <c r="AO638" s="2"/>
    </row>
    <row r="639" spans="16:41" x14ac:dyDescent="0.2">
      <c r="P639" s="2"/>
      <c r="Q639" s="2"/>
      <c r="S639" s="2"/>
      <c r="U639" s="2"/>
      <c r="V639" s="2"/>
      <c r="Y639" s="88"/>
      <c r="AC639" s="41"/>
      <c r="AE639" s="155"/>
      <c r="AF639" s="155"/>
      <c r="AG639" s="41"/>
      <c r="AH639" s="88"/>
      <c r="AK639" s="41"/>
      <c r="AL639" s="41"/>
      <c r="AM639" s="41"/>
      <c r="AO639" s="2"/>
    </row>
    <row r="640" spans="16:41" x14ac:dyDescent="0.2">
      <c r="P640" s="2"/>
      <c r="Q640" s="2"/>
      <c r="S640" s="2"/>
      <c r="U640" s="2"/>
      <c r="V640" s="2"/>
      <c r="Y640" s="88"/>
      <c r="AC640" s="41"/>
      <c r="AE640" s="155"/>
      <c r="AF640" s="155"/>
      <c r="AG640" s="41"/>
      <c r="AH640" s="88"/>
      <c r="AK640" s="41"/>
      <c r="AL640" s="41"/>
      <c r="AM640" s="41"/>
      <c r="AO640" s="2"/>
    </row>
    <row r="641" spans="16:41" x14ac:dyDescent="0.2">
      <c r="P641" s="2"/>
      <c r="Q641" s="2"/>
      <c r="S641" s="2"/>
      <c r="U641" s="2"/>
      <c r="V641" s="2"/>
      <c r="Y641" s="88"/>
      <c r="AC641" s="41"/>
      <c r="AE641" s="155"/>
      <c r="AF641" s="155"/>
      <c r="AG641" s="41"/>
      <c r="AH641" s="88"/>
      <c r="AK641" s="41"/>
      <c r="AL641" s="41"/>
      <c r="AM641" s="41"/>
      <c r="AO641" s="2"/>
    </row>
    <row r="642" spans="16:41" x14ac:dyDescent="0.2">
      <c r="P642" s="2"/>
      <c r="Q642" s="2"/>
      <c r="S642" s="2"/>
      <c r="U642" s="2"/>
      <c r="V642" s="2"/>
      <c r="Y642" s="88"/>
      <c r="AC642" s="41"/>
      <c r="AE642" s="155"/>
      <c r="AF642" s="155"/>
      <c r="AG642" s="41"/>
      <c r="AH642" s="88"/>
      <c r="AK642" s="41"/>
      <c r="AL642" s="41"/>
      <c r="AM642" s="41"/>
      <c r="AO642" s="2"/>
    </row>
    <row r="643" spans="16:41" x14ac:dyDescent="0.2">
      <c r="P643" s="2"/>
      <c r="Q643" s="2"/>
      <c r="S643" s="2"/>
      <c r="U643" s="2"/>
      <c r="V643" s="2"/>
      <c r="Y643" s="88"/>
      <c r="AC643" s="41"/>
      <c r="AE643" s="155"/>
      <c r="AF643" s="155"/>
      <c r="AG643" s="41"/>
      <c r="AH643" s="88"/>
      <c r="AK643" s="41"/>
      <c r="AL643" s="41"/>
      <c r="AM643" s="41"/>
      <c r="AO643" s="2"/>
    </row>
    <row r="644" spans="16:41" x14ac:dyDescent="0.2">
      <c r="P644" s="2"/>
      <c r="Q644" s="2"/>
      <c r="S644" s="2"/>
      <c r="U644" s="2"/>
      <c r="V644" s="2"/>
      <c r="Y644" s="88"/>
      <c r="AC644" s="41"/>
      <c r="AE644" s="155"/>
      <c r="AF644" s="155"/>
      <c r="AG644" s="41"/>
      <c r="AH644" s="88"/>
      <c r="AK644" s="41"/>
      <c r="AL644" s="41"/>
      <c r="AM644" s="41"/>
      <c r="AO644" s="2"/>
    </row>
    <row r="645" spans="16:41" x14ac:dyDescent="0.2">
      <c r="P645" s="2"/>
      <c r="Q645" s="2"/>
      <c r="S645" s="2"/>
      <c r="U645" s="2"/>
      <c r="V645" s="2"/>
      <c r="Y645" s="88"/>
      <c r="AC645" s="41"/>
      <c r="AE645" s="155"/>
      <c r="AF645" s="155"/>
      <c r="AG645" s="41"/>
      <c r="AH645" s="88"/>
      <c r="AK645" s="41"/>
      <c r="AL645" s="41"/>
      <c r="AM645" s="41"/>
      <c r="AO645" s="2"/>
    </row>
    <row r="646" spans="16:41" x14ac:dyDescent="0.2">
      <c r="P646" s="2"/>
      <c r="Q646" s="2"/>
      <c r="S646" s="2"/>
      <c r="U646" s="2"/>
      <c r="V646" s="2"/>
      <c r="Y646" s="88"/>
      <c r="AC646" s="41"/>
      <c r="AE646" s="155"/>
      <c r="AF646" s="155"/>
      <c r="AG646" s="41"/>
      <c r="AH646" s="88"/>
      <c r="AK646" s="41"/>
      <c r="AL646" s="41"/>
      <c r="AM646" s="41"/>
      <c r="AO646" s="2"/>
    </row>
    <row r="647" spans="16:41" x14ac:dyDescent="0.2">
      <c r="P647" s="2"/>
      <c r="Q647" s="2"/>
      <c r="S647" s="2"/>
      <c r="U647" s="2"/>
      <c r="V647" s="2"/>
      <c r="Y647" s="88"/>
      <c r="AC647" s="41"/>
      <c r="AE647" s="155"/>
      <c r="AF647" s="155"/>
      <c r="AG647" s="41"/>
      <c r="AH647" s="88"/>
      <c r="AK647" s="41"/>
      <c r="AL647" s="41"/>
      <c r="AM647" s="41"/>
      <c r="AO647" s="2"/>
    </row>
    <row r="648" spans="16:41" x14ac:dyDescent="0.2">
      <c r="P648" s="2"/>
      <c r="Q648" s="2"/>
      <c r="S648" s="2"/>
      <c r="U648" s="2"/>
      <c r="V648" s="2"/>
      <c r="Y648" s="88"/>
      <c r="AC648" s="41"/>
      <c r="AE648" s="155"/>
      <c r="AF648" s="155"/>
      <c r="AG648" s="41"/>
      <c r="AH648" s="88"/>
      <c r="AK648" s="41"/>
      <c r="AL648" s="41"/>
      <c r="AM648" s="41"/>
      <c r="AO648" s="2"/>
    </row>
    <row r="649" spans="16:41" x14ac:dyDescent="0.2">
      <c r="P649" s="2"/>
      <c r="Q649" s="2"/>
      <c r="S649" s="2"/>
      <c r="U649" s="2"/>
      <c r="V649" s="2"/>
      <c r="Y649" s="88"/>
      <c r="AC649" s="41"/>
      <c r="AE649" s="155"/>
      <c r="AF649" s="155"/>
      <c r="AG649" s="41"/>
      <c r="AH649" s="88"/>
      <c r="AK649" s="41"/>
      <c r="AL649" s="41"/>
      <c r="AM649" s="41"/>
      <c r="AO649" s="2"/>
    </row>
    <row r="650" spans="16:41" x14ac:dyDescent="0.2">
      <c r="P650" s="2"/>
      <c r="Q650" s="2"/>
      <c r="S650" s="2"/>
      <c r="U650" s="2"/>
      <c r="V650" s="2"/>
      <c r="Y650" s="88"/>
      <c r="AC650" s="41"/>
      <c r="AE650" s="155"/>
      <c r="AF650" s="155"/>
      <c r="AG650" s="41"/>
      <c r="AH650" s="88"/>
      <c r="AK650" s="41"/>
      <c r="AL650" s="41"/>
      <c r="AM650" s="41"/>
      <c r="AO650" s="2"/>
    </row>
    <row r="651" spans="16:41" x14ac:dyDescent="0.2">
      <c r="P651" s="2"/>
      <c r="Q651" s="2"/>
      <c r="S651" s="2"/>
      <c r="U651" s="2"/>
      <c r="V651" s="2"/>
      <c r="Y651" s="88"/>
      <c r="AC651" s="41"/>
      <c r="AE651" s="155"/>
      <c r="AF651" s="155"/>
      <c r="AG651" s="41"/>
      <c r="AH651" s="88"/>
      <c r="AK651" s="41"/>
      <c r="AL651" s="41"/>
      <c r="AM651" s="41"/>
      <c r="AO651" s="2"/>
    </row>
    <row r="652" spans="16:41" x14ac:dyDescent="0.2">
      <c r="P652" s="2"/>
      <c r="Q652" s="2"/>
      <c r="S652" s="2"/>
      <c r="U652" s="2"/>
      <c r="V652" s="2"/>
      <c r="Y652" s="88"/>
      <c r="AC652" s="41"/>
      <c r="AE652" s="155"/>
      <c r="AF652" s="155"/>
      <c r="AG652" s="41"/>
      <c r="AH652" s="88"/>
      <c r="AK652" s="41"/>
      <c r="AL652" s="41"/>
      <c r="AM652" s="41"/>
      <c r="AO652" s="2"/>
    </row>
    <row r="653" spans="16:41" x14ac:dyDescent="0.2">
      <c r="P653" s="2"/>
      <c r="Q653" s="2"/>
      <c r="S653" s="2"/>
      <c r="U653" s="2"/>
      <c r="V653" s="2"/>
      <c r="Y653" s="88"/>
      <c r="AC653" s="41"/>
      <c r="AE653" s="155"/>
      <c r="AF653" s="155"/>
      <c r="AG653" s="41"/>
      <c r="AH653" s="88"/>
      <c r="AK653" s="41"/>
      <c r="AL653" s="41"/>
      <c r="AM653" s="41"/>
      <c r="AO653" s="2"/>
    </row>
    <row r="654" spans="16:41" x14ac:dyDescent="0.2">
      <c r="P654" s="2"/>
      <c r="Q654" s="2"/>
      <c r="S654" s="2"/>
      <c r="U654" s="2"/>
      <c r="V654" s="2"/>
      <c r="Y654" s="88"/>
      <c r="AC654" s="41"/>
      <c r="AE654" s="155"/>
      <c r="AF654" s="155"/>
      <c r="AG654" s="41"/>
      <c r="AH654" s="88"/>
      <c r="AK654" s="41"/>
      <c r="AL654" s="41"/>
      <c r="AM654" s="41"/>
      <c r="AO654" s="2"/>
    </row>
    <row r="655" spans="16:41" x14ac:dyDescent="0.2">
      <c r="P655" s="2"/>
      <c r="Q655" s="2"/>
      <c r="S655" s="2"/>
      <c r="U655" s="2"/>
      <c r="V655" s="2"/>
      <c r="Y655" s="88"/>
      <c r="AC655" s="41"/>
      <c r="AE655" s="155"/>
      <c r="AF655" s="155"/>
      <c r="AG655" s="41"/>
      <c r="AH655" s="88"/>
      <c r="AK655" s="41"/>
      <c r="AL655" s="41"/>
      <c r="AM655" s="41"/>
      <c r="AO655" s="2"/>
    </row>
    <row r="656" spans="16:41" x14ac:dyDescent="0.2">
      <c r="P656" s="2"/>
      <c r="Q656" s="2"/>
      <c r="S656" s="2"/>
      <c r="U656" s="2"/>
      <c r="V656" s="2"/>
      <c r="Y656" s="88"/>
      <c r="AC656" s="41"/>
      <c r="AE656" s="155"/>
      <c r="AF656" s="155"/>
      <c r="AG656" s="41"/>
      <c r="AH656" s="88"/>
      <c r="AK656" s="41"/>
      <c r="AL656" s="41"/>
      <c r="AM656" s="41"/>
      <c r="AO656" s="2"/>
    </row>
    <row r="657" spans="16:41" x14ac:dyDescent="0.2">
      <c r="P657" s="2"/>
      <c r="Q657" s="2"/>
      <c r="S657" s="2"/>
      <c r="U657" s="2"/>
      <c r="V657" s="2"/>
      <c r="Y657" s="88"/>
      <c r="AC657" s="41"/>
      <c r="AE657" s="155"/>
      <c r="AF657" s="155"/>
      <c r="AG657" s="41"/>
      <c r="AH657" s="88"/>
      <c r="AK657" s="41"/>
      <c r="AL657" s="41"/>
      <c r="AM657" s="41"/>
      <c r="AO657" s="2"/>
    </row>
    <row r="658" spans="16:41" x14ac:dyDescent="0.2">
      <c r="P658" s="2"/>
      <c r="Q658" s="2"/>
      <c r="S658" s="2"/>
      <c r="U658" s="2"/>
      <c r="V658" s="2"/>
      <c r="Y658" s="88"/>
      <c r="AC658" s="41"/>
      <c r="AE658" s="155"/>
      <c r="AF658" s="155"/>
      <c r="AG658" s="41"/>
      <c r="AH658" s="88"/>
      <c r="AK658" s="41"/>
      <c r="AL658" s="41"/>
      <c r="AM658" s="41"/>
      <c r="AO658" s="2"/>
    </row>
    <row r="659" spans="16:41" x14ac:dyDescent="0.2">
      <c r="P659" s="2"/>
      <c r="Q659" s="2"/>
      <c r="S659" s="2"/>
      <c r="U659" s="2"/>
      <c r="V659" s="2"/>
      <c r="Y659" s="88"/>
      <c r="AC659" s="41"/>
      <c r="AE659" s="155"/>
      <c r="AF659" s="155"/>
      <c r="AG659" s="41"/>
      <c r="AH659" s="88"/>
      <c r="AK659" s="41"/>
      <c r="AL659" s="41"/>
      <c r="AM659" s="41"/>
      <c r="AO659" s="2"/>
    </row>
    <row r="660" spans="16:41" x14ac:dyDescent="0.2">
      <c r="P660" s="2"/>
      <c r="Q660" s="2"/>
      <c r="S660" s="2"/>
      <c r="U660" s="2"/>
      <c r="V660" s="2"/>
      <c r="Y660" s="88"/>
      <c r="AC660" s="41"/>
      <c r="AE660" s="155"/>
      <c r="AF660" s="155"/>
      <c r="AG660" s="41"/>
      <c r="AH660" s="88"/>
      <c r="AK660" s="41"/>
      <c r="AL660" s="41"/>
      <c r="AM660" s="41"/>
      <c r="AO660" s="2"/>
    </row>
    <row r="661" spans="16:41" x14ac:dyDescent="0.2">
      <c r="P661" s="2"/>
      <c r="Q661" s="2"/>
      <c r="S661" s="2"/>
      <c r="U661" s="2"/>
      <c r="V661" s="2"/>
      <c r="Y661" s="88"/>
      <c r="AC661" s="41"/>
      <c r="AE661" s="155"/>
      <c r="AF661" s="155"/>
      <c r="AG661" s="41"/>
      <c r="AH661" s="88"/>
      <c r="AK661" s="41"/>
      <c r="AL661" s="41"/>
      <c r="AM661" s="41"/>
      <c r="AO661" s="2"/>
    </row>
    <row r="662" spans="16:41" x14ac:dyDescent="0.2">
      <c r="P662" s="2"/>
      <c r="Q662" s="2"/>
      <c r="S662" s="2"/>
      <c r="U662" s="2"/>
      <c r="V662" s="2"/>
      <c r="Y662" s="88"/>
      <c r="AC662" s="41"/>
      <c r="AE662" s="155"/>
      <c r="AF662" s="155"/>
      <c r="AG662" s="41"/>
      <c r="AH662" s="88"/>
      <c r="AK662" s="41"/>
      <c r="AL662" s="41"/>
      <c r="AM662" s="41"/>
      <c r="AO662" s="2"/>
    </row>
    <row r="663" spans="16:41" x14ac:dyDescent="0.2">
      <c r="P663" s="2"/>
      <c r="Q663" s="2"/>
      <c r="S663" s="2"/>
      <c r="U663" s="2"/>
      <c r="V663" s="2"/>
      <c r="Y663" s="88"/>
      <c r="AC663" s="41"/>
      <c r="AE663" s="155"/>
      <c r="AF663" s="155"/>
      <c r="AG663" s="41"/>
      <c r="AH663" s="88"/>
      <c r="AK663" s="41"/>
      <c r="AL663" s="41"/>
      <c r="AM663" s="41"/>
      <c r="AO663" s="2"/>
    </row>
    <row r="664" spans="16:41" x14ac:dyDescent="0.2">
      <c r="P664" s="2"/>
      <c r="Q664" s="2"/>
      <c r="S664" s="2"/>
      <c r="U664" s="2"/>
      <c r="V664" s="2"/>
      <c r="Y664" s="88"/>
      <c r="AC664" s="41"/>
      <c r="AE664" s="155"/>
      <c r="AF664" s="155"/>
      <c r="AG664" s="41"/>
      <c r="AH664" s="88"/>
      <c r="AK664" s="41"/>
      <c r="AL664" s="41"/>
      <c r="AM664" s="41"/>
      <c r="AO664" s="2"/>
    </row>
    <row r="665" spans="16:41" x14ac:dyDescent="0.2">
      <c r="P665" s="2"/>
      <c r="Q665" s="2"/>
      <c r="S665" s="2"/>
      <c r="U665" s="2"/>
      <c r="V665" s="2"/>
      <c r="Y665" s="88"/>
      <c r="AC665" s="41"/>
      <c r="AE665" s="155"/>
      <c r="AF665" s="155"/>
      <c r="AG665" s="41"/>
      <c r="AH665" s="88"/>
      <c r="AK665" s="41"/>
      <c r="AL665" s="41"/>
      <c r="AM665" s="41"/>
      <c r="AO665" s="2"/>
    </row>
    <row r="666" spans="16:41" x14ac:dyDescent="0.2">
      <c r="P666" s="2"/>
      <c r="Q666" s="2"/>
      <c r="S666" s="2"/>
      <c r="U666" s="2"/>
      <c r="V666" s="2"/>
      <c r="Y666" s="88"/>
      <c r="AC666" s="41"/>
      <c r="AE666" s="155"/>
      <c r="AF666" s="155"/>
      <c r="AG666" s="41"/>
      <c r="AH666" s="88"/>
      <c r="AK666" s="41"/>
      <c r="AL666" s="41"/>
      <c r="AM666" s="41"/>
      <c r="AO666" s="2"/>
    </row>
    <row r="667" spans="16:41" x14ac:dyDescent="0.2">
      <c r="P667" s="2"/>
      <c r="Q667" s="2"/>
      <c r="S667" s="2"/>
      <c r="U667" s="2"/>
      <c r="V667" s="2"/>
      <c r="Y667" s="88"/>
      <c r="AC667" s="41"/>
      <c r="AE667" s="155"/>
      <c r="AF667" s="155"/>
      <c r="AG667" s="41"/>
      <c r="AH667" s="88"/>
      <c r="AK667" s="41"/>
      <c r="AL667" s="41"/>
      <c r="AM667" s="41"/>
      <c r="AO667" s="2"/>
    </row>
    <row r="668" spans="16:41" x14ac:dyDescent="0.2">
      <c r="P668" s="2"/>
      <c r="Q668" s="2"/>
      <c r="S668" s="2"/>
      <c r="U668" s="2"/>
      <c r="V668" s="2"/>
      <c r="Y668" s="88"/>
      <c r="AC668" s="41"/>
      <c r="AE668" s="155"/>
      <c r="AF668" s="155"/>
      <c r="AG668" s="41"/>
      <c r="AH668" s="88"/>
      <c r="AK668" s="41"/>
      <c r="AL668" s="41"/>
      <c r="AM668" s="41"/>
      <c r="AO668" s="2"/>
    </row>
    <row r="669" spans="16:41" x14ac:dyDescent="0.2">
      <c r="P669" s="2"/>
      <c r="Q669" s="2"/>
      <c r="S669" s="2"/>
      <c r="U669" s="2"/>
      <c r="V669" s="2"/>
      <c r="Y669" s="88"/>
      <c r="AC669" s="41"/>
      <c r="AE669" s="155"/>
      <c r="AF669" s="155"/>
      <c r="AG669" s="41"/>
      <c r="AH669" s="88"/>
      <c r="AK669" s="41"/>
      <c r="AL669" s="41"/>
      <c r="AM669" s="41"/>
      <c r="AO669" s="2"/>
    </row>
    <row r="670" spans="16:41" x14ac:dyDescent="0.2">
      <c r="P670" s="2"/>
      <c r="Q670" s="2"/>
      <c r="S670" s="2"/>
      <c r="U670" s="2"/>
      <c r="V670" s="2"/>
      <c r="Y670" s="88"/>
      <c r="AC670" s="41"/>
      <c r="AE670" s="155"/>
      <c r="AF670" s="155"/>
      <c r="AG670" s="41"/>
      <c r="AH670" s="88"/>
      <c r="AK670" s="41"/>
      <c r="AL670" s="41"/>
      <c r="AM670" s="41"/>
      <c r="AO670" s="2"/>
    </row>
    <row r="671" spans="16:41" x14ac:dyDescent="0.2">
      <c r="P671" s="2"/>
      <c r="Q671" s="2"/>
      <c r="S671" s="2"/>
      <c r="U671" s="2"/>
      <c r="V671" s="2"/>
      <c r="Y671" s="88"/>
      <c r="AC671" s="41"/>
      <c r="AE671" s="155"/>
      <c r="AF671" s="155"/>
      <c r="AG671" s="41"/>
      <c r="AH671" s="88"/>
      <c r="AK671" s="41"/>
      <c r="AL671" s="41"/>
      <c r="AM671" s="41"/>
      <c r="AO671" s="2"/>
    </row>
    <row r="672" spans="16:41" x14ac:dyDescent="0.2">
      <c r="P672" s="2"/>
      <c r="Q672" s="2"/>
      <c r="S672" s="2"/>
      <c r="U672" s="2"/>
      <c r="V672" s="2"/>
      <c r="Y672" s="88"/>
      <c r="AC672" s="41"/>
      <c r="AE672" s="155"/>
      <c r="AF672" s="155"/>
      <c r="AG672" s="41"/>
      <c r="AH672" s="88"/>
      <c r="AK672" s="41"/>
      <c r="AL672" s="41"/>
      <c r="AM672" s="41"/>
      <c r="AO672" s="2"/>
    </row>
    <row r="673" spans="16:41" x14ac:dyDescent="0.2">
      <c r="P673" s="2"/>
      <c r="Q673" s="2"/>
      <c r="S673" s="2"/>
      <c r="U673" s="2"/>
      <c r="V673" s="2"/>
      <c r="Y673" s="88"/>
      <c r="AC673" s="41"/>
      <c r="AE673" s="155"/>
      <c r="AF673" s="155"/>
      <c r="AG673" s="41"/>
      <c r="AH673" s="88"/>
      <c r="AK673" s="41"/>
      <c r="AL673" s="41"/>
      <c r="AM673" s="41"/>
      <c r="AO673" s="2"/>
    </row>
    <row r="674" spans="16:41" x14ac:dyDescent="0.2">
      <c r="P674" s="2"/>
      <c r="Q674" s="2"/>
      <c r="S674" s="2"/>
      <c r="U674" s="2"/>
      <c r="V674" s="2"/>
      <c r="Y674" s="88"/>
      <c r="AC674" s="41"/>
      <c r="AE674" s="155"/>
      <c r="AF674" s="155"/>
      <c r="AG674" s="41"/>
      <c r="AH674" s="88"/>
      <c r="AK674" s="41"/>
      <c r="AL674" s="41"/>
      <c r="AM674" s="41"/>
      <c r="AO674" s="2"/>
    </row>
    <row r="675" spans="16:41" x14ac:dyDescent="0.2">
      <c r="P675" s="2"/>
      <c r="Q675" s="2"/>
      <c r="S675" s="2"/>
      <c r="U675" s="2"/>
      <c r="V675" s="2"/>
      <c r="Y675" s="88"/>
      <c r="AC675" s="41"/>
      <c r="AE675" s="155"/>
      <c r="AF675" s="155"/>
      <c r="AG675" s="41"/>
      <c r="AH675" s="88"/>
      <c r="AK675" s="41"/>
      <c r="AL675" s="41"/>
      <c r="AM675" s="41"/>
      <c r="AO675" s="2"/>
    </row>
    <row r="676" spans="16:41" x14ac:dyDescent="0.2">
      <c r="P676" s="2"/>
      <c r="Q676" s="2"/>
      <c r="S676" s="2"/>
      <c r="U676" s="2"/>
      <c r="V676" s="2"/>
      <c r="Y676" s="88"/>
      <c r="AC676" s="41"/>
      <c r="AE676" s="155"/>
      <c r="AF676" s="155"/>
      <c r="AG676" s="41"/>
      <c r="AH676" s="88"/>
      <c r="AK676" s="41"/>
      <c r="AL676" s="41"/>
      <c r="AM676" s="41"/>
      <c r="AO676" s="2"/>
    </row>
    <row r="677" spans="16:41" x14ac:dyDescent="0.2">
      <c r="P677" s="2"/>
      <c r="Q677" s="2"/>
      <c r="S677" s="2"/>
      <c r="U677" s="2"/>
      <c r="V677" s="2"/>
      <c r="Y677" s="88"/>
      <c r="AC677" s="41"/>
      <c r="AE677" s="155"/>
      <c r="AF677" s="155"/>
      <c r="AG677" s="41"/>
      <c r="AH677" s="88"/>
      <c r="AK677" s="41"/>
      <c r="AL677" s="41"/>
      <c r="AM677" s="41"/>
      <c r="AO677" s="2"/>
    </row>
    <row r="678" spans="16:41" x14ac:dyDescent="0.2">
      <c r="P678" s="2"/>
      <c r="Q678" s="2"/>
      <c r="S678" s="2"/>
      <c r="U678" s="2"/>
      <c r="V678" s="2"/>
      <c r="Y678" s="88"/>
      <c r="AC678" s="41"/>
      <c r="AE678" s="155"/>
      <c r="AF678" s="155"/>
      <c r="AG678" s="41"/>
      <c r="AH678" s="88"/>
      <c r="AK678" s="41"/>
      <c r="AL678" s="41"/>
      <c r="AM678" s="41"/>
      <c r="AO678" s="2"/>
    </row>
    <row r="679" spans="16:41" x14ac:dyDescent="0.2">
      <c r="P679" s="2"/>
      <c r="Q679" s="2"/>
      <c r="S679" s="2"/>
      <c r="U679" s="2"/>
      <c r="V679" s="2"/>
      <c r="Y679" s="88"/>
      <c r="AC679" s="41"/>
      <c r="AE679" s="155"/>
      <c r="AF679" s="155"/>
      <c r="AG679" s="41"/>
      <c r="AH679" s="88"/>
      <c r="AK679" s="41"/>
      <c r="AL679" s="41"/>
      <c r="AM679" s="41"/>
      <c r="AO679" s="2"/>
    </row>
    <row r="680" spans="16:41" x14ac:dyDescent="0.2">
      <c r="P680" s="2"/>
      <c r="Q680" s="2"/>
      <c r="S680" s="2"/>
      <c r="U680" s="2"/>
      <c r="V680" s="2"/>
      <c r="Y680" s="88"/>
      <c r="AC680" s="41"/>
      <c r="AE680" s="155"/>
      <c r="AF680" s="155"/>
      <c r="AG680" s="41"/>
      <c r="AH680" s="88"/>
      <c r="AK680" s="41"/>
      <c r="AL680" s="41"/>
      <c r="AM680" s="41"/>
      <c r="AO680" s="2"/>
    </row>
    <row r="681" spans="16:41" x14ac:dyDescent="0.2">
      <c r="P681" s="2"/>
      <c r="Q681" s="2"/>
      <c r="S681" s="2"/>
      <c r="U681" s="2"/>
      <c r="V681" s="2"/>
      <c r="Y681" s="88"/>
      <c r="AC681" s="41"/>
      <c r="AE681" s="155"/>
      <c r="AF681" s="155"/>
      <c r="AG681" s="41"/>
      <c r="AH681" s="88"/>
      <c r="AK681" s="41"/>
      <c r="AL681" s="41"/>
      <c r="AM681" s="41"/>
      <c r="AO681" s="2"/>
    </row>
    <row r="682" spans="16:41" x14ac:dyDescent="0.2">
      <c r="P682" s="2"/>
      <c r="Q682" s="2"/>
      <c r="S682" s="2"/>
      <c r="U682" s="2"/>
      <c r="V682" s="2"/>
      <c r="Y682" s="88"/>
      <c r="AC682" s="41"/>
      <c r="AE682" s="155"/>
      <c r="AF682" s="155"/>
      <c r="AG682" s="41"/>
      <c r="AH682" s="88"/>
      <c r="AK682" s="41"/>
      <c r="AL682" s="41"/>
      <c r="AM682" s="41"/>
      <c r="AO682" s="2"/>
    </row>
    <row r="683" spans="16:41" x14ac:dyDescent="0.2">
      <c r="P683" s="2"/>
      <c r="Q683" s="2"/>
      <c r="S683" s="2"/>
      <c r="U683" s="2"/>
      <c r="V683" s="2"/>
      <c r="Y683" s="88"/>
      <c r="AC683" s="41"/>
      <c r="AE683" s="155"/>
      <c r="AF683" s="155"/>
      <c r="AG683" s="41"/>
      <c r="AH683" s="88"/>
      <c r="AK683" s="41"/>
      <c r="AL683" s="41"/>
      <c r="AM683" s="41"/>
      <c r="AO683" s="2"/>
    </row>
    <row r="684" spans="16:41" x14ac:dyDescent="0.2">
      <c r="P684" s="2"/>
      <c r="Q684" s="2"/>
      <c r="S684" s="2"/>
      <c r="U684" s="2"/>
      <c r="V684" s="2"/>
      <c r="Y684" s="88"/>
      <c r="AC684" s="41"/>
      <c r="AE684" s="155"/>
      <c r="AF684" s="155"/>
      <c r="AG684" s="41"/>
      <c r="AH684" s="88"/>
      <c r="AK684" s="41"/>
      <c r="AL684" s="41"/>
      <c r="AM684" s="41"/>
      <c r="AO684" s="2"/>
    </row>
    <row r="685" spans="16:41" x14ac:dyDescent="0.2">
      <c r="P685" s="2"/>
      <c r="Q685" s="2"/>
      <c r="S685" s="2"/>
      <c r="U685" s="2"/>
      <c r="V685" s="2"/>
      <c r="Y685" s="88"/>
      <c r="AC685" s="41"/>
      <c r="AE685" s="155"/>
      <c r="AF685" s="155"/>
      <c r="AG685" s="41"/>
      <c r="AH685" s="88"/>
      <c r="AK685" s="41"/>
      <c r="AL685" s="41"/>
      <c r="AM685" s="41"/>
      <c r="AO685" s="2"/>
    </row>
    <row r="686" spans="16:41" x14ac:dyDescent="0.2">
      <c r="P686" s="2"/>
      <c r="Q686" s="2"/>
      <c r="S686" s="2"/>
      <c r="U686" s="2"/>
      <c r="V686" s="2"/>
      <c r="Y686" s="88"/>
      <c r="AC686" s="41"/>
      <c r="AE686" s="155"/>
      <c r="AF686" s="155"/>
      <c r="AG686" s="41"/>
      <c r="AH686" s="88"/>
      <c r="AK686" s="41"/>
      <c r="AL686" s="41"/>
      <c r="AM686" s="41"/>
      <c r="AO686" s="2"/>
    </row>
    <row r="687" spans="16:41" x14ac:dyDescent="0.2">
      <c r="P687" s="2"/>
      <c r="Q687" s="2"/>
      <c r="S687" s="2"/>
      <c r="U687" s="2"/>
      <c r="V687" s="2"/>
      <c r="Y687" s="88"/>
      <c r="AC687" s="41"/>
      <c r="AE687" s="155"/>
      <c r="AF687" s="155"/>
      <c r="AG687" s="41"/>
      <c r="AH687" s="88"/>
      <c r="AK687" s="41"/>
      <c r="AL687" s="41"/>
      <c r="AM687" s="41"/>
      <c r="AO687" s="2"/>
    </row>
    <row r="688" spans="16:41" x14ac:dyDescent="0.2">
      <c r="P688" s="2"/>
      <c r="Q688" s="2"/>
      <c r="S688" s="2"/>
      <c r="U688" s="2"/>
      <c r="V688" s="2"/>
      <c r="Y688" s="88"/>
      <c r="AC688" s="41"/>
      <c r="AE688" s="155"/>
      <c r="AF688" s="155"/>
      <c r="AG688" s="41"/>
      <c r="AH688" s="88"/>
      <c r="AK688" s="41"/>
      <c r="AL688" s="41"/>
      <c r="AM688" s="41"/>
      <c r="AO688" s="2"/>
    </row>
    <row r="689" spans="16:41" x14ac:dyDescent="0.2">
      <c r="P689" s="2"/>
      <c r="Q689" s="2"/>
      <c r="S689" s="2"/>
      <c r="U689" s="2"/>
      <c r="V689" s="2"/>
      <c r="Y689" s="88"/>
      <c r="AC689" s="41"/>
      <c r="AE689" s="155"/>
      <c r="AF689" s="155"/>
      <c r="AG689" s="41"/>
      <c r="AH689" s="88"/>
      <c r="AK689" s="41"/>
      <c r="AL689" s="41"/>
      <c r="AM689" s="41"/>
      <c r="AO689" s="2"/>
    </row>
    <row r="690" spans="16:41" x14ac:dyDescent="0.2">
      <c r="P690" s="2"/>
      <c r="Q690" s="2"/>
      <c r="S690" s="2"/>
      <c r="U690" s="2"/>
      <c r="V690" s="2"/>
      <c r="Y690" s="88"/>
      <c r="AC690" s="41"/>
      <c r="AE690" s="155"/>
      <c r="AF690" s="155"/>
      <c r="AG690" s="41"/>
      <c r="AH690" s="88"/>
      <c r="AK690" s="41"/>
      <c r="AL690" s="41"/>
      <c r="AM690" s="41"/>
      <c r="AO690" s="2"/>
    </row>
    <row r="691" spans="16:41" x14ac:dyDescent="0.2">
      <c r="P691" s="2"/>
      <c r="Q691" s="2"/>
      <c r="S691" s="2"/>
      <c r="U691" s="2"/>
      <c r="V691" s="2"/>
      <c r="Y691" s="88"/>
      <c r="AC691" s="41"/>
      <c r="AE691" s="155"/>
      <c r="AF691" s="155"/>
      <c r="AG691" s="41"/>
      <c r="AH691" s="88"/>
      <c r="AK691" s="41"/>
      <c r="AL691" s="41"/>
      <c r="AM691" s="41"/>
      <c r="AO691" s="2"/>
    </row>
    <row r="692" spans="16:41" x14ac:dyDescent="0.2">
      <c r="P692" s="2"/>
      <c r="Q692" s="2"/>
      <c r="S692" s="2"/>
      <c r="U692" s="2"/>
      <c r="V692" s="2"/>
      <c r="Y692" s="88"/>
      <c r="AC692" s="41"/>
      <c r="AE692" s="155"/>
      <c r="AF692" s="155"/>
      <c r="AG692" s="41"/>
      <c r="AH692" s="88"/>
      <c r="AK692" s="41"/>
      <c r="AL692" s="41"/>
      <c r="AM692" s="41"/>
      <c r="AO692" s="2"/>
    </row>
    <row r="693" spans="16:41" x14ac:dyDescent="0.2">
      <c r="P693" s="2"/>
      <c r="Q693" s="2"/>
      <c r="S693" s="2"/>
      <c r="U693" s="2"/>
      <c r="V693" s="2"/>
      <c r="Y693" s="88"/>
      <c r="AC693" s="41"/>
      <c r="AE693" s="155"/>
      <c r="AF693" s="155"/>
      <c r="AG693" s="41"/>
      <c r="AH693" s="88"/>
      <c r="AK693" s="41"/>
      <c r="AL693" s="41"/>
      <c r="AM693" s="41"/>
      <c r="AO693" s="2"/>
    </row>
    <row r="694" spans="16:41" x14ac:dyDescent="0.2">
      <c r="P694" s="2"/>
      <c r="Q694" s="2"/>
      <c r="S694" s="2"/>
      <c r="U694" s="2"/>
      <c r="V694" s="2"/>
      <c r="Y694" s="88"/>
      <c r="AC694" s="41"/>
      <c r="AE694" s="155"/>
      <c r="AF694" s="155"/>
      <c r="AG694" s="41"/>
      <c r="AH694" s="88"/>
      <c r="AK694" s="41"/>
      <c r="AL694" s="41"/>
      <c r="AM694" s="41"/>
      <c r="AO694" s="2"/>
    </row>
    <row r="695" spans="16:41" x14ac:dyDescent="0.2">
      <c r="P695" s="2"/>
      <c r="Q695" s="2"/>
      <c r="S695" s="2"/>
      <c r="U695" s="2"/>
      <c r="V695" s="2"/>
      <c r="Y695" s="88"/>
      <c r="AC695" s="41"/>
      <c r="AE695" s="155"/>
      <c r="AF695" s="155"/>
      <c r="AG695" s="41"/>
      <c r="AH695" s="88"/>
      <c r="AK695" s="41"/>
      <c r="AL695" s="41"/>
      <c r="AM695" s="41"/>
      <c r="AO695" s="2"/>
    </row>
    <row r="696" spans="16:41" x14ac:dyDescent="0.2">
      <c r="P696" s="2"/>
      <c r="Q696" s="2"/>
      <c r="S696" s="2"/>
      <c r="U696" s="2"/>
      <c r="V696" s="2"/>
      <c r="Y696" s="88"/>
      <c r="AC696" s="41"/>
      <c r="AE696" s="155"/>
      <c r="AF696" s="155"/>
      <c r="AG696" s="41"/>
      <c r="AH696" s="88"/>
      <c r="AK696" s="41"/>
      <c r="AL696" s="41"/>
      <c r="AM696" s="41"/>
      <c r="AO696" s="2"/>
    </row>
    <row r="697" spans="16:41" x14ac:dyDescent="0.2">
      <c r="P697" s="2"/>
      <c r="Q697" s="2"/>
      <c r="S697" s="2"/>
      <c r="U697" s="2"/>
      <c r="V697" s="2"/>
      <c r="Y697" s="88"/>
      <c r="AC697" s="41"/>
      <c r="AE697" s="155"/>
      <c r="AF697" s="155"/>
      <c r="AG697" s="41"/>
      <c r="AH697" s="88"/>
      <c r="AK697" s="41"/>
      <c r="AL697" s="41"/>
      <c r="AM697" s="41"/>
      <c r="AO697" s="2"/>
    </row>
    <row r="698" spans="16:41" x14ac:dyDescent="0.2">
      <c r="P698" s="2"/>
      <c r="Q698" s="2"/>
      <c r="S698" s="2"/>
      <c r="U698" s="2"/>
      <c r="V698" s="2"/>
      <c r="Y698" s="88"/>
      <c r="AC698" s="41"/>
      <c r="AE698" s="155"/>
      <c r="AF698" s="155"/>
      <c r="AG698" s="41"/>
      <c r="AH698" s="88"/>
      <c r="AK698" s="41"/>
      <c r="AL698" s="41"/>
      <c r="AM698" s="41"/>
      <c r="AO698" s="2"/>
    </row>
    <row r="699" spans="16:41" x14ac:dyDescent="0.2">
      <c r="P699" s="2"/>
      <c r="Q699" s="2"/>
      <c r="S699" s="2"/>
      <c r="U699" s="2"/>
      <c r="V699" s="2"/>
      <c r="Y699" s="88"/>
      <c r="AC699" s="41"/>
      <c r="AE699" s="155"/>
      <c r="AF699" s="155"/>
      <c r="AG699" s="41"/>
      <c r="AH699" s="88"/>
      <c r="AK699" s="41"/>
      <c r="AL699" s="41"/>
      <c r="AM699" s="41"/>
      <c r="AO699" s="2"/>
    </row>
    <row r="700" spans="16:41" x14ac:dyDescent="0.2">
      <c r="P700" s="2"/>
      <c r="Q700" s="2"/>
      <c r="S700" s="2"/>
      <c r="U700" s="2"/>
      <c r="V700" s="2"/>
      <c r="Y700" s="88"/>
      <c r="AC700" s="41"/>
      <c r="AE700" s="155"/>
      <c r="AF700" s="155"/>
      <c r="AG700" s="41"/>
      <c r="AH700" s="88"/>
      <c r="AK700" s="41"/>
      <c r="AL700" s="41"/>
      <c r="AM700" s="41"/>
      <c r="AO700" s="2"/>
    </row>
    <row r="701" spans="16:41" x14ac:dyDescent="0.2">
      <c r="P701" s="2"/>
      <c r="Q701" s="2"/>
      <c r="S701" s="2"/>
      <c r="U701" s="2"/>
      <c r="V701" s="2"/>
      <c r="Y701" s="88"/>
      <c r="AC701" s="41"/>
      <c r="AE701" s="155"/>
      <c r="AF701" s="155"/>
      <c r="AG701" s="41"/>
      <c r="AH701" s="88"/>
      <c r="AK701" s="41"/>
      <c r="AL701" s="41"/>
      <c r="AM701" s="41"/>
      <c r="AO701" s="2"/>
    </row>
    <row r="702" spans="16:41" x14ac:dyDescent="0.2">
      <c r="P702" s="2"/>
      <c r="Q702" s="2"/>
      <c r="S702" s="2"/>
      <c r="U702" s="2"/>
      <c r="V702" s="2"/>
      <c r="Y702" s="88"/>
      <c r="AC702" s="41"/>
      <c r="AE702" s="155"/>
      <c r="AF702" s="155"/>
      <c r="AG702" s="41"/>
      <c r="AH702" s="88"/>
      <c r="AK702" s="41"/>
      <c r="AL702" s="41"/>
      <c r="AM702" s="41"/>
      <c r="AO702" s="2"/>
    </row>
    <row r="703" spans="16:41" x14ac:dyDescent="0.2">
      <c r="P703" s="2"/>
      <c r="Q703" s="2"/>
      <c r="S703" s="2"/>
      <c r="U703" s="2"/>
      <c r="V703" s="2"/>
      <c r="Y703" s="88"/>
      <c r="AC703" s="41"/>
      <c r="AE703" s="155"/>
      <c r="AF703" s="155"/>
      <c r="AG703" s="41"/>
      <c r="AH703" s="88"/>
      <c r="AK703" s="41"/>
      <c r="AL703" s="41"/>
      <c r="AM703" s="41"/>
      <c r="AO703" s="2"/>
    </row>
    <row r="704" spans="16:41" x14ac:dyDescent="0.2">
      <c r="P704" s="2"/>
      <c r="Q704" s="2"/>
      <c r="S704" s="2"/>
      <c r="U704" s="2"/>
      <c r="V704" s="2"/>
      <c r="Y704" s="88"/>
      <c r="AC704" s="41"/>
      <c r="AE704" s="155"/>
      <c r="AF704" s="155"/>
      <c r="AG704" s="41"/>
      <c r="AH704" s="88"/>
      <c r="AK704" s="41"/>
      <c r="AL704" s="41"/>
      <c r="AM704" s="41"/>
      <c r="AO704" s="2"/>
    </row>
    <row r="705" spans="16:41" x14ac:dyDescent="0.2">
      <c r="P705" s="2"/>
      <c r="Q705" s="2"/>
      <c r="S705" s="2"/>
      <c r="U705" s="2"/>
      <c r="V705" s="2"/>
      <c r="Y705" s="88"/>
      <c r="AC705" s="41"/>
      <c r="AE705" s="155"/>
      <c r="AF705" s="155"/>
      <c r="AG705" s="41"/>
      <c r="AH705" s="88"/>
      <c r="AK705" s="41"/>
      <c r="AL705" s="41"/>
      <c r="AM705" s="41"/>
      <c r="AO705" s="2"/>
    </row>
    <row r="706" spans="16:41" x14ac:dyDescent="0.2">
      <c r="P706" s="2"/>
      <c r="Q706" s="2"/>
      <c r="S706" s="2"/>
      <c r="U706" s="2"/>
      <c r="V706" s="2"/>
      <c r="Y706" s="88"/>
      <c r="AC706" s="41"/>
      <c r="AE706" s="155"/>
      <c r="AF706" s="155"/>
      <c r="AG706" s="41"/>
      <c r="AH706" s="88"/>
      <c r="AK706" s="41"/>
      <c r="AL706" s="41"/>
      <c r="AM706" s="41"/>
      <c r="AO706" s="2"/>
    </row>
    <row r="707" spans="16:41" x14ac:dyDescent="0.2">
      <c r="P707" s="2"/>
      <c r="Q707" s="2"/>
      <c r="S707" s="2"/>
      <c r="U707" s="2"/>
      <c r="V707" s="2"/>
      <c r="Y707" s="88"/>
      <c r="AC707" s="41"/>
      <c r="AE707" s="155"/>
      <c r="AF707" s="155"/>
      <c r="AG707" s="41"/>
      <c r="AH707" s="88"/>
      <c r="AK707" s="41"/>
      <c r="AL707" s="41"/>
      <c r="AM707" s="41"/>
      <c r="AO707" s="2"/>
    </row>
    <row r="708" spans="16:41" x14ac:dyDescent="0.2">
      <c r="P708" s="2"/>
      <c r="Q708" s="2"/>
      <c r="S708" s="2"/>
      <c r="U708" s="2"/>
      <c r="V708" s="2"/>
      <c r="Y708" s="88"/>
      <c r="AC708" s="41"/>
      <c r="AE708" s="155"/>
      <c r="AF708" s="155"/>
      <c r="AG708" s="41"/>
      <c r="AH708" s="88"/>
      <c r="AK708" s="41"/>
      <c r="AL708" s="41"/>
      <c r="AM708" s="41"/>
      <c r="AO708" s="2"/>
    </row>
    <row r="709" spans="16:41" x14ac:dyDescent="0.2">
      <c r="P709" s="2"/>
      <c r="Q709" s="2"/>
      <c r="S709" s="2"/>
      <c r="U709" s="2"/>
      <c r="V709" s="2"/>
      <c r="Y709" s="88"/>
      <c r="AC709" s="41"/>
      <c r="AE709" s="155"/>
      <c r="AF709" s="155"/>
      <c r="AG709" s="41"/>
      <c r="AH709" s="88"/>
      <c r="AK709" s="41"/>
      <c r="AL709" s="41"/>
      <c r="AM709" s="41"/>
      <c r="AO709" s="2"/>
    </row>
    <row r="710" spans="16:41" x14ac:dyDescent="0.2">
      <c r="P710" s="2"/>
      <c r="Q710" s="2"/>
      <c r="S710" s="2"/>
      <c r="U710" s="2"/>
      <c r="V710" s="2"/>
      <c r="Y710" s="88"/>
      <c r="AC710" s="41"/>
      <c r="AE710" s="155"/>
      <c r="AF710" s="155"/>
      <c r="AG710" s="41"/>
      <c r="AH710" s="88"/>
      <c r="AK710" s="41"/>
      <c r="AL710" s="41"/>
      <c r="AM710" s="41"/>
      <c r="AO710" s="2"/>
    </row>
    <row r="711" spans="16:41" x14ac:dyDescent="0.2">
      <c r="P711" s="2"/>
      <c r="Q711" s="2"/>
      <c r="S711" s="2"/>
      <c r="U711" s="2"/>
      <c r="V711" s="2"/>
      <c r="Y711" s="88"/>
      <c r="AC711" s="41"/>
      <c r="AE711" s="155"/>
      <c r="AF711" s="155"/>
      <c r="AG711" s="41"/>
      <c r="AH711" s="88"/>
      <c r="AK711" s="41"/>
      <c r="AL711" s="41"/>
      <c r="AM711" s="41"/>
      <c r="AO711" s="2"/>
    </row>
    <row r="712" spans="16:41" x14ac:dyDescent="0.2">
      <c r="P712" s="2"/>
      <c r="Q712" s="2"/>
      <c r="S712" s="2"/>
      <c r="U712" s="2"/>
      <c r="V712" s="2"/>
      <c r="Y712" s="88"/>
      <c r="AC712" s="41"/>
      <c r="AE712" s="155"/>
      <c r="AF712" s="155"/>
      <c r="AG712" s="41"/>
      <c r="AH712" s="88"/>
      <c r="AK712" s="41"/>
      <c r="AL712" s="41"/>
      <c r="AM712" s="41"/>
      <c r="AO712" s="2"/>
    </row>
    <row r="713" spans="16:41" x14ac:dyDescent="0.2">
      <c r="P713" s="2"/>
      <c r="Q713" s="2"/>
      <c r="S713" s="2"/>
      <c r="U713" s="2"/>
      <c r="V713" s="2"/>
      <c r="Y713" s="88"/>
      <c r="AC713" s="41"/>
      <c r="AE713" s="155"/>
      <c r="AF713" s="155"/>
      <c r="AG713" s="41"/>
      <c r="AH713" s="88"/>
      <c r="AK713" s="41"/>
      <c r="AL713" s="41"/>
      <c r="AM713" s="41"/>
      <c r="AO713" s="2"/>
    </row>
    <row r="714" spans="16:41" x14ac:dyDescent="0.2">
      <c r="P714" s="2"/>
      <c r="Q714" s="2"/>
      <c r="S714" s="2"/>
      <c r="U714" s="2"/>
      <c r="V714" s="2"/>
      <c r="Y714" s="88"/>
      <c r="AC714" s="41"/>
      <c r="AE714" s="155"/>
      <c r="AF714" s="155"/>
      <c r="AG714" s="41"/>
      <c r="AH714" s="88"/>
      <c r="AK714" s="41"/>
      <c r="AL714" s="41"/>
      <c r="AM714" s="41"/>
      <c r="AO714" s="2"/>
    </row>
    <row r="715" spans="16:41" x14ac:dyDescent="0.2">
      <c r="P715" s="2"/>
      <c r="Q715" s="2"/>
      <c r="S715" s="2"/>
      <c r="U715" s="2"/>
      <c r="V715" s="2"/>
      <c r="Y715" s="88"/>
      <c r="AC715" s="41"/>
      <c r="AE715" s="155"/>
      <c r="AF715" s="155"/>
      <c r="AG715" s="41"/>
      <c r="AH715" s="88"/>
      <c r="AK715" s="41"/>
      <c r="AL715" s="41"/>
      <c r="AM715" s="41"/>
      <c r="AO715" s="2"/>
    </row>
    <row r="716" spans="16:41" x14ac:dyDescent="0.2">
      <c r="P716" s="2"/>
      <c r="Q716" s="2"/>
      <c r="S716" s="2"/>
      <c r="U716" s="2"/>
      <c r="V716" s="2"/>
      <c r="Y716" s="88"/>
      <c r="AC716" s="41"/>
      <c r="AE716" s="155"/>
      <c r="AF716" s="155"/>
      <c r="AG716" s="41"/>
      <c r="AH716" s="88"/>
      <c r="AK716" s="41"/>
      <c r="AL716" s="41"/>
      <c r="AM716" s="41"/>
      <c r="AO716" s="2"/>
    </row>
    <row r="717" spans="16:41" x14ac:dyDescent="0.2">
      <c r="P717" s="2"/>
      <c r="Q717" s="2"/>
      <c r="S717" s="2"/>
      <c r="U717" s="2"/>
      <c r="V717" s="2"/>
      <c r="Y717" s="88"/>
      <c r="AC717" s="41"/>
      <c r="AE717" s="155"/>
      <c r="AF717" s="155"/>
      <c r="AG717" s="41"/>
      <c r="AH717" s="88"/>
      <c r="AK717" s="41"/>
      <c r="AL717" s="41"/>
      <c r="AM717" s="41"/>
      <c r="AO717" s="2"/>
    </row>
    <row r="718" spans="16:41" x14ac:dyDescent="0.2">
      <c r="P718" s="2"/>
      <c r="Q718" s="2"/>
      <c r="S718" s="2"/>
      <c r="U718" s="2"/>
      <c r="V718" s="2"/>
      <c r="Y718" s="88"/>
      <c r="AC718" s="41"/>
      <c r="AE718" s="155"/>
      <c r="AF718" s="155"/>
      <c r="AG718" s="41"/>
      <c r="AH718" s="88"/>
      <c r="AK718" s="41"/>
      <c r="AL718" s="41"/>
      <c r="AM718" s="41"/>
      <c r="AO718" s="2"/>
    </row>
    <row r="719" spans="16:41" x14ac:dyDescent="0.2">
      <c r="P719" s="2"/>
      <c r="Q719" s="2"/>
      <c r="S719" s="2"/>
      <c r="U719" s="2"/>
      <c r="V719" s="2"/>
      <c r="Y719" s="88"/>
      <c r="AC719" s="41"/>
      <c r="AE719" s="155"/>
      <c r="AF719" s="155"/>
      <c r="AG719" s="41"/>
      <c r="AH719" s="88"/>
      <c r="AK719" s="41"/>
      <c r="AL719" s="41"/>
      <c r="AM719" s="41"/>
      <c r="AO719" s="2"/>
    </row>
    <row r="720" spans="16:41" x14ac:dyDescent="0.2">
      <c r="P720" s="2"/>
      <c r="Q720" s="2"/>
      <c r="S720" s="2"/>
      <c r="U720" s="2"/>
      <c r="V720" s="2"/>
      <c r="Y720" s="88"/>
      <c r="AC720" s="41"/>
      <c r="AE720" s="155"/>
      <c r="AF720" s="155"/>
      <c r="AG720" s="41"/>
      <c r="AH720" s="88"/>
      <c r="AK720" s="41"/>
      <c r="AL720" s="41"/>
      <c r="AM720" s="41"/>
      <c r="AO720" s="2"/>
    </row>
    <row r="721" spans="16:41" x14ac:dyDescent="0.2">
      <c r="P721" s="2"/>
      <c r="Q721" s="2"/>
      <c r="S721" s="2"/>
      <c r="U721" s="2"/>
      <c r="V721" s="2"/>
      <c r="Y721" s="88"/>
      <c r="AC721" s="41"/>
      <c r="AE721" s="155"/>
      <c r="AF721" s="155"/>
      <c r="AG721" s="41"/>
      <c r="AH721" s="88"/>
      <c r="AK721" s="41"/>
      <c r="AL721" s="41"/>
      <c r="AM721" s="41"/>
      <c r="AO721" s="2"/>
    </row>
    <row r="722" spans="16:41" x14ac:dyDescent="0.2">
      <c r="P722" s="2"/>
      <c r="Q722" s="2"/>
      <c r="S722" s="2"/>
      <c r="U722" s="2"/>
      <c r="V722" s="2"/>
      <c r="Y722" s="88"/>
      <c r="AC722" s="41"/>
      <c r="AE722" s="155"/>
      <c r="AF722" s="155"/>
      <c r="AG722" s="41"/>
      <c r="AH722" s="88"/>
      <c r="AK722" s="41"/>
      <c r="AL722" s="41"/>
      <c r="AM722" s="41"/>
      <c r="AO722" s="2"/>
    </row>
    <row r="723" spans="16:41" x14ac:dyDescent="0.2">
      <c r="P723" s="2"/>
      <c r="Q723" s="2"/>
      <c r="S723" s="2"/>
      <c r="U723" s="2"/>
      <c r="V723" s="2"/>
      <c r="Y723" s="88"/>
      <c r="AC723" s="41"/>
      <c r="AE723" s="155"/>
      <c r="AF723" s="155"/>
      <c r="AG723" s="41"/>
      <c r="AH723" s="88"/>
      <c r="AK723" s="41"/>
      <c r="AL723" s="41"/>
      <c r="AM723" s="41"/>
      <c r="AO723" s="2"/>
    </row>
    <row r="724" spans="16:41" x14ac:dyDescent="0.2">
      <c r="P724" s="2"/>
      <c r="Q724" s="2"/>
      <c r="S724" s="2"/>
      <c r="U724" s="2"/>
      <c r="V724" s="2"/>
      <c r="Y724" s="88"/>
      <c r="AC724" s="41"/>
      <c r="AE724" s="155"/>
      <c r="AF724" s="155"/>
      <c r="AG724" s="41"/>
      <c r="AH724" s="88"/>
      <c r="AK724" s="41"/>
      <c r="AL724" s="41"/>
      <c r="AM724" s="41"/>
      <c r="AO724" s="2"/>
    </row>
    <row r="725" spans="16:41" x14ac:dyDescent="0.2">
      <c r="P725" s="2"/>
      <c r="Q725" s="2"/>
      <c r="S725" s="2"/>
      <c r="U725" s="2"/>
      <c r="V725" s="2"/>
      <c r="Y725" s="88"/>
      <c r="AC725" s="41"/>
      <c r="AE725" s="155"/>
      <c r="AF725" s="155"/>
      <c r="AG725" s="41"/>
      <c r="AH725" s="88"/>
      <c r="AK725" s="41"/>
      <c r="AL725" s="41"/>
      <c r="AM725" s="41"/>
      <c r="AO725" s="2"/>
    </row>
    <row r="726" spans="16:41" x14ac:dyDescent="0.2">
      <c r="P726" s="2"/>
      <c r="Q726" s="2"/>
      <c r="S726" s="2"/>
      <c r="U726" s="2"/>
      <c r="V726" s="2"/>
      <c r="Y726" s="88"/>
      <c r="AC726" s="41"/>
      <c r="AE726" s="155"/>
      <c r="AF726" s="155"/>
      <c r="AG726" s="41"/>
      <c r="AH726" s="88"/>
      <c r="AK726" s="41"/>
      <c r="AL726" s="41"/>
      <c r="AM726" s="41"/>
      <c r="AO726" s="2"/>
    </row>
    <row r="727" spans="16:41" x14ac:dyDescent="0.2">
      <c r="P727" s="2"/>
      <c r="Q727" s="2"/>
      <c r="S727" s="2"/>
      <c r="U727" s="2"/>
      <c r="V727" s="2"/>
      <c r="Y727" s="88"/>
      <c r="AC727" s="41"/>
      <c r="AE727" s="155"/>
      <c r="AF727" s="155"/>
      <c r="AG727" s="41"/>
      <c r="AH727" s="88"/>
      <c r="AK727" s="41"/>
      <c r="AL727" s="41"/>
      <c r="AM727" s="41"/>
      <c r="AO727" s="2"/>
    </row>
    <row r="728" spans="16:41" x14ac:dyDescent="0.2">
      <c r="P728" s="2"/>
      <c r="Q728" s="2"/>
      <c r="S728" s="2"/>
      <c r="U728" s="2"/>
      <c r="V728" s="2"/>
      <c r="Y728" s="88"/>
      <c r="AC728" s="41"/>
      <c r="AE728" s="155"/>
      <c r="AF728" s="155"/>
      <c r="AG728" s="41"/>
      <c r="AH728" s="88"/>
      <c r="AK728" s="41"/>
      <c r="AL728" s="41"/>
      <c r="AM728" s="41"/>
      <c r="AO728" s="2"/>
    </row>
    <row r="729" spans="16:41" x14ac:dyDescent="0.2">
      <c r="P729" s="2"/>
      <c r="Q729" s="2"/>
      <c r="S729" s="2"/>
      <c r="U729" s="2"/>
      <c r="V729" s="2"/>
      <c r="Y729" s="88"/>
      <c r="AC729" s="41"/>
      <c r="AE729" s="155"/>
      <c r="AF729" s="155"/>
      <c r="AG729" s="41"/>
      <c r="AH729" s="88"/>
      <c r="AK729" s="41"/>
      <c r="AL729" s="41"/>
      <c r="AM729" s="41"/>
      <c r="AO729" s="2"/>
    </row>
    <row r="730" spans="16:41" x14ac:dyDescent="0.2">
      <c r="P730" s="2"/>
      <c r="Q730" s="2"/>
      <c r="S730" s="2"/>
      <c r="U730" s="2"/>
      <c r="V730" s="2"/>
      <c r="Y730" s="88"/>
      <c r="AC730" s="41"/>
      <c r="AE730" s="155"/>
      <c r="AF730" s="155"/>
      <c r="AG730" s="41"/>
      <c r="AH730" s="88"/>
      <c r="AK730" s="41"/>
      <c r="AL730" s="41"/>
      <c r="AM730" s="41"/>
      <c r="AO730" s="2"/>
    </row>
    <row r="731" spans="16:41" x14ac:dyDescent="0.2">
      <c r="P731" s="2"/>
      <c r="Q731" s="2"/>
      <c r="S731" s="2"/>
      <c r="U731" s="2"/>
      <c r="V731" s="2"/>
      <c r="Y731" s="88"/>
      <c r="AC731" s="41"/>
      <c r="AE731" s="155"/>
      <c r="AF731" s="155"/>
      <c r="AG731" s="41"/>
      <c r="AH731" s="88"/>
      <c r="AK731" s="41"/>
      <c r="AL731" s="41"/>
      <c r="AM731" s="41"/>
      <c r="AO731" s="2"/>
    </row>
    <row r="732" spans="16:41" x14ac:dyDescent="0.2">
      <c r="P732" s="2"/>
      <c r="Q732" s="2"/>
      <c r="S732" s="2"/>
      <c r="U732" s="2"/>
      <c r="V732" s="2"/>
      <c r="Y732" s="88"/>
      <c r="AC732" s="41"/>
      <c r="AE732" s="155"/>
      <c r="AF732" s="155"/>
      <c r="AG732" s="41"/>
      <c r="AH732" s="88"/>
      <c r="AK732" s="41"/>
      <c r="AL732" s="41"/>
      <c r="AM732" s="41"/>
      <c r="AO732" s="2"/>
    </row>
    <row r="733" spans="16:41" x14ac:dyDescent="0.2">
      <c r="P733" s="2"/>
      <c r="Q733" s="2"/>
      <c r="S733" s="2"/>
      <c r="U733" s="2"/>
      <c r="V733" s="2"/>
      <c r="Y733" s="88"/>
      <c r="AC733" s="41"/>
      <c r="AE733" s="155"/>
      <c r="AF733" s="155"/>
      <c r="AG733" s="41"/>
      <c r="AH733" s="88"/>
      <c r="AK733" s="41"/>
      <c r="AL733" s="41"/>
      <c r="AM733" s="41"/>
      <c r="AO733" s="2"/>
    </row>
    <row r="734" spans="16:41" x14ac:dyDescent="0.2">
      <c r="P734" s="2"/>
      <c r="Q734" s="2"/>
      <c r="S734" s="2"/>
      <c r="U734" s="2"/>
      <c r="V734" s="2"/>
      <c r="Y734" s="88"/>
      <c r="AC734" s="41"/>
      <c r="AE734" s="155"/>
      <c r="AF734" s="155"/>
      <c r="AG734" s="41"/>
      <c r="AH734" s="88"/>
      <c r="AK734" s="41"/>
      <c r="AL734" s="41"/>
      <c r="AM734" s="41"/>
      <c r="AO734" s="2"/>
    </row>
    <row r="735" spans="16:41" x14ac:dyDescent="0.2">
      <c r="P735" s="2"/>
      <c r="Q735" s="2"/>
      <c r="S735" s="2"/>
      <c r="U735" s="2"/>
      <c r="V735" s="2"/>
      <c r="Y735" s="88"/>
      <c r="AC735" s="41"/>
      <c r="AE735" s="155"/>
      <c r="AF735" s="155"/>
      <c r="AG735" s="41"/>
      <c r="AH735" s="88"/>
      <c r="AK735" s="41"/>
      <c r="AL735" s="41"/>
      <c r="AM735" s="41"/>
      <c r="AO735" s="2"/>
    </row>
    <row r="736" spans="16:41" x14ac:dyDescent="0.2">
      <c r="P736" s="2"/>
      <c r="Q736" s="2"/>
      <c r="S736" s="2"/>
      <c r="U736" s="2"/>
      <c r="V736" s="2"/>
      <c r="Y736" s="88"/>
      <c r="AC736" s="41"/>
      <c r="AE736" s="155"/>
      <c r="AF736" s="155"/>
      <c r="AG736" s="41"/>
      <c r="AH736" s="88"/>
      <c r="AK736" s="41"/>
      <c r="AL736" s="41"/>
      <c r="AM736" s="41"/>
      <c r="AO736" s="2"/>
    </row>
    <row r="737" spans="16:41" x14ac:dyDescent="0.2">
      <c r="P737" s="2"/>
      <c r="Q737" s="2"/>
      <c r="S737" s="2"/>
      <c r="U737" s="2"/>
      <c r="V737" s="2"/>
      <c r="Y737" s="88"/>
      <c r="AC737" s="41"/>
      <c r="AE737" s="155"/>
      <c r="AF737" s="155"/>
      <c r="AG737" s="41"/>
      <c r="AH737" s="88"/>
      <c r="AK737" s="41"/>
      <c r="AL737" s="41"/>
      <c r="AM737" s="41"/>
      <c r="AO737" s="2"/>
    </row>
    <row r="738" spans="16:41" x14ac:dyDescent="0.2">
      <c r="P738" s="2"/>
      <c r="Q738" s="2"/>
      <c r="S738" s="2"/>
      <c r="U738" s="2"/>
      <c r="V738" s="2"/>
      <c r="Y738" s="88"/>
      <c r="AC738" s="41"/>
      <c r="AE738" s="155"/>
      <c r="AF738" s="155"/>
      <c r="AG738" s="41"/>
      <c r="AH738" s="88"/>
      <c r="AK738" s="41"/>
      <c r="AL738" s="41"/>
      <c r="AM738" s="41"/>
      <c r="AO738" s="2"/>
    </row>
    <row r="739" spans="16:41" x14ac:dyDescent="0.2">
      <c r="P739" s="2"/>
      <c r="Q739" s="2"/>
      <c r="S739" s="2"/>
      <c r="U739" s="2"/>
      <c r="V739" s="2"/>
      <c r="Y739" s="88"/>
      <c r="AC739" s="41"/>
      <c r="AE739" s="155"/>
      <c r="AF739" s="155"/>
      <c r="AG739" s="41"/>
      <c r="AH739" s="88"/>
      <c r="AK739" s="41"/>
      <c r="AL739" s="41"/>
      <c r="AM739" s="41"/>
      <c r="AO739" s="2"/>
    </row>
    <row r="740" spans="16:41" x14ac:dyDescent="0.2">
      <c r="P740" s="2"/>
      <c r="Q740" s="2"/>
      <c r="S740" s="2"/>
      <c r="U740" s="2"/>
      <c r="V740" s="2"/>
      <c r="Y740" s="88"/>
      <c r="AC740" s="41"/>
      <c r="AE740" s="155"/>
      <c r="AF740" s="155"/>
      <c r="AG740" s="41"/>
      <c r="AH740" s="88"/>
      <c r="AK740" s="41"/>
      <c r="AL740" s="41"/>
      <c r="AM740" s="41"/>
      <c r="AO740" s="2"/>
    </row>
    <row r="741" spans="16:41" x14ac:dyDescent="0.2">
      <c r="P741" s="2"/>
      <c r="Q741" s="2"/>
      <c r="S741" s="2"/>
      <c r="U741" s="2"/>
      <c r="V741" s="2"/>
      <c r="Y741" s="88"/>
      <c r="AC741" s="41"/>
      <c r="AE741" s="155"/>
      <c r="AF741" s="155"/>
      <c r="AG741" s="41"/>
      <c r="AH741" s="88"/>
      <c r="AK741" s="41"/>
      <c r="AL741" s="41"/>
      <c r="AM741" s="41"/>
      <c r="AO741" s="2"/>
    </row>
    <row r="742" spans="16:41" x14ac:dyDescent="0.2">
      <c r="P742" s="2"/>
      <c r="Q742" s="2"/>
      <c r="S742" s="2"/>
      <c r="U742" s="2"/>
      <c r="V742" s="2"/>
      <c r="Y742" s="88"/>
      <c r="AC742" s="41"/>
      <c r="AE742" s="155"/>
      <c r="AF742" s="155"/>
      <c r="AG742" s="41"/>
      <c r="AH742" s="88"/>
      <c r="AK742" s="41"/>
      <c r="AL742" s="41"/>
      <c r="AM742" s="41"/>
      <c r="AO742" s="2"/>
    </row>
    <row r="743" spans="16:41" x14ac:dyDescent="0.2">
      <c r="P743" s="2"/>
      <c r="Q743" s="2"/>
      <c r="S743" s="2"/>
      <c r="U743" s="2"/>
      <c r="V743" s="2"/>
      <c r="Y743" s="88"/>
      <c r="AC743" s="41"/>
      <c r="AE743" s="155"/>
      <c r="AF743" s="155"/>
      <c r="AG743" s="41"/>
      <c r="AH743" s="88"/>
      <c r="AK743" s="41"/>
      <c r="AL743" s="41"/>
      <c r="AM743" s="41"/>
      <c r="AO743" s="2"/>
    </row>
    <row r="744" spans="16:41" x14ac:dyDescent="0.2">
      <c r="P744" s="2"/>
      <c r="Q744" s="2"/>
      <c r="S744" s="2"/>
      <c r="U744" s="2"/>
      <c r="V744" s="2"/>
      <c r="Y744" s="88"/>
      <c r="AC744" s="41"/>
      <c r="AE744" s="155"/>
      <c r="AF744" s="155"/>
      <c r="AG744" s="41"/>
      <c r="AH744" s="88"/>
      <c r="AK744" s="41"/>
      <c r="AL744" s="41"/>
      <c r="AM744" s="41"/>
      <c r="AO744" s="2"/>
    </row>
    <row r="745" spans="16:41" x14ac:dyDescent="0.2">
      <c r="P745" s="2"/>
      <c r="Q745" s="2"/>
      <c r="S745" s="2"/>
      <c r="U745" s="2"/>
      <c r="V745" s="2"/>
      <c r="Y745" s="88"/>
      <c r="AC745" s="41"/>
      <c r="AE745" s="155"/>
      <c r="AF745" s="155"/>
      <c r="AG745" s="41"/>
      <c r="AH745" s="88"/>
      <c r="AK745" s="41"/>
      <c r="AL745" s="41"/>
      <c r="AM745" s="41"/>
      <c r="AO745" s="2"/>
    </row>
    <row r="746" spans="16:41" x14ac:dyDescent="0.2">
      <c r="P746" s="2"/>
      <c r="Q746" s="2"/>
      <c r="S746" s="2"/>
      <c r="U746" s="2"/>
      <c r="V746" s="2"/>
      <c r="Y746" s="88"/>
      <c r="AC746" s="41"/>
      <c r="AE746" s="155"/>
      <c r="AF746" s="155"/>
      <c r="AG746" s="41"/>
      <c r="AH746" s="88"/>
      <c r="AK746" s="41"/>
      <c r="AL746" s="41"/>
      <c r="AM746" s="41"/>
      <c r="AO746" s="2"/>
    </row>
    <row r="747" spans="16:41" x14ac:dyDescent="0.2">
      <c r="P747" s="2"/>
      <c r="Q747" s="2"/>
      <c r="S747" s="2"/>
      <c r="U747" s="2"/>
      <c r="V747" s="2"/>
      <c r="Y747" s="88"/>
      <c r="AC747" s="41"/>
      <c r="AE747" s="155"/>
      <c r="AF747" s="155"/>
      <c r="AG747" s="41"/>
      <c r="AH747" s="88"/>
      <c r="AK747" s="41"/>
      <c r="AL747" s="41"/>
      <c r="AM747" s="41"/>
      <c r="AO747" s="2"/>
    </row>
    <row r="748" spans="16:41" x14ac:dyDescent="0.2">
      <c r="P748" s="2"/>
      <c r="Q748" s="2"/>
      <c r="S748" s="2"/>
      <c r="U748" s="2"/>
      <c r="V748" s="2"/>
      <c r="Y748" s="88"/>
      <c r="AC748" s="41"/>
      <c r="AE748" s="155"/>
      <c r="AF748" s="155"/>
      <c r="AG748" s="41"/>
      <c r="AH748" s="88"/>
      <c r="AK748" s="41"/>
      <c r="AL748" s="41"/>
      <c r="AM748" s="41"/>
      <c r="AO748" s="2"/>
    </row>
    <row r="749" spans="16:41" x14ac:dyDescent="0.2">
      <c r="P749" s="2"/>
      <c r="Q749" s="2"/>
      <c r="S749" s="2"/>
      <c r="U749" s="2"/>
      <c r="V749" s="2"/>
      <c r="Y749" s="88"/>
      <c r="AC749" s="41"/>
      <c r="AE749" s="155"/>
      <c r="AF749" s="155"/>
      <c r="AG749" s="41"/>
      <c r="AH749" s="88"/>
      <c r="AK749" s="41"/>
      <c r="AL749" s="41"/>
      <c r="AM749" s="41"/>
      <c r="AO749" s="2"/>
    </row>
    <row r="750" spans="16:41" x14ac:dyDescent="0.2">
      <c r="P750" s="2"/>
      <c r="Q750" s="2"/>
      <c r="S750" s="2"/>
      <c r="U750" s="2"/>
      <c r="V750" s="2"/>
      <c r="Y750" s="88"/>
      <c r="AC750" s="41"/>
      <c r="AE750" s="155"/>
      <c r="AF750" s="155"/>
      <c r="AG750" s="41"/>
      <c r="AH750" s="88"/>
      <c r="AK750" s="41"/>
      <c r="AL750" s="41"/>
      <c r="AM750" s="41"/>
      <c r="AO750" s="2"/>
    </row>
    <row r="751" spans="16:41" x14ac:dyDescent="0.2">
      <c r="P751" s="2"/>
      <c r="Q751" s="2"/>
      <c r="S751" s="2"/>
      <c r="U751" s="2"/>
      <c r="V751" s="2"/>
      <c r="Y751" s="88"/>
      <c r="AC751" s="41"/>
      <c r="AE751" s="155"/>
      <c r="AF751" s="155"/>
      <c r="AG751" s="41"/>
      <c r="AH751" s="88"/>
      <c r="AK751" s="41"/>
      <c r="AL751" s="41"/>
      <c r="AM751" s="41"/>
      <c r="AO751" s="2"/>
    </row>
    <row r="752" spans="16:41" x14ac:dyDescent="0.2">
      <c r="P752" s="2"/>
      <c r="Q752" s="2"/>
      <c r="S752" s="2"/>
      <c r="U752" s="2"/>
      <c r="V752" s="2"/>
      <c r="Y752" s="88"/>
      <c r="AC752" s="41"/>
      <c r="AE752" s="155"/>
      <c r="AF752" s="155"/>
      <c r="AG752" s="41"/>
      <c r="AH752" s="88"/>
      <c r="AK752" s="41"/>
      <c r="AL752" s="41"/>
      <c r="AM752" s="41"/>
      <c r="AO752" s="2"/>
    </row>
    <row r="753" spans="16:41" x14ac:dyDescent="0.2">
      <c r="P753" s="2"/>
      <c r="Q753" s="2"/>
      <c r="S753" s="2"/>
      <c r="U753" s="2"/>
      <c r="V753" s="2"/>
      <c r="Y753" s="88"/>
      <c r="AC753" s="41"/>
      <c r="AE753" s="155"/>
      <c r="AF753" s="155"/>
      <c r="AG753" s="41"/>
      <c r="AH753" s="88"/>
      <c r="AK753" s="41"/>
      <c r="AL753" s="41"/>
      <c r="AM753" s="41"/>
      <c r="AO753" s="2"/>
    </row>
    <row r="754" spans="16:41" x14ac:dyDescent="0.2">
      <c r="P754" s="2"/>
      <c r="Q754" s="2"/>
      <c r="S754" s="2"/>
      <c r="U754" s="2"/>
      <c r="V754" s="2"/>
      <c r="Y754" s="88"/>
      <c r="AC754" s="41"/>
      <c r="AE754" s="155"/>
      <c r="AF754" s="155"/>
      <c r="AG754" s="41"/>
      <c r="AH754" s="88"/>
      <c r="AK754" s="41"/>
      <c r="AL754" s="41"/>
      <c r="AM754" s="41"/>
      <c r="AO754" s="2"/>
    </row>
    <row r="755" spans="16:41" x14ac:dyDescent="0.2">
      <c r="P755" s="2"/>
      <c r="Q755" s="2"/>
      <c r="S755" s="2"/>
      <c r="U755" s="2"/>
      <c r="V755" s="2"/>
      <c r="Y755" s="88"/>
      <c r="AC755" s="41"/>
      <c r="AE755" s="155"/>
      <c r="AF755" s="155"/>
      <c r="AG755" s="41"/>
      <c r="AH755" s="88"/>
      <c r="AK755" s="41"/>
      <c r="AL755" s="41"/>
      <c r="AM755" s="41"/>
      <c r="AO755" s="2"/>
    </row>
    <row r="756" spans="16:41" x14ac:dyDescent="0.2">
      <c r="P756" s="2"/>
      <c r="Q756" s="2"/>
      <c r="S756" s="2"/>
      <c r="U756" s="2"/>
      <c r="V756" s="2"/>
      <c r="Y756" s="88"/>
      <c r="AC756" s="41"/>
      <c r="AE756" s="155"/>
      <c r="AF756" s="155"/>
      <c r="AG756" s="41"/>
      <c r="AH756" s="88"/>
      <c r="AK756" s="41"/>
      <c r="AL756" s="41"/>
      <c r="AM756" s="41"/>
      <c r="AO756" s="2"/>
    </row>
    <row r="757" spans="16:41" x14ac:dyDescent="0.2">
      <c r="P757" s="2"/>
      <c r="Q757" s="2"/>
      <c r="S757" s="2"/>
      <c r="U757" s="2"/>
      <c r="V757" s="2"/>
      <c r="Y757" s="88"/>
      <c r="AC757" s="41"/>
      <c r="AE757" s="155"/>
      <c r="AF757" s="155"/>
      <c r="AG757" s="41"/>
      <c r="AH757" s="88"/>
      <c r="AK757" s="41"/>
      <c r="AL757" s="41"/>
      <c r="AM757" s="41"/>
      <c r="AO757" s="2"/>
    </row>
    <row r="758" spans="16:41" x14ac:dyDescent="0.2">
      <c r="P758" s="2"/>
      <c r="Q758" s="2"/>
      <c r="S758" s="2"/>
      <c r="U758" s="2"/>
      <c r="V758" s="2"/>
      <c r="Y758" s="88"/>
      <c r="AC758" s="41"/>
      <c r="AE758" s="155"/>
      <c r="AF758" s="155"/>
      <c r="AG758" s="41"/>
      <c r="AH758" s="88"/>
      <c r="AK758" s="41"/>
      <c r="AL758" s="41"/>
      <c r="AM758" s="41"/>
      <c r="AO758" s="2"/>
    </row>
    <row r="759" spans="16:41" x14ac:dyDescent="0.2">
      <c r="P759" s="2"/>
      <c r="Q759" s="2"/>
      <c r="S759" s="2"/>
      <c r="U759" s="2"/>
      <c r="V759" s="2"/>
      <c r="Y759" s="88"/>
      <c r="AC759" s="41"/>
      <c r="AE759" s="155"/>
      <c r="AF759" s="155"/>
      <c r="AG759" s="41"/>
      <c r="AH759" s="88"/>
      <c r="AK759" s="41"/>
      <c r="AL759" s="41"/>
      <c r="AM759" s="41"/>
      <c r="AO759" s="2"/>
    </row>
    <row r="760" spans="16:41" x14ac:dyDescent="0.2">
      <c r="P760" s="2"/>
      <c r="Q760" s="2"/>
      <c r="S760" s="2"/>
      <c r="U760" s="2"/>
      <c r="V760" s="2"/>
      <c r="Y760" s="88"/>
      <c r="AC760" s="41"/>
      <c r="AE760" s="155"/>
      <c r="AF760" s="155"/>
      <c r="AG760" s="41"/>
      <c r="AH760" s="88"/>
      <c r="AK760" s="41"/>
      <c r="AL760" s="41"/>
      <c r="AM760" s="41"/>
      <c r="AO760" s="2"/>
    </row>
    <row r="761" spans="16:41" x14ac:dyDescent="0.2">
      <c r="P761" s="2"/>
      <c r="Q761" s="2"/>
      <c r="S761" s="2"/>
      <c r="U761" s="2"/>
      <c r="V761" s="2"/>
      <c r="Y761" s="88"/>
      <c r="AC761" s="41"/>
      <c r="AE761" s="155"/>
      <c r="AF761" s="155"/>
      <c r="AG761" s="41"/>
      <c r="AH761" s="88"/>
      <c r="AK761" s="41"/>
      <c r="AL761" s="41"/>
      <c r="AM761" s="41"/>
      <c r="AO761" s="2"/>
    </row>
    <row r="762" spans="16:41" x14ac:dyDescent="0.2">
      <c r="P762" s="2"/>
      <c r="Q762" s="2"/>
      <c r="S762" s="2"/>
      <c r="U762" s="2"/>
      <c r="V762" s="2"/>
      <c r="Y762" s="88"/>
      <c r="AC762" s="41"/>
      <c r="AE762" s="155"/>
      <c r="AF762" s="155"/>
      <c r="AG762" s="41"/>
      <c r="AH762" s="88"/>
      <c r="AK762" s="41"/>
      <c r="AL762" s="41"/>
      <c r="AM762" s="41"/>
      <c r="AO762" s="2"/>
    </row>
    <row r="763" spans="16:41" x14ac:dyDescent="0.2">
      <c r="P763" s="2"/>
      <c r="Q763" s="2"/>
      <c r="S763" s="2"/>
      <c r="U763" s="2"/>
      <c r="V763" s="2"/>
      <c r="Y763" s="88"/>
      <c r="AC763" s="41"/>
      <c r="AE763" s="155"/>
      <c r="AF763" s="155"/>
      <c r="AG763" s="41"/>
      <c r="AH763" s="88"/>
      <c r="AK763" s="41"/>
      <c r="AL763" s="41"/>
      <c r="AM763" s="41"/>
      <c r="AO763" s="2"/>
    </row>
    <row r="764" spans="16:41" x14ac:dyDescent="0.2">
      <c r="P764" s="2"/>
      <c r="Q764" s="2"/>
      <c r="S764" s="2"/>
      <c r="U764" s="2"/>
      <c r="V764" s="2"/>
      <c r="Y764" s="88"/>
      <c r="AC764" s="41"/>
      <c r="AE764" s="155"/>
      <c r="AF764" s="155"/>
      <c r="AG764" s="41"/>
      <c r="AH764" s="88"/>
      <c r="AK764" s="41"/>
      <c r="AL764" s="41"/>
      <c r="AM764" s="41"/>
      <c r="AO764" s="2"/>
    </row>
    <row r="765" spans="16:41" x14ac:dyDescent="0.2">
      <c r="P765" s="2"/>
      <c r="Q765" s="2"/>
      <c r="S765" s="2"/>
      <c r="U765" s="2"/>
      <c r="V765" s="2"/>
      <c r="Y765" s="88"/>
      <c r="AC765" s="41"/>
      <c r="AE765" s="155"/>
      <c r="AF765" s="155"/>
      <c r="AG765" s="41"/>
      <c r="AH765" s="88"/>
      <c r="AK765" s="41"/>
      <c r="AL765" s="41"/>
      <c r="AM765" s="41"/>
      <c r="AO765" s="2"/>
    </row>
    <row r="766" spans="16:41" x14ac:dyDescent="0.2">
      <c r="P766" s="2"/>
      <c r="Q766" s="2"/>
      <c r="S766" s="2"/>
      <c r="U766" s="2"/>
      <c r="V766" s="2"/>
      <c r="Y766" s="88"/>
      <c r="AC766" s="41"/>
      <c r="AE766" s="155"/>
      <c r="AF766" s="155"/>
      <c r="AG766" s="41"/>
      <c r="AH766" s="88"/>
      <c r="AK766" s="41"/>
      <c r="AL766" s="41"/>
      <c r="AM766" s="41"/>
      <c r="AO766" s="2"/>
    </row>
    <row r="767" spans="16:41" x14ac:dyDescent="0.2">
      <c r="P767" s="2"/>
      <c r="Q767" s="2"/>
      <c r="S767" s="2"/>
      <c r="U767" s="2"/>
      <c r="V767" s="2"/>
      <c r="Y767" s="88"/>
      <c r="AC767" s="41"/>
      <c r="AE767" s="155"/>
      <c r="AF767" s="155"/>
      <c r="AG767" s="41"/>
      <c r="AH767" s="88"/>
      <c r="AK767" s="41"/>
      <c r="AL767" s="41"/>
      <c r="AM767" s="41"/>
      <c r="AO767" s="2"/>
    </row>
    <row r="768" spans="16:41" x14ac:dyDescent="0.2">
      <c r="P768" s="2"/>
      <c r="Q768" s="2"/>
      <c r="S768" s="2"/>
      <c r="U768" s="2"/>
      <c r="V768" s="2"/>
      <c r="Y768" s="88"/>
      <c r="AC768" s="41"/>
      <c r="AE768" s="155"/>
      <c r="AF768" s="155"/>
      <c r="AG768" s="41"/>
      <c r="AH768" s="88"/>
      <c r="AK768" s="41"/>
      <c r="AL768" s="41"/>
      <c r="AM768" s="41"/>
      <c r="AO768" s="2"/>
    </row>
    <row r="769" spans="16:41" x14ac:dyDescent="0.2">
      <c r="P769" s="2"/>
      <c r="Q769" s="2"/>
      <c r="S769" s="2"/>
      <c r="U769" s="2"/>
      <c r="V769" s="2"/>
      <c r="Y769" s="88"/>
      <c r="AC769" s="41"/>
      <c r="AE769" s="155"/>
      <c r="AF769" s="155"/>
      <c r="AG769" s="41"/>
      <c r="AH769" s="88"/>
      <c r="AK769" s="41"/>
      <c r="AL769" s="41"/>
      <c r="AM769" s="41"/>
      <c r="AO769" s="2"/>
    </row>
    <row r="770" spans="16:41" x14ac:dyDescent="0.2">
      <c r="P770" s="2"/>
      <c r="Q770" s="2"/>
      <c r="S770" s="2"/>
      <c r="U770" s="2"/>
      <c r="V770" s="2"/>
      <c r="Y770" s="88"/>
      <c r="AC770" s="41"/>
      <c r="AE770" s="155"/>
      <c r="AF770" s="155"/>
      <c r="AG770" s="41"/>
      <c r="AH770" s="88"/>
      <c r="AK770" s="41"/>
      <c r="AL770" s="41"/>
      <c r="AM770" s="41"/>
      <c r="AO770" s="2"/>
    </row>
    <row r="771" spans="16:41" x14ac:dyDescent="0.2">
      <c r="P771" s="2"/>
      <c r="Q771" s="2"/>
      <c r="S771" s="2"/>
      <c r="U771" s="2"/>
      <c r="V771" s="2"/>
      <c r="Y771" s="88"/>
      <c r="AC771" s="41"/>
      <c r="AE771" s="155"/>
      <c r="AF771" s="155"/>
      <c r="AG771" s="41"/>
      <c r="AH771" s="88"/>
      <c r="AK771" s="41"/>
      <c r="AL771" s="41"/>
      <c r="AM771" s="41"/>
      <c r="AO771" s="2"/>
    </row>
    <row r="772" spans="16:41" x14ac:dyDescent="0.2">
      <c r="P772" s="2"/>
      <c r="Q772" s="2"/>
      <c r="S772" s="2"/>
      <c r="U772" s="2"/>
      <c r="V772" s="2"/>
      <c r="Y772" s="88"/>
      <c r="AC772" s="41"/>
      <c r="AE772" s="155"/>
      <c r="AF772" s="155"/>
      <c r="AG772" s="41"/>
      <c r="AH772" s="88"/>
      <c r="AK772" s="41"/>
      <c r="AL772" s="41"/>
      <c r="AM772" s="41"/>
      <c r="AO772" s="2"/>
    </row>
    <row r="773" spans="16:41" x14ac:dyDescent="0.2">
      <c r="P773" s="2"/>
      <c r="Q773" s="2"/>
      <c r="S773" s="2"/>
      <c r="U773" s="2"/>
      <c r="V773" s="2"/>
      <c r="Y773" s="88"/>
      <c r="AC773" s="41"/>
      <c r="AE773" s="155"/>
      <c r="AF773" s="155"/>
      <c r="AG773" s="41"/>
      <c r="AH773" s="88"/>
      <c r="AK773" s="41"/>
      <c r="AL773" s="41"/>
      <c r="AM773" s="41"/>
      <c r="AO773" s="2"/>
    </row>
    <row r="774" spans="16:41" x14ac:dyDescent="0.2">
      <c r="P774" s="2"/>
      <c r="Q774" s="2"/>
      <c r="S774" s="2"/>
      <c r="U774" s="2"/>
      <c r="V774" s="2"/>
      <c r="Y774" s="88"/>
      <c r="AC774" s="41"/>
      <c r="AE774" s="155"/>
      <c r="AF774" s="155"/>
      <c r="AG774" s="41"/>
      <c r="AH774" s="88"/>
      <c r="AK774" s="41"/>
      <c r="AL774" s="41"/>
      <c r="AM774" s="41"/>
      <c r="AO774" s="2"/>
    </row>
    <row r="775" spans="16:41" x14ac:dyDescent="0.2">
      <c r="P775" s="2"/>
      <c r="Q775" s="2"/>
      <c r="S775" s="2"/>
      <c r="U775" s="2"/>
      <c r="V775" s="2"/>
      <c r="Y775" s="88"/>
      <c r="AC775" s="41"/>
      <c r="AE775" s="155"/>
      <c r="AF775" s="155"/>
      <c r="AG775" s="41"/>
      <c r="AH775" s="88"/>
      <c r="AK775" s="41"/>
      <c r="AL775" s="41"/>
      <c r="AM775" s="41"/>
      <c r="AO775" s="2"/>
    </row>
    <row r="776" spans="16:41" x14ac:dyDescent="0.2">
      <c r="P776" s="2"/>
      <c r="Q776" s="2"/>
      <c r="S776" s="2"/>
      <c r="U776" s="2"/>
      <c r="V776" s="2"/>
      <c r="Y776" s="88"/>
      <c r="AC776" s="41"/>
      <c r="AE776" s="155"/>
      <c r="AF776" s="155"/>
      <c r="AG776" s="41"/>
      <c r="AH776" s="88"/>
      <c r="AK776" s="41"/>
      <c r="AL776" s="41"/>
      <c r="AM776" s="41"/>
      <c r="AO776" s="2"/>
    </row>
    <row r="777" spans="16:41" x14ac:dyDescent="0.2">
      <c r="P777" s="2"/>
      <c r="Q777" s="2"/>
      <c r="S777" s="2"/>
      <c r="U777" s="2"/>
      <c r="V777" s="2"/>
      <c r="Y777" s="88"/>
      <c r="AC777" s="41"/>
      <c r="AE777" s="155"/>
      <c r="AF777" s="155"/>
      <c r="AG777" s="41"/>
      <c r="AH777" s="88"/>
      <c r="AK777" s="41"/>
      <c r="AL777" s="41"/>
      <c r="AM777" s="41"/>
      <c r="AO777" s="2"/>
    </row>
    <row r="778" spans="16:41" x14ac:dyDescent="0.2">
      <c r="P778" s="2"/>
      <c r="Q778" s="2"/>
      <c r="S778" s="2"/>
      <c r="U778" s="2"/>
      <c r="V778" s="2"/>
      <c r="Y778" s="88"/>
      <c r="AC778" s="41"/>
      <c r="AE778" s="155"/>
      <c r="AF778" s="155"/>
      <c r="AG778" s="41"/>
      <c r="AH778" s="88"/>
      <c r="AK778" s="41"/>
      <c r="AL778" s="41"/>
      <c r="AM778" s="41"/>
      <c r="AO778" s="2"/>
    </row>
    <row r="779" spans="16:41" x14ac:dyDescent="0.2">
      <c r="P779" s="2"/>
      <c r="Q779" s="2"/>
      <c r="S779" s="2"/>
      <c r="U779" s="2"/>
      <c r="V779" s="2"/>
      <c r="Y779" s="88"/>
      <c r="AC779" s="41"/>
      <c r="AE779" s="155"/>
      <c r="AF779" s="155"/>
      <c r="AG779" s="41"/>
      <c r="AH779" s="88"/>
      <c r="AK779" s="41"/>
      <c r="AL779" s="41"/>
      <c r="AM779" s="41"/>
      <c r="AO779" s="2"/>
    </row>
    <row r="780" spans="16:41" x14ac:dyDescent="0.2">
      <c r="P780" s="2"/>
      <c r="Q780" s="2"/>
      <c r="S780" s="2"/>
      <c r="U780" s="2"/>
      <c r="V780" s="2"/>
      <c r="Y780" s="88"/>
      <c r="AC780" s="41"/>
      <c r="AE780" s="155"/>
      <c r="AF780" s="155"/>
      <c r="AG780" s="41"/>
      <c r="AH780" s="88"/>
      <c r="AK780" s="41"/>
      <c r="AL780" s="41"/>
      <c r="AM780" s="41"/>
      <c r="AO780" s="2"/>
    </row>
    <row r="781" spans="16:41" x14ac:dyDescent="0.2">
      <c r="P781" s="2"/>
      <c r="Q781" s="2"/>
      <c r="S781" s="2"/>
      <c r="U781" s="2"/>
      <c r="V781" s="2"/>
      <c r="Y781" s="88"/>
      <c r="AC781" s="41"/>
      <c r="AE781" s="155"/>
      <c r="AF781" s="155"/>
      <c r="AG781" s="41"/>
      <c r="AH781" s="88"/>
      <c r="AK781" s="41"/>
      <c r="AL781" s="41"/>
      <c r="AM781" s="41"/>
      <c r="AO781" s="2"/>
    </row>
    <row r="782" spans="16:41" x14ac:dyDescent="0.2">
      <c r="P782" s="2"/>
      <c r="Q782" s="2"/>
      <c r="S782" s="2"/>
      <c r="U782" s="2"/>
      <c r="V782" s="2"/>
      <c r="Y782" s="88"/>
      <c r="AC782" s="41"/>
      <c r="AE782" s="155"/>
      <c r="AF782" s="155"/>
      <c r="AG782" s="41"/>
      <c r="AH782" s="88"/>
      <c r="AK782" s="41"/>
      <c r="AL782" s="41"/>
      <c r="AM782" s="41"/>
      <c r="AO782" s="2"/>
    </row>
    <row r="783" spans="16:41" x14ac:dyDescent="0.2">
      <c r="P783" s="2"/>
      <c r="Q783" s="2"/>
      <c r="S783" s="2"/>
      <c r="U783" s="2"/>
      <c r="V783" s="2"/>
      <c r="Y783" s="88"/>
      <c r="AC783" s="41"/>
      <c r="AE783" s="155"/>
      <c r="AF783" s="155"/>
      <c r="AG783" s="41"/>
      <c r="AH783" s="88"/>
      <c r="AK783" s="41"/>
      <c r="AL783" s="41"/>
      <c r="AM783" s="41"/>
      <c r="AO783" s="2"/>
    </row>
    <row r="784" spans="16:41" x14ac:dyDescent="0.2">
      <c r="P784" s="2"/>
      <c r="Q784" s="2"/>
      <c r="S784" s="2"/>
      <c r="U784" s="2"/>
      <c r="V784" s="2"/>
      <c r="Y784" s="88"/>
      <c r="AC784" s="41"/>
      <c r="AE784" s="155"/>
      <c r="AF784" s="155"/>
      <c r="AG784" s="41"/>
      <c r="AH784" s="88"/>
      <c r="AK784" s="41"/>
      <c r="AL784" s="41"/>
      <c r="AM784" s="41"/>
      <c r="AO784" s="2"/>
    </row>
    <row r="785" spans="16:41" x14ac:dyDescent="0.2">
      <c r="P785" s="2"/>
      <c r="Q785" s="2"/>
      <c r="S785" s="2"/>
      <c r="U785" s="2"/>
      <c r="V785" s="2"/>
      <c r="Y785" s="88"/>
      <c r="AC785" s="41"/>
      <c r="AE785" s="155"/>
      <c r="AF785" s="155"/>
      <c r="AG785" s="41"/>
      <c r="AH785" s="88"/>
      <c r="AK785" s="41"/>
      <c r="AL785" s="41"/>
      <c r="AM785" s="41"/>
      <c r="AO785" s="2"/>
    </row>
    <row r="786" spans="16:41" x14ac:dyDescent="0.2">
      <c r="P786" s="2"/>
      <c r="Q786" s="2"/>
      <c r="S786" s="2"/>
      <c r="U786" s="2"/>
      <c r="V786" s="2"/>
      <c r="Y786" s="88"/>
      <c r="AC786" s="41"/>
      <c r="AE786" s="155"/>
      <c r="AF786" s="155"/>
      <c r="AG786" s="41"/>
      <c r="AH786" s="88"/>
      <c r="AK786" s="41"/>
      <c r="AL786" s="41"/>
      <c r="AM786" s="41"/>
      <c r="AO786" s="2"/>
    </row>
    <row r="787" spans="16:41" x14ac:dyDescent="0.2">
      <c r="P787" s="2"/>
      <c r="Q787" s="2"/>
      <c r="S787" s="2"/>
      <c r="U787" s="2"/>
      <c r="V787" s="2"/>
      <c r="Y787" s="88"/>
      <c r="AC787" s="41"/>
      <c r="AE787" s="155"/>
      <c r="AF787" s="155"/>
      <c r="AG787" s="41"/>
      <c r="AH787" s="88"/>
      <c r="AK787" s="41"/>
      <c r="AL787" s="41"/>
      <c r="AM787" s="41"/>
      <c r="AO787" s="2"/>
    </row>
    <row r="788" spans="16:41" x14ac:dyDescent="0.2">
      <c r="P788" s="2"/>
      <c r="Q788" s="2"/>
      <c r="S788" s="2"/>
      <c r="U788" s="2"/>
      <c r="V788" s="2"/>
      <c r="Y788" s="88"/>
      <c r="AC788" s="41"/>
      <c r="AE788" s="155"/>
      <c r="AF788" s="155"/>
      <c r="AG788" s="41"/>
      <c r="AH788" s="88"/>
      <c r="AK788" s="41"/>
      <c r="AL788" s="41"/>
      <c r="AM788" s="41"/>
      <c r="AO788" s="2"/>
    </row>
    <row r="789" spans="16:41" x14ac:dyDescent="0.2">
      <c r="P789" s="2"/>
      <c r="Q789" s="2"/>
      <c r="S789" s="2"/>
      <c r="U789" s="2"/>
      <c r="V789" s="2"/>
      <c r="Y789" s="88"/>
      <c r="AC789" s="41"/>
      <c r="AE789" s="155"/>
      <c r="AF789" s="155"/>
      <c r="AG789" s="41"/>
      <c r="AH789" s="88"/>
      <c r="AK789" s="41"/>
      <c r="AL789" s="41"/>
      <c r="AM789" s="41"/>
      <c r="AO789" s="2"/>
    </row>
    <row r="790" spans="16:41" x14ac:dyDescent="0.2">
      <c r="P790" s="2"/>
      <c r="Q790" s="2"/>
      <c r="S790" s="2"/>
      <c r="U790" s="2"/>
      <c r="V790" s="2"/>
      <c r="Y790" s="88"/>
      <c r="AC790" s="41"/>
      <c r="AE790" s="155"/>
      <c r="AF790" s="155"/>
      <c r="AG790" s="41"/>
      <c r="AH790" s="88"/>
      <c r="AK790" s="41"/>
      <c r="AL790" s="41"/>
      <c r="AM790" s="41"/>
      <c r="AO790" s="2"/>
    </row>
    <row r="791" spans="16:41" x14ac:dyDescent="0.2">
      <c r="P791" s="2"/>
      <c r="Q791" s="2"/>
      <c r="S791" s="2"/>
      <c r="U791" s="2"/>
      <c r="V791" s="2"/>
      <c r="Y791" s="88"/>
      <c r="AC791" s="41"/>
      <c r="AE791" s="155"/>
      <c r="AF791" s="155"/>
      <c r="AG791" s="41"/>
      <c r="AH791" s="88"/>
      <c r="AK791" s="41"/>
      <c r="AL791" s="41"/>
      <c r="AM791" s="41"/>
      <c r="AO791" s="2"/>
    </row>
    <row r="792" spans="16:41" x14ac:dyDescent="0.2">
      <c r="P792" s="2"/>
      <c r="Q792" s="2"/>
      <c r="S792" s="2"/>
      <c r="U792" s="2"/>
      <c r="V792" s="2"/>
      <c r="Y792" s="88"/>
      <c r="AC792" s="41"/>
      <c r="AE792" s="155"/>
      <c r="AF792" s="155"/>
      <c r="AG792" s="41"/>
      <c r="AH792" s="88"/>
      <c r="AK792" s="41"/>
      <c r="AL792" s="41"/>
      <c r="AM792" s="41"/>
      <c r="AO792" s="2"/>
    </row>
    <row r="793" spans="16:41" x14ac:dyDescent="0.2">
      <c r="P793" s="2"/>
      <c r="Q793" s="2"/>
      <c r="S793" s="2"/>
      <c r="U793" s="2"/>
      <c r="V793" s="2"/>
      <c r="Y793" s="88"/>
      <c r="AC793" s="41"/>
      <c r="AE793" s="155"/>
      <c r="AF793" s="155"/>
      <c r="AG793" s="41"/>
      <c r="AH793" s="88"/>
      <c r="AK793" s="41"/>
      <c r="AL793" s="41"/>
      <c r="AM793" s="41"/>
      <c r="AO793" s="2"/>
    </row>
    <row r="794" spans="16:41" x14ac:dyDescent="0.2">
      <c r="P794" s="2"/>
      <c r="Q794" s="2"/>
      <c r="S794" s="2"/>
      <c r="U794" s="2"/>
      <c r="V794" s="2"/>
      <c r="Y794" s="88"/>
      <c r="AC794" s="41"/>
      <c r="AE794" s="155"/>
      <c r="AF794" s="155"/>
      <c r="AG794" s="41"/>
      <c r="AH794" s="88"/>
      <c r="AK794" s="41"/>
      <c r="AL794" s="41"/>
      <c r="AM794" s="41"/>
      <c r="AO794" s="2"/>
    </row>
    <row r="795" spans="16:41" x14ac:dyDescent="0.2">
      <c r="P795" s="2"/>
      <c r="Q795" s="2"/>
      <c r="S795" s="2"/>
      <c r="U795" s="2"/>
      <c r="V795" s="2"/>
      <c r="Y795" s="88"/>
      <c r="AC795" s="41"/>
      <c r="AE795" s="155"/>
      <c r="AF795" s="155"/>
      <c r="AG795" s="41"/>
      <c r="AH795" s="88"/>
      <c r="AK795" s="41"/>
      <c r="AL795" s="41"/>
      <c r="AM795" s="41"/>
      <c r="AO795" s="2"/>
    </row>
    <row r="796" spans="16:41" x14ac:dyDescent="0.2">
      <c r="P796" s="2"/>
      <c r="Q796" s="2"/>
      <c r="S796" s="2"/>
      <c r="U796" s="2"/>
      <c r="V796" s="2"/>
      <c r="Y796" s="88"/>
      <c r="AC796" s="41"/>
      <c r="AE796" s="155"/>
      <c r="AF796" s="155"/>
      <c r="AG796" s="41"/>
      <c r="AH796" s="88"/>
      <c r="AK796" s="41"/>
      <c r="AL796" s="41"/>
      <c r="AM796" s="41"/>
      <c r="AO796" s="2"/>
    </row>
    <row r="797" spans="16:41" x14ac:dyDescent="0.2">
      <c r="P797" s="2"/>
      <c r="Q797" s="2"/>
      <c r="S797" s="2"/>
      <c r="U797" s="2"/>
      <c r="V797" s="2"/>
      <c r="Y797" s="88"/>
      <c r="AC797" s="41"/>
      <c r="AE797" s="155"/>
      <c r="AF797" s="155"/>
      <c r="AG797" s="41"/>
      <c r="AH797" s="88"/>
      <c r="AK797" s="41"/>
      <c r="AL797" s="41"/>
      <c r="AM797" s="41"/>
      <c r="AO797" s="2"/>
    </row>
    <row r="798" spans="16:41" x14ac:dyDescent="0.2">
      <c r="P798" s="2"/>
      <c r="Q798" s="2"/>
      <c r="S798" s="2"/>
      <c r="U798" s="2"/>
      <c r="V798" s="2"/>
      <c r="Y798" s="88"/>
      <c r="AC798" s="41"/>
      <c r="AE798" s="155"/>
      <c r="AF798" s="155"/>
      <c r="AG798" s="41"/>
      <c r="AH798" s="88"/>
      <c r="AK798" s="41"/>
      <c r="AL798" s="41"/>
      <c r="AM798" s="41"/>
      <c r="AO798" s="2"/>
    </row>
    <row r="799" spans="16:41" x14ac:dyDescent="0.2">
      <c r="P799" s="2"/>
      <c r="Q799" s="2"/>
      <c r="S799" s="2"/>
      <c r="U799" s="2"/>
      <c r="V799" s="2"/>
      <c r="Y799" s="88"/>
      <c r="AC799" s="41"/>
      <c r="AE799" s="155"/>
      <c r="AF799" s="155"/>
      <c r="AG799" s="41"/>
      <c r="AH799" s="88"/>
      <c r="AK799" s="41"/>
      <c r="AL799" s="41"/>
      <c r="AM799" s="41"/>
      <c r="AO799" s="2"/>
    </row>
    <row r="800" spans="16:41" x14ac:dyDescent="0.2">
      <c r="P800" s="2"/>
      <c r="Q800" s="2"/>
      <c r="S800" s="2"/>
      <c r="U800" s="2"/>
      <c r="V800" s="2"/>
      <c r="Y800" s="88"/>
      <c r="AC800" s="41"/>
      <c r="AE800" s="155"/>
      <c r="AF800" s="155"/>
      <c r="AG800" s="41"/>
      <c r="AH800" s="88"/>
      <c r="AK800" s="41"/>
      <c r="AL800" s="41"/>
      <c r="AM800" s="41"/>
      <c r="AO800" s="2"/>
    </row>
    <row r="801" spans="16:41" x14ac:dyDescent="0.2">
      <c r="P801" s="2"/>
      <c r="Q801" s="2"/>
      <c r="S801" s="2"/>
      <c r="U801" s="2"/>
      <c r="V801" s="2"/>
      <c r="Y801" s="88"/>
      <c r="AC801" s="41"/>
      <c r="AE801" s="155"/>
      <c r="AF801" s="155"/>
      <c r="AG801" s="41"/>
      <c r="AH801" s="88"/>
      <c r="AK801" s="41"/>
      <c r="AL801" s="41"/>
      <c r="AM801" s="41"/>
      <c r="AO801" s="2"/>
    </row>
    <row r="802" spans="16:41" x14ac:dyDescent="0.2">
      <c r="P802" s="2"/>
      <c r="Q802" s="2"/>
      <c r="S802" s="2"/>
      <c r="U802" s="2"/>
      <c r="V802" s="2"/>
      <c r="Y802" s="88"/>
      <c r="AC802" s="41"/>
      <c r="AE802" s="155"/>
      <c r="AF802" s="155"/>
      <c r="AG802" s="41"/>
      <c r="AH802" s="88"/>
      <c r="AK802" s="41"/>
      <c r="AL802" s="41"/>
      <c r="AM802" s="41"/>
      <c r="AO802" s="2"/>
    </row>
    <row r="803" spans="16:41" x14ac:dyDescent="0.2">
      <c r="P803" s="2"/>
      <c r="Q803" s="2"/>
      <c r="S803" s="2"/>
      <c r="U803" s="2"/>
      <c r="V803" s="2"/>
      <c r="Y803" s="88"/>
      <c r="AC803" s="41"/>
      <c r="AE803" s="155"/>
      <c r="AF803" s="155"/>
      <c r="AG803" s="41"/>
      <c r="AH803" s="88"/>
      <c r="AK803" s="41"/>
      <c r="AL803" s="41"/>
      <c r="AM803" s="41"/>
      <c r="AO803" s="2"/>
    </row>
    <row r="804" spans="16:41" x14ac:dyDescent="0.2">
      <c r="P804" s="2"/>
      <c r="Q804" s="2"/>
      <c r="S804" s="2"/>
      <c r="U804" s="2"/>
      <c r="V804" s="2"/>
      <c r="Y804" s="88"/>
      <c r="AC804" s="41"/>
      <c r="AE804" s="155"/>
      <c r="AF804" s="155"/>
      <c r="AG804" s="41"/>
      <c r="AH804" s="88"/>
      <c r="AK804" s="41"/>
      <c r="AL804" s="41"/>
      <c r="AM804" s="41"/>
      <c r="AO804" s="2"/>
    </row>
    <row r="805" spans="16:41" x14ac:dyDescent="0.2">
      <c r="P805" s="2"/>
      <c r="Q805" s="2"/>
      <c r="S805" s="2"/>
      <c r="U805" s="2"/>
      <c r="V805" s="2"/>
      <c r="Y805" s="88"/>
      <c r="AC805" s="41"/>
      <c r="AE805" s="155"/>
      <c r="AF805" s="155"/>
      <c r="AG805" s="41"/>
      <c r="AH805" s="88"/>
      <c r="AK805" s="41"/>
      <c r="AL805" s="41"/>
      <c r="AM805" s="41"/>
      <c r="AO805" s="2"/>
    </row>
    <row r="806" spans="16:41" x14ac:dyDescent="0.2">
      <c r="P806" s="2"/>
      <c r="Q806" s="2"/>
      <c r="S806" s="2"/>
      <c r="U806" s="2"/>
      <c r="V806" s="2"/>
      <c r="Y806" s="88"/>
      <c r="AC806" s="41"/>
      <c r="AE806" s="155"/>
      <c r="AF806" s="155"/>
      <c r="AG806" s="41"/>
      <c r="AH806" s="88"/>
      <c r="AK806" s="41"/>
      <c r="AL806" s="41"/>
      <c r="AM806" s="41"/>
      <c r="AO806" s="2"/>
    </row>
    <row r="807" spans="16:41" x14ac:dyDescent="0.2">
      <c r="P807" s="2"/>
      <c r="Q807" s="2"/>
      <c r="S807" s="2"/>
      <c r="U807" s="2"/>
      <c r="V807" s="2"/>
      <c r="Y807" s="88"/>
      <c r="AC807" s="41"/>
      <c r="AE807" s="155"/>
      <c r="AF807" s="155"/>
      <c r="AG807" s="41"/>
      <c r="AH807" s="88"/>
      <c r="AK807" s="41"/>
      <c r="AL807" s="41"/>
      <c r="AM807" s="41"/>
      <c r="AO807" s="2"/>
    </row>
    <row r="808" spans="16:41" x14ac:dyDescent="0.2">
      <c r="P808" s="2"/>
      <c r="Q808" s="2"/>
      <c r="S808" s="2"/>
      <c r="U808" s="2"/>
      <c r="V808" s="2"/>
      <c r="Y808" s="88"/>
      <c r="AC808" s="41"/>
      <c r="AE808" s="155"/>
      <c r="AF808" s="155"/>
      <c r="AG808" s="41"/>
      <c r="AH808" s="88"/>
      <c r="AK808" s="41"/>
      <c r="AL808" s="41"/>
      <c r="AM808" s="41"/>
      <c r="AO808" s="2"/>
    </row>
    <row r="809" spans="16:41" x14ac:dyDescent="0.2">
      <c r="P809" s="2"/>
      <c r="Q809" s="2"/>
      <c r="S809" s="2"/>
      <c r="U809" s="2"/>
      <c r="V809" s="2"/>
      <c r="Y809" s="88"/>
      <c r="AC809" s="41"/>
      <c r="AE809" s="155"/>
      <c r="AF809" s="155"/>
      <c r="AG809" s="41"/>
      <c r="AH809" s="88"/>
      <c r="AK809" s="41"/>
      <c r="AL809" s="41"/>
      <c r="AM809" s="41"/>
      <c r="AO809" s="2"/>
    </row>
    <row r="810" spans="16:41" x14ac:dyDescent="0.2">
      <c r="P810" s="2"/>
      <c r="Q810" s="2"/>
      <c r="S810" s="2"/>
      <c r="U810" s="2"/>
      <c r="V810" s="2"/>
      <c r="Y810" s="88"/>
      <c r="AC810" s="41"/>
      <c r="AE810" s="155"/>
      <c r="AF810" s="155"/>
      <c r="AG810" s="41"/>
      <c r="AH810" s="88"/>
      <c r="AK810" s="41"/>
      <c r="AL810" s="41"/>
      <c r="AM810" s="41"/>
      <c r="AO810" s="2"/>
    </row>
    <row r="811" spans="16:41" x14ac:dyDescent="0.2">
      <c r="P811" s="2"/>
      <c r="Q811" s="2"/>
      <c r="S811" s="2"/>
      <c r="U811" s="2"/>
      <c r="V811" s="2"/>
      <c r="Y811" s="88"/>
      <c r="AC811" s="41"/>
      <c r="AE811" s="155"/>
      <c r="AF811" s="155"/>
      <c r="AG811" s="41"/>
      <c r="AH811" s="88"/>
      <c r="AK811" s="41"/>
      <c r="AL811" s="41"/>
      <c r="AM811" s="41"/>
      <c r="AO811" s="2"/>
    </row>
    <row r="812" spans="16:41" x14ac:dyDescent="0.2">
      <c r="P812" s="2"/>
      <c r="Q812" s="2"/>
      <c r="S812" s="2"/>
      <c r="U812" s="2"/>
      <c r="V812" s="2"/>
      <c r="Y812" s="88"/>
      <c r="AC812" s="41"/>
      <c r="AE812" s="155"/>
      <c r="AF812" s="155"/>
      <c r="AG812" s="41"/>
      <c r="AH812" s="88"/>
      <c r="AK812" s="41"/>
      <c r="AL812" s="41"/>
      <c r="AM812" s="41"/>
      <c r="AO812" s="2"/>
    </row>
    <row r="813" spans="16:41" x14ac:dyDescent="0.2">
      <c r="P813" s="2"/>
      <c r="Q813" s="2"/>
      <c r="S813" s="2"/>
      <c r="U813" s="2"/>
      <c r="V813" s="2"/>
      <c r="Y813" s="88"/>
      <c r="AC813" s="41"/>
      <c r="AE813" s="155"/>
      <c r="AF813" s="155"/>
      <c r="AG813" s="41"/>
      <c r="AH813" s="88"/>
      <c r="AK813" s="41"/>
      <c r="AL813" s="41"/>
      <c r="AM813" s="41"/>
      <c r="AO813" s="2"/>
    </row>
    <row r="814" spans="16:41" x14ac:dyDescent="0.2">
      <c r="P814" s="2"/>
      <c r="Q814" s="2"/>
      <c r="S814" s="2"/>
      <c r="U814" s="2"/>
      <c r="V814" s="2"/>
      <c r="Y814" s="88"/>
      <c r="AC814" s="41"/>
      <c r="AE814" s="155"/>
      <c r="AF814" s="155"/>
      <c r="AG814" s="41"/>
      <c r="AH814" s="88"/>
      <c r="AK814" s="41"/>
      <c r="AL814" s="41"/>
      <c r="AM814" s="41"/>
      <c r="AO814" s="2"/>
    </row>
    <row r="815" spans="16:41" x14ac:dyDescent="0.2">
      <c r="P815" s="2"/>
      <c r="Q815" s="2"/>
      <c r="S815" s="2"/>
      <c r="U815" s="2"/>
      <c r="V815" s="2"/>
      <c r="Y815" s="88"/>
      <c r="AC815" s="41"/>
      <c r="AE815" s="155"/>
      <c r="AF815" s="155"/>
      <c r="AG815" s="41"/>
      <c r="AH815" s="88"/>
      <c r="AK815" s="41"/>
      <c r="AL815" s="41"/>
      <c r="AM815" s="41"/>
      <c r="AO815" s="2"/>
    </row>
    <row r="816" spans="16:41" x14ac:dyDescent="0.2">
      <c r="P816" s="2"/>
      <c r="Q816" s="2"/>
      <c r="S816" s="2"/>
      <c r="U816" s="2"/>
      <c r="V816" s="2"/>
      <c r="Y816" s="88"/>
      <c r="AC816" s="41"/>
      <c r="AE816" s="155"/>
      <c r="AF816" s="155"/>
      <c r="AG816" s="41"/>
      <c r="AH816" s="88"/>
      <c r="AK816" s="41"/>
      <c r="AL816" s="41"/>
      <c r="AM816" s="41"/>
      <c r="AO816" s="2"/>
    </row>
    <row r="817" spans="16:41" x14ac:dyDescent="0.2">
      <c r="P817" s="2"/>
      <c r="Q817" s="2"/>
      <c r="S817" s="2"/>
      <c r="U817" s="2"/>
      <c r="V817" s="2"/>
      <c r="Y817" s="88"/>
      <c r="AC817" s="41"/>
      <c r="AE817" s="155"/>
      <c r="AF817" s="155"/>
      <c r="AG817" s="41"/>
      <c r="AH817" s="88"/>
      <c r="AK817" s="41"/>
      <c r="AL817" s="41"/>
      <c r="AM817" s="41"/>
      <c r="AO817" s="2"/>
    </row>
    <row r="818" spans="16:41" x14ac:dyDescent="0.2">
      <c r="P818" s="2"/>
      <c r="Q818" s="2"/>
      <c r="S818" s="2"/>
      <c r="U818" s="2"/>
      <c r="V818" s="2"/>
      <c r="Y818" s="88"/>
      <c r="AC818" s="41"/>
      <c r="AE818" s="155"/>
      <c r="AF818" s="155"/>
      <c r="AG818" s="41"/>
      <c r="AH818" s="88"/>
      <c r="AK818" s="41"/>
      <c r="AL818" s="41"/>
      <c r="AM818" s="41"/>
      <c r="AO818" s="2"/>
    </row>
    <row r="819" spans="16:41" x14ac:dyDescent="0.2">
      <c r="P819" s="2"/>
      <c r="Q819" s="2"/>
      <c r="S819" s="2"/>
      <c r="U819" s="2"/>
      <c r="V819" s="2"/>
      <c r="Y819" s="88"/>
      <c r="AC819" s="41"/>
      <c r="AE819" s="155"/>
      <c r="AF819" s="155"/>
      <c r="AG819" s="41"/>
      <c r="AH819" s="88"/>
      <c r="AK819" s="41"/>
      <c r="AL819" s="41"/>
      <c r="AM819" s="41"/>
      <c r="AO819" s="2"/>
    </row>
    <row r="820" spans="16:41" x14ac:dyDescent="0.2">
      <c r="P820" s="2"/>
      <c r="Q820" s="2"/>
      <c r="S820" s="2"/>
      <c r="U820" s="2"/>
      <c r="V820" s="2"/>
      <c r="Y820" s="88"/>
      <c r="AC820" s="41"/>
      <c r="AE820" s="155"/>
      <c r="AF820" s="155"/>
      <c r="AG820" s="41"/>
      <c r="AH820" s="88"/>
      <c r="AK820" s="41"/>
      <c r="AL820" s="41"/>
      <c r="AM820" s="41"/>
      <c r="AO820" s="2"/>
    </row>
    <row r="821" spans="16:41" x14ac:dyDescent="0.2">
      <c r="P821" s="2"/>
      <c r="Q821" s="2"/>
      <c r="S821" s="2"/>
      <c r="U821" s="2"/>
      <c r="V821" s="2"/>
      <c r="Y821" s="88"/>
      <c r="AC821" s="41"/>
      <c r="AE821" s="155"/>
      <c r="AF821" s="155"/>
      <c r="AG821" s="41"/>
      <c r="AH821" s="88"/>
      <c r="AK821" s="41"/>
      <c r="AL821" s="41"/>
      <c r="AM821" s="41"/>
      <c r="AO821" s="2"/>
    </row>
    <row r="822" spans="16:41" x14ac:dyDescent="0.2">
      <c r="P822" s="2"/>
      <c r="Q822" s="2"/>
      <c r="S822" s="2"/>
      <c r="U822" s="2"/>
      <c r="V822" s="2"/>
      <c r="Y822" s="88"/>
      <c r="AC822" s="41"/>
      <c r="AE822" s="155"/>
      <c r="AF822" s="155"/>
      <c r="AG822" s="41"/>
      <c r="AH822" s="88"/>
      <c r="AK822" s="41"/>
      <c r="AL822" s="41"/>
      <c r="AM822" s="41"/>
      <c r="AO822" s="2"/>
    </row>
    <row r="823" spans="16:41" x14ac:dyDescent="0.2">
      <c r="P823" s="2"/>
      <c r="Q823" s="2"/>
      <c r="S823" s="2"/>
      <c r="U823" s="2"/>
      <c r="V823" s="2"/>
      <c r="Y823" s="88"/>
      <c r="AC823" s="41"/>
      <c r="AE823" s="155"/>
      <c r="AF823" s="155"/>
      <c r="AG823" s="41"/>
      <c r="AH823" s="88"/>
      <c r="AK823" s="41"/>
      <c r="AL823" s="41"/>
      <c r="AM823" s="41"/>
      <c r="AO823" s="2"/>
    </row>
    <row r="824" spans="16:41" x14ac:dyDescent="0.2">
      <c r="P824" s="2"/>
      <c r="Q824" s="2"/>
      <c r="S824" s="2"/>
      <c r="U824" s="2"/>
      <c r="V824" s="2"/>
      <c r="Y824" s="88"/>
      <c r="AC824" s="41"/>
      <c r="AE824" s="155"/>
      <c r="AF824" s="155"/>
      <c r="AG824" s="41"/>
      <c r="AH824" s="88"/>
      <c r="AK824" s="41"/>
      <c r="AL824" s="41"/>
      <c r="AM824" s="41"/>
      <c r="AO824" s="2"/>
    </row>
    <row r="825" spans="16:41" x14ac:dyDescent="0.2">
      <c r="P825" s="2"/>
      <c r="Q825" s="2"/>
      <c r="S825" s="2"/>
      <c r="U825" s="2"/>
      <c r="V825" s="2"/>
      <c r="Y825" s="88"/>
      <c r="AC825" s="41"/>
      <c r="AE825" s="155"/>
      <c r="AF825" s="155"/>
      <c r="AG825" s="41"/>
      <c r="AH825" s="88"/>
      <c r="AK825" s="41"/>
      <c r="AL825" s="41"/>
      <c r="AM825" s="41"/>
      <c r="AO825" s="2"/>
    </row>
    <row r="826" spans="16:41" x14ac:dyDescent="0.2">
      <c r="P826" s="2"/>
      <c r="Q826" s="2"/>
      <c r="S826" s="2"/>
      <c r="U826" s="2"/>
      <c r="V826" s="2"/>
      <c r="Y826" s="88"/>
      <c r="AC826" s="41"/>
      <c r="AE826" s="155"/>
      <c r="AF826" s="155"/>
      <c r="AG826" s="41"/>
      <c r="AH826" s="88"/>
      <c r="AK826" s="41"/>
      <c r="AL826" s="41"/>
      <c r="AM826" s="41"/>
      <c r="AO826" s="2"/>
    </row>
    <row r="827" spans="16:41" x14ac:dyDescent="0.2">
      <c r="P827" s="2"/>
      <c r="Q827" s="2"/>
      <c r="S827" s="2"/>
      <c r="U827" s="2"/>
      <c r="V827" s="2"/>
      <c r="Y827" s="88"/>
      <c r="AC827" s="41"/>
      <c r="AE827" s="155"/>
      <c r="AF827" s="155"/>
      <c r="AG827" s="41"/>
      <c r="AH827" s="88"/>
      <c r="AK827" s="41"/>
      <c r="AL827" s="41"/>
      <c r="AM827" s="41"/>
      <c r="AO827" s="2"/>
    </row>
    <row r="828" spans="16:41" x14ac:dyDescent="0.2">
      <c r="P828" s="2"/>
      <c r="Q828" s="2"/>
      <c r="S828" s="2"/>
      <c r="U828" s="2"/>
      <c r="V828" s="2"/>
      <c r="Y828" s="88"/>
      <c r="AC828" s="41"/>
      <c r="AE828" s="155"/>
      <c r="AF828" s="155"/>
      <c r="AG828" s="41"/>
      <c r="AH828" s="88"/>
      <c r="AK828" s="41"/>
      <c r="AL828" s="41"/>
      <c r="AM828" s="41"/>
      <c r="AO828" s="2"/>
    </row>
    <row r="829" spans="16:41" x14ac:dyDescent="0.2">
      <c r="P829" s="2"/>
      <c r="Q829" s="2"/>
      <c r="S829" s="2"/>
      <c r="U829" s="2"/>
      <c r="V829" s="2"/>
      <c r="Y829" s="88"/>
      <c r="AC829" s="41"/>
      <c r="AE829" s="155"/>
      <c r="AF829" s="155"/>
      <c r="AG829" s="41"/>
      <c r="AH829" s="88"/>
      <c r="AK829" s="41"/>
      <c r="AL829" s="41"/>
      <c r="AM829" s="41"/>
      <c r="AO829" s="2"/>
    </row>
    <row r="830" spans="16:41" x14ac:dyDescent="0.2">
      <c r="P830" s="2"/>
      <c r="Q830" s="2"/>
      <c r="S830" s="2"/>
      <c r="U830" s="2"/>
      <c r="V830" s="2"/>
      <c r="Y830" s="88"/>
      <c r="AC830" s="41"/>
      <c r="AE830" s="155"/>
      <c r="AF830" s="155"/>
      <c r="AG830" s="41"/>
      <c r="AH830" s="88"/>
      <c r="AK830" s="41"/>
      <c r="AL830" s="41"/>
      <c r="AM830" s="41"/>
      <c r="AO830" s="2"/>
    </row>
    <row r="831" spans="16:41" x14ac:dyDescent="0.2">
      <c r="P831" s="2"/>
      <c r="Q831" s="2"/>
      <c r="S831" s="2"/>
      <c r="U831" s="2"/>
      <c r="V831" s="2"/>
      <c r="Y831" s="88"/>
      <c r="AC831" s="41"/>
      <c r="AE831" s="155"/>
      <c r="AF831" s="155"/>
      <c r="AG831" s="41"/>
      <c r="AH831" s="88"/>
      <c r="AK831" s="41"/>
      <c r="AL831" s="41"/>
      <c r="AM831" s="41"/>
      <c r="AO831" s="2"/>
    </row>
    <row r="832" spans="16:41" x14ac:dyDescent="0.2">
      <c r="P832" s="2"/>
      <c r="Q832" s="2"/>
      <c r="S832" s="2"/>
      <c r="U832" s="2"/>
      <c r="V832" s="2"/>
      <c r="Y832" s="88"/>
      <c r="AC832" s="41"/>
      <c r="AE832" s="155"/>
      <c r="AF832" s="155"/>
      <c r="AG832" s="41"/>
      <c r="AH832" s="88"/>
      <c r="AK832" s="41"/>
      <c r="AL832" s="41"/>
      <c r="AM832" s="41"/>
      <c r="AO832" s="2"/>
    </row>
    <row r="833" spans="16:41" x14ac:dyDescent="0.2">
      <c r="P833" s="2"/>
      <c r="Q833" s="2"/>
      <c r="S833" s="2"/>
      <c r="U833" s="2"/>
      <c r="V833" s="2"/>
      <c r="Y833" s="88"/>
      <c r="AC833" s="41"/>
      <c r="AE833" s="155"/>
      <c r="AF833" s="155"/>
      <c r="AG833" s="41"/>
      <c r="AH833" s="88"/>
      <c r="AK833" s="41"/>
      <c r="AL833" s="41"/>
      <c r="AM833" s="41"/>
      <c r="AO833" s="2"/>
    </row>
    <row r="834" spans="16:41" x14ac:dyDescent="0.2">
      <c r="P834" s="2"/>
      <c r="Q834" s="2"/>
      <c r="S834" s="2"/>
      <c r="U834" s="2"/>
      <c r="V834" s="2"/>
      <c r="Y834" s="88"/>
      <c r="AC834" s="41"/>
      <c r="AE834" s="155"/>
      <c r="AF834" s="155"/>
      <c r="AG834" s="41"/>
      <c r="AH834" s="88"/>
      <c r="AK834" s="41"/>
      <c r="AL834" s="41"/>
      <c r="AM834" s="41"/>
      <c r="AO834" s="2"/>
    </row>
    <row r="835" spans="16:41" x14ac:dyDescent="0.2">
      <c r="P835" s="2"/>
      <c r="Q835" s="2"/>
      <c r="S835" s="2"/>
      <c r="U835" s="2"/>
      <c r="V835" s="2"/>
      <c r="Y835" s="88"/>
      <c r="AC835" s="41"/>
      <c r="AE835" s="155"/>
      <c r="AF835" s="155"/>
      <c r="AG835" s="41"/>
      <c r="AH835" s="88"/>
      <c r="AK835" s="41"/>
      <c r="AL835" s="41"/>
      <c r="AM835" s="41"/>
      <c r="AO835" s="2"/>
    </row>
    <row r="836" spans="16:41" x14ac:dyDescent="0.2">
      <c r="P836" s="2"/>
      <c r="Q836" s="2"/>
      <c r="S836" s="2"/>
      <c r="U836" s="2"/>
      <c r="V836" s="2"/>
      <c r="Y836" s="88"/>
      <c r="AC836" s="41"/>
      <c r="AE836" s="155"/>
      <c r="AF836" s="155"/>
      <c r="AG836" s="41"/>
      <c r="AH836" s="88"/>
      <c r="AK836" s="41"/>
      <c r="AL836" s="41"/>
      <c r="AM836" s="41"/>
      <c r="AO836" s="2"/>
    </row>
    <row r="837" spans="16:41" x14ac:dyDescent="0.2">
      <c r="P837" s="2"/>
      <c r="Q837" s="2"/>
      <c r="S837" s="2"/>
      <c r="U837" s="2"/>
      <c r="V837" s="2"/>
      <c r="Y837" s="88"/>
      <c r="AC837" s="41"/>
      <c r="AE837" s="155"/>
      <c r="AF837" s="155"/>
      <c r="AG837" s="41"/>
      <c r="AH837" s="88"/>
      <c r="AK837" s="41"/>
      <c r="AL837" s="41"/>
      <c r="AM837" s="41"/>
      <c r="AO837" s="2"/>
    </row>
    <row r="838" spans="16:41" x14ac:dyDescent="0.2">
      <c r="P838" s="2"/>
      <c r="Q838" s="2"/>
      <c r="S838" s="2"/>
      <c r="U838" s="2"/>
      <c r="V838" s="2"/>
      <c r="Y838" s="88"/>
      <c r="AC838" s="41"/>
      <c r="AE838" s="155"/>
      <c r="AF838" s="155"/>
      <c r="AG838" s="41"/>
      <c r="AH838" s="88"/>
      <c r="AK838" s="41"/>
      <c r="AL838" s="41"/>
      <c r="AM838" s="41"/>
      <c r="AO838" s="2"/>
    </row>
    <row r="839" spans="16:41" x14ac:dyDescent="0.2">
      <c r="P839" s="2"/>
      <c r="Q839" s="2"/>
      <c r="S839" s="2"/>
      <c r="U839" s="2"/>
      <c r="V839" s="2"/>
      <c r="Y839" s="88"/>
      <c r="AC839" s="41"/>
      <c r="AE839" s="155"/>
      <c r="AF839" s="155"/>
      <c r="AG839" s="41"/>
      <c r="AH839" s="88"/>
      <c r="AK839" s="41"/>
      <c r="AL839" s="41"/>
      <c r="AM839" s="41"/>
      <c r="AO839" s="2"/>
    </row>
    <row r="840" spans="16:41" x14ac:dyDescent="0.2">
      <c r="P840" s="2"/>
      <c r="Q840" s="2"/>
      <c r="S840" s="2"/>
      <c r="U840" s="2"/>
      <c r="V840" s="2"/>
      <c r="Y840" s="88"/>
      <c r="AC840" s="41"/>
      <c r="AE840" s="155"/>
      <c r="AF840" s="155"/>
      <c r="AG840" s="41"/>
      <c r="AH840" s="88"/>
      <c r="AK840" s="41"/>
      <c r="AL840" s="41"/>
      <c r="AM840" s="41"/>
      <c r="AO840" s="2"/>
    </row>
    <row r="841" spans="16:41" x14ac:dyDescent="0.2">
      <c r="P841" s="2"/>
      <c r="Q841" s="2"/>
      <c r="S841" s="2"/>
      <c r="U841" s="2"/>
      <c r="V841" s="2"/>
      <c r="Y841" s="88"/>
      <c r="AC841" s="41"/>
      <c r="AE841" s="155"/>
      <c r="AF841" s="155"/>
      <c r="AG841" s="41"/>
      <c r="AH841" s="88"/>
      <c r="AK841" s="41"/>
      <c r="AL841" s="41"/>
      <c r="AM841" s="41"/>
      <c r="AO841" s="2"/>
    </row>
    <row r="842" spans="16:41" x14ac:dyDescent="0.2">
      <c r="P842" s="2"/>
      <c r="Q842" s="2"/>
      <c r="S842" s="2"/>
      <c r="U842" s="2"/>
      <c r="V842" s="2"/>
      <c r="Y842" s="88"/>
      <c r="AC842" s="41"/>
      <c r="AE842" s="155"/>
      <c r="AF842" s="155"/>
      <c r="AG842" s="41"/>
      <c r="AH842" s="88"/>
      <c r="AK842" s="41"/>
      <c r="AL842" s="41"/>
      <c r="AM842" s="41"/>
      <c r="AO842" s="2"/>
    </row>
    <row r="843" spans="16:41" x14ac:dyDescent="0.2">
      <c r="P843" s="2"/>
      <c r="Q843" s="2"/>
      <c r="S843" s="2"/>
      <c r="U843" s="2"/>
      <c r="V843" s="2"/>
      <c r="Y843" s="88"/>
      <c r="AC843" s="41"/>
      <c r="AE843" s="155"/>
      <c r="AF843" s="155"/>
      <c r="AG843" s="41"/>
      <c r="AH843" s="88"/>
      <c r="AK843" s="41"/>
      <c r="AL843" s="41"/>
      <c r="AM843" s="41"/>
      <c r="AO843" s="2"/>
    </row>
    <row r="844" spans="16:41" x14ac:dyDescent="0.2">
      <c r="P844" s="2"/>
      <c r="Q844" s="2"/>
      <c r="S844" s="2"/>
      <c r="U844" s="2"/>
      <c r="V844" s="2"/>
      <c r="Y844" s="88"/>
      <c r="AC844" s="41"/>
      <c r="AE844" s="155"/>
      <c r="AF844" s="155"/>
      <c r="AG844" s="41"/>
      <c r="AH844" s="88"/>
      <c r="AK844" s="41"/>
      <c r="AL844" s="41"/>
      <c r="AM844" s="41"/>
      <c r="AO844" s="2"/>
    </row>
    <row r="845" spans="16:41" x14ac:dyDescent="0.2">
      <c r="P845" s="2"/>
      <c r="Q845" s="2"/>
      <c r="S845" s="2"/>
      <c r="U845" s="2"/>
      <c r="V845" s="2"/>
      <c r="Y845" s="88"/>
      <c r="AC845" s="41"/>
      <c r="AE845" s="155"/>
      <c r="AF845" s="155"/>
      <c r="AG845" s="41"/>
      <c r="AH845" s="88"/>
      <c r="AK845" s="41"/>
      <c r="AL845" s="41"/>
      <c r="AM845" s="41"/>
      <c r="AO845" s="2"/>
    </row>
    <row r="846" spans="16:41" x14ac:dyDescent="0.2">
      <c r="P846" s="2"/>
      <c r="Q846" s="2"/>
      <c r="S846" s="2"/>
      <c r="U846" s="2"/>
      <c r="V846" s="2"/>
      <c r="Y846" s="88"/>
      <c r="AC846" s="41"/>
      <c r="AE846" s="155"/>
      <c r="AF846" s="155"/>
      <c r="AG846" s="41"/>
      <c r="AH846" s="88"/>
      <c r="AK846" s="41"/>
      <c r="AL846" s="41"/>
      <c r="AM846" s="41"/>
      <c r="AO846" s="2"/>
    </row>
    <row r="847" spans="16:41" x14ac:dyDescent="0.2">
      <c r="P847" s="2"/>
      <c r="Q847" s="2"/>
      <c r="S847" s="2"/>
      <c r="U847" s="2"/>
      <c r="V847" s="2"/>
      <c r="Y847" s="88"/>
      <c r="AC847" s="41"/>
      <c r="AE847" s="155"/>
      <c r="AF847" s="155"/>
      <c r="AG847" s="41"/>
      <c r="AH847" s="88"/>
      <c r="AK847" s="41"/>
      <c r="AL847" s="41"/>
      <c r="AM847" s="41"/>
      <c r="AO847" s="2"/>
    </row>
    <row r="848" spans="16:41" x14ac:dyDescent="0.2">
      <c r="P848" s="2"/>
      <c r="Q848" s="2"/>
      <c r="S848" s="2"/>
      <c r="U848" s="2"/>
      <c r="V848" s="2"/>
      <c r="Y848" s="88"/>
      <c r="AC848" s="41"/>
      <c r="AE848" s="155"/>
      <c r="AF848" s="155"/>
      <c r="AG848" s="41"/>
      <c r="AH848" s="88"/>
      <c r="AK848" s="41"/>
      <c r="AL848" s="41"/>
      <c r="AM848" s="41"/>
      <c r="AO848" s="2"/>
    </row>
    <row r="849" spans="16:41" x14ac:dyDescent="0.2">
      <c r="P849" s="2"/>
      <c r="Q849" s="2"/>
      <c r="S849" s="2"/>
      <c r="U849" s="2"/>
      <c r="V849" s="2"/>
      <c r="Y849" s="88"/>
      <c r="AC849" s="41"/>
      <c r="AE849" s="155"/>
      <c r="AF849" s="155"/>
      <c r="AG849" s="41"/>
      <c r="AH849" s="88"/>
      <c r="AK849" s="41"/>
      <c r="AL849" s="41"/>
      <c r="AM849" s="41"/>
      <c r="AO849" s="2"/>
    </row>
    <row r="850" spans="16:41" x14ac:dyDescent="0.2">
      <c r="P850" s="2"/>
      <c r="Q850" s="2"/>
      <c r="S850" s="2"/>
      <c r="U850" s="2"/>
      <c r="V850" s="2"/>
      <c r="Y850" s="88"/>
      <c r="AC850" s="41"/>
      <c r="AE850" s="155"/>
      <c r="AF850" s="155"/>
      <c r="AG850" s="41"/>
      <c r="AH850" s="88"/>
      <c r="AK850" s="41"/>
      <c r="AL850" s="41"/>
      <c r="AM850" s="41"/>
      <c r="AO850" s="2"/>
    </row>
    <row r="851" spans="16:41" x14ac:dyDescent="0.2">
      <c r="P851" s="2"/>
      <c r="Q851" s="2"/>
      <c r="S851" s="2"/>
      <c r="U851" s="2"/>
      <c r="V851" s="2"/>
      <c r="Y851" s="88"/>
      <c r="AC851" s="41"/>
      <c r="AE851" s="155"/>
      <c r="AF851" s="155"/>
      <c r="AG851" s="41"/>
      <c r="AH851" s="88"/>
      <c r="AK851" s="41"/>
      <c r="AL851" s="41"/>
      <c r="AM851" s="41"/>
      <c r="AO851" s="2"/>
    </row>
    <row r="852" spans="16:41" x14ac:dyDescent="0.2">
      <c r="P852" s="2"/>
      <c r="Q852" s="2"/>
      <c r="S852" s="2"/>
      <c r="U852" s="2"/>
      <c r="V852" s="2"/>
      <c r="Y852" s="88"/>
      <c r="AC852" s="41"/>
      <c r="AE852" s="155"/>
      <c r="AF852" s="155"/>
      <c r="AG852" s="41"/>
      <c r="AH852" s="88"/>
      <c r="AK852" s="41"/>
      <c r="AL852" s="41"/>
      <c r="AM852" s="41"/>
      <c r="AO852" s="2"/>
    </row>
    <row r="853" spans="16:41" x14ac:dyDescent="0.2">
      <c r="P853" s="2"/>
      <c r="Q853" s="2"/>
      <c r="S853" s="2"/>
      <c r="U853" s="2"/>
      <c r="V853" s="2"/>
      <c r="Y853" s="88"/>
      <c r="AC853" s="41"/>
      <c r="AE853" s="155"/>
      <c r="AF853" s="155"/>
      <c r="AG853" s="41"/>
      <c r="AH853" s="88"/>
      <c r="AK853" s="41"/>
      <c r="AL853" s="41"/>
      <c r="AM853" s="41"/>
      <c r="AO853" s="2"/>
    </row>
    <row r="854" spans="16:41" x14ac:dyDescent="0.2">
      <c r="P854" s="2"/>
      <c r="Q854" s="2"/>
      <c r="S854" s="2"/>
      <c r="U854" s="2"/>
      <c r="V854" s="2"/>
      <c r="Y854" s="88"/>
      <c r="AC854" s="41"/>
      <c r="AE854" s="155"/>
      <c r="AF854" s="155"/>
      <c r="AG854" s="41"/>
      <c r="AH854" s="88"/>
      <c r="AK854" s="41"/>
      <c r="AL854" s="41"/>
      <c r="AM854" s="41"/>
      <c r="AO854" s="2"/>
    </row>
    <row r="855" spans="16:41" x14ac:dyDescent="0.2">
      <c r="P855" s="2"/>
      <c r="Q855" s="2"/>
      <c r="S855" s="2"/>
      <c r="U855" s="2"/>
      <c r="V855" s="2"/>
      <c r="Y855" s="88"/>
      <c r="AC855" s="41"/>
      <c r="AE855" s="155"/>
      <c r="AF855" s="155"/>
      <c r="AG855" s="41"/>
      <c r="AH855" s="88"/>
      <c r="AK855" s="41"/>
      <c r="AL855" s="41"/>
      <c r="AM855" s="41"/>
      <c r="AO855" s="2"/>
    </row>
    <row r="856" spans="16:41" x14ac:dyDescent="0.2">
      <c r="P856" s="2"/>
      <c r="Q856" s="2"/>
      <c r="S856" s="2"/>
      <c r="U856" s="2"/>
      <c r="V856" s="2"/>
      <c r="Y856" s="88"/>
      <c r="AC856" s="41"/>
      <c r="AE856" s="155"/>
      <c r="AF856" s="155"/>
      <c r="AG856" s="41"/>
      <c r="AH856" s="88"/>
      <c r="AK856" s="41"/>
      <c r="AL856" s="41"/>
      <c r="AM856" s="41"/>
      <c r="AO856" s="2"/>
    </row>
    <row r="857" spans="16:41" x14ac:dyDescent="0.2">
      <c r="P857" s="2"/>
      <c r="Q857" s="2"/>
      <c r="S857" s="2"/>
      <c r="U857" s="2"/>
      <c r="V857" s="2"/>
      <c r="Y857" s="88"/>
      <c r="AC857" s="41"/>
      <c r="AE857" s="155"/>
      <c r="AF857" s="155"/>
      <c r="AG857" s="41"/>
      <c r="AH857" s="88"/>
      <c r="AK857" s="41"/>
      <c r="AL857" s="41"/>
      <c r="AM857" s="41"/>
      <c r="AO857" s="2"/>
    </row>
    <row r="858" spans="16:41" x14ac:dyDescent="0.2">
      <c r="P858" s="2"/>
      <c r="Q858" s="2"/>
      <c r="S858" s="2"/>
      <c r="U858" s="2"/>
      <c r="V858" s="2"/>
      <c r="Y858" s="88"/>
      <c r="AC858" s="41"/>
      <c r="AE858" s="155"/>
      <c r="AF858" s="155"/>
      <c r="AG858" s="41"/>
      <c r="AH858" s="88"/>
      <c r="AK858" s="41"/>
      <c r="AL858" s="41"/>
      <c r="AM858" s="41"/>
      <c r="AO858" s="2"/>
    </row>
    <row r="859" spans="16:41" x14ac:dyDescent="0.2">
      <c r="P859" s="2"/>
      <c r="Q859" s="2"/>
      <c r="S859" s="2"/>
      <c r="U859" s="2"/>
      <c r="V859" s="2"/>
      <c r="Y859" s="88"/>
      <c r="AC859" s="41"/>
      <c r="AE859" s="155"/>
      <c r="AF859" s="155"/>
      <c r="AG859" s="41"/>
      <c r="AH859" s="88"/>
      <c r="AK859" s="41"/>
      <c r="AL859" s="41"/>
      <c r="AM859" s="41"/>
      <c r="AO859" s="2"/>
    </row>
    <row r="860" spans="16:41" x14ac:dyDescent="0.2">
      <c r="P860" s="2"/>
      <c r="Q860" s="2"/>
      <c r="S860" s="2"/>
      <c r="U860" s="2"/>
      <c r="V860" s="2"/>
      <c r="Y860" s="88"/>
      <c r="AC860" s="41"/>
      <c r="AE860" s="155"/>
      <c r="AF860" s="155"/>
      <c r="AG860" s="41"/>
      <c r="AH860" s="88"/>
      <c r="AK860" s="41"/>
      <c r="AL860" s="41"/>
      <c r="AM860" s="41"/>
      <c r="AO860" s="2"/>
    </row>
    <row r="861" spans="16:41" x14ac:dyDescent="0.2">
      <c r="P861" s="2"/>
      <c r="Q861" s="2"/>
      <c r="S861" s="2"/>
      <c r="U861" s="2"/>
      <c r="V861" s="2"/>
      <c r="Y861" s="88"/>
      <c r="AC861" s="41"/>
      <c r="AE861" s="155"/>
      <c r="AF861" s="155"/>
      <c r="AG861" s="41"/>
      <c r="AH861" s="88"/>
      <c r="AK861" s="41"/>
      <c r="AL861" s="41"/>
      <c r="AM861" s="41"/>
      <c r="AO861" s="2"/>
    </row>
    <row r="862" spans="16:41" x14ac:dyDescent="0.2">
      <c r="P862" s="2"/>
      <c r="Q862" s="2"/>
      <c r="S862" s="2"/>
      <c r="U862" s="2"/>
      <c r="V862" s="2"/>
      <c r="Y862" s="88"/>
      <c r="AC862" s="41"/>
      <c r="AE862" s="155"/>
      <c r="AF862" s="155"/>
      <c r="AG862" s="41"/>
      <c r="AH862" s="88"/>
      <c r="AK862" s="41"/>
      <c r="AL862" s="41"/>
      <c r="AM862" s="41"/>
      <c r="AO862" s="2"/>
    </row>
    <row r="863" spans="16:41" x14ac:dyDescent="0.2">
      <c r="P863" s="2"/>
      <c r="Q863" s="2"/>
      <c r="S863" s="2"/>
      <c r="U863" s="2"/>
      <c r="V863" s="2"/>
      <c r="Y863" s="88"/>
      <c r="AC863" s="41"/>
      <c r="AE863" s="155"/>
      <c r="AF863" s="155"/>
      <c r="AG863" s="41"/>
      <c r="AH863" s="88"/>
      <c r="AK863" s="41"/>
      <c r="AL863" s="41"/>
      <c r="AM863" s="41"/>
      <c r="AO863" s="2"/>
    </row>
    <row r="864" spans="16:41" x14ac:dyDescent="0.2">
      <c r="P864" s="2"/>
      <c r="Q864" s="2"/>
      <c r="S864" s="2"/>
      <c r="U864" s="2"/>
      <c r="V864" s="2"/>
      <c r="Y864" s="88"/>
      <c r="AC864" s="41"/>
      <c r="AE864" s="155"/>
      <c r="AF864" s="155"/>
      <c r="AG864" s="41"/>
      <c r="AH864" s="88"/>
      <c r="AK864" s="41"/>
      <c r="AL864" s="41"/>
      <c r="AM864" s="41"/>
      <c r="AO864" s="2"/>
    </row>
    <row r="865" spans="16:41" x14ac:dyDescent="0.2">
      <c r="P865" s="2"/>
      <c r="Q865" s="2"/>
      <c r="S865" s="2"/>
      <c r="U865" s="2"/>
      <c r="V865" s="2"/>
      <c r="Y865" s="88"/>
      <c r="AC865" s="41"/>
      <c r="AE865" s="155"/>
      <c r="AF865" s="155"/>
      <c r="AG865" s="41"/>
      <c r="AH865" s="88"/>
      <c r="AK865" s="41"/>
      <c r="AL865" s="41"/>
      <c r="AM865" s="41"/>
      <c r="AO865" s="2"/>
    </row>
    <row r="866" spans="16:41" x14ac:dyDescent="0.2">
      <c r="P866" s="2"/>
      <c r="Q866" s="2"/>
      <c r="S866" s="2"/>
      <c r="U866" s="2"/>
      <c r="V866" s="2"/>
      <c r="Y866" s="88"/>
      <c r="AC866" s="41"/>
      <c r="AE866" s="155"/>
      <c r="AF866" s="155"/>
      <c r="AG866" s="41"/>
      <c r="AH866" s="88"/>
      <c r="AK866" s="41"/>
      <c r="AL866" s="41"/>
      <c r="AM866" s="41"/>
      <c r="AO866" s="2"/>
    </row>
    <row r="867" spans="16:41" x14ac:dyDescent="0.2">
      <c r="P867" s="2"/>
      <c r="Q867" s="2"/>
      <c r="S867" s="2"/>
      <c r="U867" s="2"/>
      <c r="V867" s="2"/>
      <c r="Y867" s="88"/>
      <c r="AC867" s="41"/>
      <c r="AE867" s="155"/>
      <c r="AF867" s="155"/>
      <c r="AG867" s="41"/>
      <c r="AH867" s="88"/>
      <c r="AK867" s="41"/>
      <c r="AL867" s="41"/>
      <c r="AM867" s="41"/>
      <c r="AO867" s="2"/>
    </row>
    <row r="868" spans="16:41" x14ac:dyDescent="0.2">
      <c r="P868" s="2"/>
      <c r="Q868" s="2"/>
      <c r="S868" s="2"/>
      <c r="U868" s="2"/>
      <c r="V868" s="2"/>
      <c r="Y868" s="88"/>
      <c r="AC868" s="41"/>
      <c r="AE868" s="155"/>
      <c r="AF868" s="155"/>
      <c r="AG868" s="41"/>
      <c r="AH868" s="88"/>
      <c r="AK868" s="41"/>
      <c r="AL868" s="41"/>
      <c r="AM868" s="41"/>
      <c r="AO868" s="2"/>
    </row>
    <row r="869" spans="16:41" x14ac:dyDescent="0.2">
      <c r="P869" s="2"/>
      <c r="Q869" s="2"/>
      <c r="S869" s="2"/>
      <c r="U869" s="2"/>
      <c r="V869" s="2"/>
      <c r="Y869" s="88"/>
      <c r="AC869" s="41"/>
      <c r="AE869" s="155"/>
      <c r="AF869" s="155"/>
      <c r="AG869" s="41"/>
      <c r="AH869" s="88"/>
      <c r="AK869" s="41"/>
      <c r="AL869" s="41"/>
      <c r="AM869" s="41"/>
      <c r="AO869" s="2"/>
    </row>
    <row r="870" spans="16:41" x14ac:dyDescent="0.2">
      <c r="P870" s="2"/>
      <c r="Q870" s="2"/>
      <c r="S870" s="2"/>
      <c r="U870" s="2"/>
      <c r="V870" s="2"/>
      <c r="Y870" s="88"/>
      <c r="AC870" s="41"/>
      <c r="AE870" s="155"/>
      <c r="AF870" s="155"/>
      <c r="AG870" s="41"/>
      <c r="AH870" s="88"/>
      <c r="AK870" s="41"/>
      <c r="AL870" s="41"/>
      <c r="AM870" s="41"/>
      <c r="AO870" s="2"/>
    </row>
    <row r="871" spans="16:41" x14ac:dyDescent="0.2">
      <c r="P871" s="2"/>
      <c r="Q871" s="2"/>
      <c r="S871" s="2"/>
      <c r="U871" s="2"/>
      <c r="V871" s="2"/>
      <c r="Y871" s="88"/>
      <c r="AC871" s="41"/>
      <c r="AE871" s="155"/>
      <c r="AF871" s="155"/>
      <c r="AG871" s="41"/>
      <c r="AH871" s="88"/>
      <c r="AK871" s="41"/>
      <c r="AL871" s="41"/>
      <c r="AM871" s="41"/>
      <c r="AO871" s="2"/>
    </row>
    <row r="872" spans="16:41" x14ac:dyDescent="0.2">
      <c r="P872" s="2"/>
      <c r="Q872" s="2"/>
      <c r="S872" s="2"/>
      <c r="U872" s="2"/>
      <c r="V872" s="2"/>
      <c r="Y872" s="88"/>
      <c r="AC872" s="41"/>
      <c r="AE872" s="155"/>
      <c r="AF872" s="155"/>
      <c r="AG872" s="41"/>
      <c r="AH872" s="88"/>
      <c r="AK872" s="41"/>
      <c r="AL872" s="41"/>
      <c r="AM872" s="41"/>
      <c r="AO872" s="2"/>
    </row>
    <row r="873" spans="16:41" x14ac:dyDescent="0.2">
      <c r="P873" s="2"/>
      <c r="Q873" s="2"/>
      <c r="S873" s="2"/>
      <c r="U873" s="2"/>
      <c r="V873" s="2"/>
      <c r="Y873" s="88"/>
      <c r="AC873" s="41"/>
      <c r="AE873" s="155"/>
      <c r="AF873" s="155"/>
      <c r="AG873" s="41"/>
      <c r="AH873" s="88"/>
      <c r="AK873" s="41"/>
      <c r="AL873" s="41"/>
      <c r="AM873" s="41"/>
      <c r="AO873" s="2"/>
    </row>
    <row r="874" spans="16:41" x14ac:dyDescent="0.2">
      <c r="P874" s="2"/>
      <c r="Q874" s="2"/>
      <c r="S874" s="2"/>
      <c r="U874" s="2"/>
      <c r="V874" s="2"/>
      <c r="Y874" s="88"/>
      <c r="AC874" s="41"/>
      <c r="AE874" s="155"/>
      <c r="AF874" s="155"/>
      <c r="AG874" s="41"/>
      <c r="AH874" s="88"/>
      <c r="AK874" s="41"/>
      <c r="AL874" s="41"/>
      <c r="AM874" s="41"/>
      <c r="AO874" s="2"/>
    </row>
    <row r="875" spans="16:41" x14ac:dyDescent="0.2">
      <c r="P875" s="2"/>
      <c r="Q875" s="2"/>
      <c r="S875" s="2"/>
      <c r="U875" s="2"/>
      <c r="V875" s="2"/>
      <c r="Y875" s="88"/>
      <c r="AC875" s="41"/>
      <c r="AE875" s="155"/>
      <c r="AF875" s="155"/>
      <c r="AG875" s="41"/>
      <c r="AH875" s="88"/>
      <c r="AK875" s="41"/>
      <c r="AL875" s="41"/>
      <c r="AM875" s="41"/>
      <c r="AO875" s="2"/>
    </row>
    <row r="876" spans="16:41" x14ac:dyDescent="0.2">
      <c r="P876" s="2"/>
      <c r="Q876" s="2"/>
      <c r="S876" s="2"/>
      <c r="U876" s="2"/>
      <c r="V876" s="2"/>
      <c r="Y876" s="88"/>
      <c r="AC876" s="41"/>
      <c r="AE876" s="155"/>
      <c r="AF876" s="155"/>
      <c r="AG876" s="41"/>
      <c r="AH876" s="88"/>
      <c r="AK876" s="41"/>
      <c r="AL876" s="41"/>
      <c r="AM876" s="41"/>
      <c r="AO876" s="2"/>
    </row>
    <row r="877" spans="16:41" x14ac:dyDescent="0.2">
      <c r="P877" s="2"/>
      <c r="Q877" s="2"/>
      <c r="S877" s="2"/>
      <c r="U877" s="2"/>
      <c r="V877" s="2"/>
      <c r="Y877" s="88"/>
      <c r="AC877" s="41"/>
      <c r="AE877" s="155"/>
      <c r="AF877" s="155"/>
      <c r="AG877" s="41"/>
      <c r="AH877" s="88"/>
      <c r="AK877" s="41"/>
      <c r="AL877" s="41"/>
      <c r="AM877" s="41"/>
      <c r="AO877" s="2"/>
    </row>
    <row r="878" spans="16:41" x14ac:dyDescent="0.2">
      <c r="P878" s="2"/>
      <c r="Q878" s="2"/>
      <c r="S878" s="2"/>
      <c r="U878" s="2"/>
      <c r="V878" s="2"/>
      <c r="Y878" s="88"/>
      <c r="AC878" s="41"/>
      <c r="AE878" s="155"/>
      <c r="AF878" s="155"/>
      <c r="AG878" s="41"/>
      <c r="AH878" s="88"/>
      <c r="AK878" s="41"/>
      <c r="AL878" s="41"/>
      <c r="AM878" s="41"/>
      <c r="AO878" s="2"/>
    </row>
    <row r="879" spans="16:41" x14ac:dyDescent="0.2">
      <c r="P879" s="2"/>
      <c r="Q879" s="2"/>
      <c r="S879" s="2"/>
      <c r="U879" s="2"/>
      <c r="V879" s="2"/>
      <c r="Y879" s="88"/>
      <c r="AC879" s="41"/>
      <c r="AE879" s="155"/>
      <c r="AF879" s="155"/>
      <c r="AG879" s="41"/>
      <c r="AH879" s="88"/>
      <c r="AK879" s="41"/>
      <c r="AL879" s="41"/>
      <c r="AM879" s="41"/>
      <c r="AO879" s="2"/>
    </row>
    <row r="880" spans="16:41" x14ac:dyDescent="0.2">
      <c r="P880" s="2"/>
      <c r="Q880" s="2"/>
      <c r="S880" s="2"/>
      <c r="U880" s="2"/>
      <c r="V880" s="2"/>
      <c r="Y880" s="88"/>
      <c r="AC880" s="41"/>
      <c r="AE880" s="155"/>
      <c r="AF880" s="155"/>
      <c r="AG880" s="41"/>
      <c r="AH880" s="88"/>
      <c r="AK880" s="41"/>
      <c r="AL880" s="41"/>
      <c r="AM880" s="41"/>
      <c r="AO880" s="2"/>
    </row>
    <row r="881" spans="16:41" x14ac:dyDescent="0.2">
      <c r="P881" s="2"/>
      <c r="Q881" s="2"/>
      <c r="S881" s="2"/>
      <c r="U881" s="2"/>
      <c r="V881" s="2"/>
      <c r="Y881" s="88"/>
      <c r="AC881" s="41"/>
      <c r="AE881" s="155"/>
      <c r="AF881" s="155"/>
      <c r="AG881" s="41"/>
      <c r="AH881" s="88"/>
      <c r="AK881" s="41"/>
      <c r="AL881" s="41"/>
      <c r="AM881" s="41"/>
      <c r="AO881" s="2"/>
    </row>
    <row r="882" spans="16:41" x14ac:dyDescent="0.2">
      <c r="P882" s="2"/>
      <c r="Q882" s="2"/>
      <c r="S882" s="2"/>
      <c r="U882" s="2"/>
      <c r="V882" s="2"/>
      <c r="Y882" s="88"/>
      <c r="AC882" s="41"/>
      <c r="AE882" s="155"/>
      <c r="AF882" s="155"/>
      <c r="AG882" s="41"/>
      <c r="AH882" s="88"/>
      <c r="AK882" s="41"/>
      <c r="AL882" s="41"/>
      <c r="AM882" s="41"/>
      <c r="AO882" s="2"/>
    </row>
    <row r="883" spans="16:41" x14ac:dyDescent="0.2">
      <c r="P883" s="2"/>
      <c r="Q883" s="2"/>
      <c r="S883" s="2"/>
      <c r="U883" s="2"/>
      <c r="V883" s="2"/>
      <c r="Y883" s="88"/>
      <c r="AC883" s="41"/>
      <c r="AE883" s="155"/>
      <c r="AF883" s="155"/>
      <c r="AG883" s="41"/>
      <c r="AH883" s="88"/>
      <c r="AK883" s="41"/>
      <c r="AL883" s="41"/>
      <c r="AM883" s="41"/>
      <c r="AO883" s="2"/>
    </row>
    <row r="884" spans="16:41" x14ac:dyDescent="0.2">
      <c r="P884" s="2"/>
      <c r="Q884" s="2"/>
      <c r="S884" s="2"/>
      <c r="U884" s="2"/>
      <c r="V884" s="2"/>
      <c r="Y884" s="88"/>
      <c r="AC884" s="41"/>
      <c r="AE884" s="155"/>
      <c r="AF884" s="155"/>
      <c r="AG884" s="41"/>
      <c r="AH884" s="88"/>
      <c r="AK884" s="41"/>
      <c r="AL884" s="41"/>
      <c r="AM884" s="41"/>
      <c r="AO884" s="2"/>
    </row>
    <row r="885" spans="16:41" x14ac:dyDescent="0.2">
      <c r="P885" s="2"/>
      <c r="Q885" s="2"/>
      <c r="S885" s="2"/>
      <c r="U885" s="2"/>
      <c r="V885" s="2"/>
      <c r="Y885" s="88"/>
      <c r="AC885" s="41"/>
      <c r="AE885" s="155"/>
      <c r="AF885" s="155"/>
      <c r="AG885" s="41"/>
      <c r="AH885" s="88"/>
      <c r="AK885" s="41"/>
      <c r="AL885" s="41"/>
      <c r="AM885" s="41"/>
      <c r="AO885" s="2"/>
    </row>
    <row r="886" spans="16:41" x14ac:dyDescent="0.2">
      <c r="P886" s="2"/>
      <c r="Q886" s="2"/>
      <c r="S886" s="2"/>
      <c r="U886" s="2"/>
      <c r="V886" s="2"/>
      <c r="Y886" s="88"/>
      <c r="AC886" s="41"/>
      <c r="AE886" s="155"/>
      <c r="AF886" s="155"/>
      <c r="AG886" s="41"/>
      <c r="AH886" s="88"/>
      <c r="AK886" s="41"/>
      <c r="AL886" s="41"/>
      <c r="AM886" s="41"/>
      <c r="AO886" s="2"/>
    </row>
    <row r="887" spans="16:41" x14ac:dyDescent="0.2">
      <c r="P887" s="2"/>
      <c r="Q887" s="2"/>
      <c r="S887" s="2"/>
      <c r="U887" s="2"/>
      <c r="V887" s="2"/>
      <c r="Y887" s="88"/>
      <c r="AC887" s="41"/>
      <c r="AE887" s="155"/>
      <c r="AF887" s="155"/>
      <c r="AG887" s="41"/>
      <c r="AH887" s="88"/>
      <c r="AK887" s="41"/>
      <c r="AL887" s="41"/>
      <c r="AM887" s="41"/>
      <c r="AO887" s="2"/>
    </row>
    <row r="888" spans="16:41" x14ac:dyDescent="0.2">
      <c r="P888" s="2"/>
      <c r="Q888" s="2"/>
      <c r="S888" s="2"/>
      <c r="U888" s="2"/>
      <c r="V888" s="2"/>
      <c r="Y888" s="88"/>
      <c r="AC888" s="41"/>
      <c r="AE888" s="155"/>
      <c r="AF888" s="155"/>
      <c r="AG888" s="41"/>
      <c r="AH888" s="88"/>
      <c r="AK888" s="41"/>
      <c r="AL888" s="41"/>
      <c r="AM888" s="41"/>
      <c r="AO888" s="2"/>
    </row>
    <row r="889" spans="16:41" x14ac:dyDescent="0.2">
      <c r="P889" s="2"/>
      <c r="Q889" s="2"/>
      <c r="S889" s="2"/>
      <c r="U889" s="2"/>
      <c r="V889" s="2"/>
      <c r="Y889" s="88"/>
      <c r="AC889" s="41"/>
      <c r="AE889" s="155"/>
      <c r="AF889" s="155"/>
      <c r="AG889" s="41"/>
      <c r="AH889" s="88"/>
      <c r="AK889" s="41"/>
      <c r="AL889" s="41"/>
      <c r="AM889" s="41"/>
      <c r="AO889" s="2"/>
    </row>
    <row r="890" spans="16:41" x14ac:dyDescent="0.2">
      <c r="P890" s="2"/>
      <c r="Q890" s="2"/>
      <c r="S890" s="2"/>
      <c r="U890" s="2"/>
      <c r="V890" s="2"/>
      <c r="Y890" s="88"/>
      <c r="AC890" s="41"/>
      <c r="AE890" s="155"/>
      <c r="AF890" s="155"/>
      <c r="AG890" s="41"/>
      <c r="AH890" s="88"/>
      <c r="AK890" s="41"/>
      <c r="AL890" s="41"/>
      <c r="AM890" s="41"/>
      <c r="AO890" s="2"/>
    </row>
    <row r="891" spans="16:41" x14ac:dyDescent="0.2">
      <c r="P891" s="2"/>
      <c r="Q891" s="2"/>
      <c r="S891" s="2"/>
      <c r="U891" s="2"/>
      <c r="V891" s="2"/>
      <c r="Y891" s="88"/>
      <c r="AC891" s="41"/>
      <c r="AE891" s="155"/>
      <c r="AF891" s="155"/>
      <c r="AG891" s="41"/>
      <c r="AH891" s="88"/>
      <c r="AK891" s="41"/>
      <c r="AL891" s="41"/>
      <c r="AM891" s="41"/>
      <c r="AO891" s="2"/>
    </row>
    <row r="892" spans="16:41" x14ac:dyDescent="0.2">
      <c r="P892" s="2"/>
      <c r="Q892" s="2"/>
      <c r="S892" s="2"/>
      <c r="U892" s="2"/>
      <c r="V892" s="2"/>
      <c r="Y892" s="88"/>
      <c r="AC892" s="41"/>
      <c r="AE892" s="155"/>
      <c r="AF892" s="155"/>
      <c r="AG892" s="41"/>
      <c r="AH892" s="88"/>
      <c r="AK892" s="41"/>
      <c r="AL892" s="41"/>
      <c r="AM892" s="41"/>
      <c r="AO892" s="2"/>
    </row>
    <row r="893" spans="16:41" x14ac:dyDescent="0.2">
      <c r="P893" s="2"/>
      <c r="Q893" s="2"/>
      <c r="S893" s="2"/>
      <c r="U893" s="2"/>
      <c r="V893" s="2"/>
      <c r="Y893" s="88"/>
      <c r="AC893" s="41"/>
      <c r="AE893" s="155"/>
      <c r="AF893" s="155"/>
      <c r="AG893" s="41"/>
      <c r="AH893" s="88"/>
      <c r="AK893" s="41"/>
      <c r="AL893" s="41"/>
      <c r="AM893" s="41"/>
      <c r="AO893" s="2"/>
    </row>
    <row r="894" spans="16:41" x14ac:dyDescent="0.2">
      <c r="P894" s="2"/>
      <c r="Q894" s="2"/>
      <c r="S894" s="2"/>
      <c r="U894" s="2"/>
      <c r="V894" s="2"/>
      <c r="Y894" s="88"/>
      <c r="AC894" s="41"/>
      <c r="AE894" s="155"/>
      <c r="AF894" s="155"/>
      <c r="AG894" s="41"/>
      <c r="AH894" s="88"/>
      <c r="AK894" s="41"/>
      <c r="AL894" s="41"/>
      <c r="AM894" s="41"/>
      <c r="AO894" s="2"/>
    </row>
    <row r="895" spans="16:41" x14ac:dyDescent="0.2">
      <c r="P895" s="2"/>
      <c r="Q895" s="2"/>
      <c r="S895" s="2"/>
      <c r="U895" s="2"/>
      <c r="V895" s="2"/>
      <c r="Y895" s="88"/>
      <c r="AC895" s="41"/>
      <c r="AE895" s="155"/>
      <c r="AF895" s="155"/>
      <c r="AG895" s="41"/>
      <c r="AH895" s="88"/>
      <c r="AK895" s="41"/>
      <c r="AL895" s="41"/>
      <c r="AM895" s="41"/>
      <c r="AO895" s="2"/>
    </row>
    <row r="896" spans="16:41" x14ac:dyDescent="0.2">
      <c r="P896" s="2"/>
      <c r="Q896" s="2"/>
      <c r="S896" s="2"/>
      <c r="U896" s="2"/>
      <c r="V896" s="2"/>
      <c r="Y896" s="88"/>
      <c r="AC896" s="41"/>
      <c r="AE896" s="155"/>
      <c r="AF896" s="155"/>
      <c r="AG896" s="41"/>
      <c r="AH896" s="88"/>
      <c r="AK896" s="41"/>
      <c r="AL896" s="41"/>
      <c r="AM896" s="41"/>
      <c r="AO896" s="2"/>
    </row>
    <row r="897" spans="16:41" x14ac:dyDescent="0.2">
      <c r="P897" s="2"/>
      <c r="Q897" s="2"/>
      <c r="S897" s="2"/>
      <c r="U897" s="2"/>
      <c r="V897" s="2"/>
      <c r="Y897" s="88"/>
      <c r="AC897" s="41"/>
      <c r="AE897" s="155"/>
      <c r="AF897" s="155"/>
      <c r="AG897" s="41"/>
      <c r="AH897" s="88"/>
      <c r="AK897" s="41"/>
      <c r="AL897" s="41"/>
      <c r="AM897" s="41"/>
      <c r="AO897" s="2"/>
    </row>
    <row r="898" spans="16:41" x14ac:dyDescent="0.2">
      <c r="P898" s="2"/>
      <c r="Q898" s="2"/>
      <c r="S898" s="2"/>
      <c r="U898" s="2"/>
      <c r="V898" s="2"/>
      <c r="Y898" s="88"/>
      <c r="AC898" s="41"/>
      <c r="AE898" s="155"/>
      <c r="AF898" s="155"/>
      <c r="AG898" s="41"/>
      <c r="AH898" s="88"/>
      <c r="AK898" s="41"/>
      <c r="AL898" s="41"/>
      <c r="AM898" s="41"/>
      <c r="AO898" s="2"/>
    </row>
    <row r="899" spans="16:41" x14ac:dyDescent="0.2">
      <c r="P899" s="2"/>
      <c r="Q899" s="2"/>
      <c r="S899" s="2"/>
      <c r="U899" s="2"/>
      <c r="V899" s="2"/>
      <c r="Y899" s="88"/>
      <c r="AC899" s="41"/>
      <c r="AE899" s="155"/>
      <c r="AF899" s="155"/>
      <c r="AG899" s="41"/>
      <c r="AH899" s="88"/>
      <c r="AK899" s="41"/>
      <c r="AL899" s="41"/>
      <c r="AM899" s="41"/>
      <c r="AO899" s="2"/>
    </row>
    <row r="900" spans="16:41" x14ac:dyDescent="0.2">
      <c r="P900" s="2"/>
      <c r="Q900" s="2"/>
      <c r="S900" s="2"/>
      <c r="U900" s="2"/>
      <c r="V900" s="2"/>
      <c r="Y900" s="88"/>
      <c r="AC900" s="41"/>
      <c r="AE900" s="155"/>
      <c r="AF900" s="155"/>
      <c r="AG900" s="41"/>
      <c r="AH900" s="88"/>
      <c r="AK900" s="41"/>
      <c r="AL900" s="41"/>
      <c r="AM900" s="41"/>
      <c r="AO900" s="2"/>
    </row>
    <row r="901" spans="16:41" x14ac:dyDescent="0.2">
      <c r="P901" s="2"/>
      <c r="Q901" s="2"/>
      <c r="S901" s="2"/>
      <c r="U901" s="2"/>
      <c r="V901" s="2"/>
      <c r="Y901" s="88"/>
      <c r="AC901" s="41"/>
      <c r="AE901" s="155"/>
      <c r="AF901" s="155"/>
      <c r="AG901" s="41"/>
      <c r="AH901" s="88"/>
      <c r="AK901" s="41"/>
      <c r="AL901" s="41"/>
      <c r="AM901" s="41"/>
      <c r="AO901" s="2"/>
    </row>
    <row r="902" spans="16:41" x14ac:dyDescent="0.2">
      <c r="P902" s="2"/>
      <c r="Q902" s="2"/>
      <c r="S902" s="2"/>
      <c r="U902" s="2"/>
      <c r="V902" s="2"/>
      <c r="Y902" s="88"/>
      <c r="AC902" s="41"/>
      <c r="AE902" s="155"/>
      <c r="AF902" s="155"/>
      <c r="AG902" s="41"/>
      <c r="AH902" s="88"/>
      <c r="AK902" s="41"/>
      <c r="AL902" s="41"/>
      <c r="AM902" s="41"/>
      <c r="AO902" s="2"/>
    </row>
    <row r="903" spans="16:41" x14ac:dyDescent="0.2">
      <c r="P903" s="2"/>
      <c r="Q903" s="2"/>
      <c r="S903" s="2"/>
      <c r="U903" s="2"/>
      <c r="V903" s="2"/>
      <c r="Y903" s="88"/>
      <c r="AC903" s="41"/>
      <c r="AE903" s="155"/>
      <c r="AF903" s="155"/>
      <c r="AG903" s="41"/>
      <c r="AH903" s="88"/>
      <c r="AK903" s="41"/>
      <c r="AL903" s="41"/>
      <c r="AM903" s="41"/>
      <c r="AO903" s="2"/>
    </row>
    <row r="904" spans="16:41" x14ac:dyDescent="0.2">
      <c r="P904" s="2"/>
      <c r="Q904" s="2"/>
      <c r="S904" s="2"/>
      <c r="U904" s="2"/>
      <c r="V904" s="2"/>
      <c r="Y904" s="88"/>
      <c r="AC904" s="41"/>
      <c r="AE904" s="155"/>
      <c r="AF904" s="155"/>
      <c r="AG904" s="41"/>
      <c r="AH904" s="88"/>
      <c r="AK904" s="41"/>
      <c r="AL904" s="41"/>
      <c r="AM904" s="41"/>
      <c r="AO904" s="2"/>
    </row>
    <row r="905" spans="16:41" x14ac:dyDescent="0.2">
      <c r="P905" s="2"/>
      <c r="Q905" s="2"/>
      <c r="S905" s="2"/>
      <c r="U905" s="2"/>
      <c r="V905" s="2"/>
      <c r="Y905" s="88"/>
      <c r="AC905" s="41"/>
      <c r="AE905" s="155"/>
      <c r="AF905" s="155"/>
      <c r="AG905" s="41"/>
      <c r="AH905" s="88"/>
      <c r="AK905" s="41"/>
      <c r="AL905" s="41"/>
      <c r="AM905" s="41"/>
      <c r="AO905" s="2"/>
    </row>
    <row r="906" spans="16:41" x14ac:dyDescent="0.2">
      <c r="P906" s="2"/>
      <c r="Q906" s="2"/>
      <c r="S906" s="2"/>
      <c r="U906" s="2"/>
      <c r="V906" s="2"/>
      <c r="Y906" s="88"/>
      <c r="AC906" s="41"/>
      <c r="AE906" s="155"/>
      <c r="AF906" s="155"/>
      <c r="AG906" s="41"/>
      <c r="AH906" s="88"/>
      <c r="AK906" s="41"/>
      <c r="AL906" s="41"/>
      <c r="AM906" s="41"/>
      <c r="AO906" s="2"/>
    </row>
    <row r="907" spans="16:41" x14ac:dyDescent="0.2">
      <c r="P907" s="2"/>
      <c r="Q907" s="2"/>
      <c r="S907" s="2"/>
      <c r="U907" s="2"/>
      <c r="V907" s="2"/>
      <c r="Y907" s="88"/>
      <c r="AC907" s="41"/>
      <c r="AE907" s="155"/>
      <c r="AF907" s="155"/>
      <c r="AG907" s="41"/>
      <c r="AH907" s="88"/>
      <c r="AK907" s="41"/>
      <c r="AL907" s="41"/>
      <c r="AM907" s="41"/>
      <c r="AO907" s="2"/>
    </row>
    <row r="908" spans="16:41" x14ac:dyDescent="0.2">
      <c r="P908" s="2"/>
      <c r="Q908" s="2"/>
      <c r="S908" s="2"/>
      <c r="U908" s="2"/>
      <c r="V908" s="2"/>
      <c r="Y908" s="88"/>
      <c r="AC908" s="41"/>
      <c r="AE908" s="155"/>
      <c r="AF908" s="155"/>
      <c r="AG908" s="41"/>
      <c r="AH908" s="88"/>
      <c r="AK908" s="41"/>
      <c r="AL908" s="41"/>
      <c r="AM908" s="41"/>
      <c r="AO908" s="2"/>
    </row>
    <row r="909" spans="16:41" x14ac:dyDescent="0.2">
      <c r="P909" s="2"/>
      <c r="Q909" s="2"/>
      <c r="S909" s="2"/>
      <c r="U909" s="2"/>
      <c r="V909" s="2"/>
      <c r="Y909" s="88"/>
      <c r="AC909" s="41"/>
      <c r="AE909" s="155"/>
      <c r="AF909" s="155"/>
      <c r="AG909" s="41"/>
      <c r="AH909" s="88"/>
      <c r="AK909" s="41"/>
      <c r="AL909" s="41"/>
      <c r="AM909" s="41"/>
      <c r="AO909" s="2"/>
    </row>
    <row r="910" spans="16:41" x14ac:dyDescent="0.2">
      <c r="P910" s="2"/>
      <c r="Q910" s="2"/>
      <c r="S910" s="2"/>
      <c r="U910" s="2"/>
      <c r="V910" s="2"/>
      <c r="Y910" s="88"/>
      <c r="AC910" s="41"/>
      <c r="AE910" s="155"/>
      <c r="AF910" s="155"/>
      <c r="AG910" s="41"/>
      <c r="AH910" s="88"/>
      <c r="AK910" s="41"/>
      <c r="AL910" s="41"/>
      <c r="AM910" s="41"/>
      <c r="AO910" s="2"/>
    </row>
    <row r="911" spans="16:41" x14ac:dyDescent="0.2">
      <c r="P911" s="2"/>
      <c r="Q911" s="2"/>
      <c r="S911" s="2"/>
      <c r="U911" s="2"/>
      <c r="V911" s="2"/>
      <c r="Y911" s="88"/>
      <c r="AC911" s="41"/>
      <c r="AE911" s="155"/>
      <c r="AF911" s="155"/>
      <c r="AG911" s="41"/>
      <c r="AH911" s="88"/>
      <c r="AK911" s="41"/>
      <c r="AL911" s="41"/>
      <c r="AM911" s="41"/>
      <c r="AO911" s="2"/>
    </row>
    <row r="912" spans="16:41" x14ac:dyDescent="0.2">
      <c r="P912" s="2"/>
      <c r="Q912" s="2"/>
      <c r="S912" s="2"/>
      <c r="U912" s="2"/>
      <c r="V912" s="2"/>
      <c r="Y912" s="88"/>
      <c r="AC912" s="41"/>
      <c r="AE912" s="155"/>
      <c r="AF912" s="155"/>
      <c r="AG912" s="41"/>
      <c r="AH912" s="88"/>
      <c r="AK912" s="41"/>
      <c r="AL912" s="41"/>
      <c r="AM912" s="41"/>
      <c r="AO912" s="2"/>
    </row>
    <row r="913" spans="16:41" x14ac:dyDescent="0.2">
      <c r="P913" s="2"/>
      <c r="Q913" s="2"/>
      <c r="S913" s="2"/>
      <c r="U913" s="2"/>
      <c r="V913" s="2"/>
      <c r="Y913" s="88"/>
      <c r="AC913" s="41"/>
      <c r="AE913" s="155"/>
      <c r="AF913" s="155"/>
      <c r="AG913" s="41"/>
      <c r="AH913" s="88"/>
      <c r="AK913" s="41"/>
      <c r="AL913" s="41"/>
      <c r="AM913" s="41"/>
      <c r="AO913" s="2"/>
    </row>
    <row r="914" spans="16:41" x14ac:dyDescent="0.2">
      <c r="P914" s="2"/>
      <c r="Q914" s="2"/>
      <c r="S914" s="2"/>
      <c r="U914" s="2"/>
      <c r="V914" s="2"/>
      <c r="Y914" s="88"/>
      <c r="AC914" s="41"/>
      <c r="AE914" s="155"/>
      <c r="AF914" s="155"/>
      <c r="AG914" s="41"/>
      <c r="AH914" s="88"/>
      <c r="AK914" s="41"/>
      <c r="AL914" s="41"/>
      <c r="AM914" s="41"/>
      <c r="AO914" s="2"/>
    </row>
    <row r="915" spans="16:41" x14ac:dyDescent="0.2">
      <c r="P915" s="2"/>
      <c r="Q915" s="2"/>
      <c r="S915" s="2"/>
      <c r="U915" s="2"/>
      <c r="V915" s="2"/>
      <c r="Y915" s="88"/>
      <c r="AC915" s="41"/>
      <c r="AE915" s="155"/>
      <c r="AF915" s="155"/>
      <c r="AG915" s="41"/>
      <c r="AH915" s="88"/>
      <c r="AK915" s="41"/>
      <c r="AL915" s="41"/>
      <c r="AM915" s="41"/>
      <c r="AO915" s="2"/>
    </row>
    <row r="916" spans="16:41" x14ac:dyDescent="0.2">
      <c r="P916" s="2"/>
      <c r="Q916" s="2"/>
      <c r="S916" s="2"/>
      <c r="U916" s="2"/>
      <c r="V916" s="2"/>
      <c r="Y916" s="88"/>
      <c r="AC916" s="41"/>
      <c r="AE916" s="155"/>
      <c r="AF916" s="155"/>
      <c r="AG916" s="41"/>
      <c r="AH916" s="88"/>
      <c r="AK916" s="41"/>
      <c r="AL916" s="41"/>
      <c r="AM916" s="41"/>
      <c r="AO916" s="2"/>
    </row>
    <row r="917" spans="16:41" x14ac:dyDescent="0.2">
      <c r="P917" s="2"/>
      <c r="Q917" s="2"/>
      <c r="S917" s="2"/>
      <c r="U917" s="2"/>
      <c r="V917" s="2"/>
      <c r="Y917" s="88"/>
      <c r="AC917" s="41"/>
      <c r="AE917" s="155"/>
      <c r="AF917" s="155"/>
      <c r="AG917" s="41"/>
      <c r="AH917" s="88"/>
      <c r="AK917" s="41"/>
      <c r="AL917" s="41"/>
      <c r="AM917" s="41"/>
      <c r="AO917" s="2"/>
    </row>
    <row r="918" spans="16:41" x14ac:dyDescent="0.2">
      <c r="P918" s="2"/>
      <c r="Q918" s="2"/>
      <c r="S918" s="2"/>
      <c r="U918" s="2"/>
      <c r="V918" s="2"/>
      <c r="Y918" s="88"/>
      <c r="AC918" s="41"/>
      <c r="AE918" s="155"/>
      <c r="AF918" s="155"/>
      <c r="AG918" s="41"/>
      <c r="AH918" s="88"/>
      <c r="AK918" s="41"/>
      <c r="AL918" s="41"/>
      <c r="AM918" s="41"/>
      <c r="AO918" s="2"/>
    </row>
    <row r="919" spans="16:41" x14ac:dyDescent="0.2">
      <c r="P919" s="2"/>
      <c r="Q919" s="2"/>
      <c r="S919" s="2"/>
      <c r="U919" s="2"/>
      <c r="V919" s="2"/>
      <c r="Y919" s="88"/>
      <c r="AC919" s="41"/>
      <c r="AE919" s="155"/>
      <c r="AF919" s="155"/>
      <c r="AG919" s="41"/>
      <c r="AH919" s="88"/>
      <c r="AK919" s="41"/>
      <c r="AL919" s="41"/>
      <c r="AM919" s="41"/>
      <c r="AO919" s="2"/>
    </row>
    <row r="920" spans="16:41" x14ac:dyDescent="0.2">
      <c r="P920" s="2"/>
      <c r="Q920" s="2"/>
      <c r="S920" s="2"/>
      <c r="U920" s="2"/>
      <c r="V920" s="2"/>
      <c r="Y920" s="88"/>
      <c r="AC920" s="41"/>
      <c r="AE920" s="155"/>
      <c r="AF920" s="155"/>
      <c r="AG920" s="41"/>
      <c r="AH920" s="88"/>
      <c r="AK920" s="41"/>
      <c r="AL920" s="41"/>
      <c r="AM920" s="41"/>
      <c r="AO920" s="2"/>
    </row>
    <row r="921" spans="16:41" x14ac:dyDescent="0.2">
      <c r="P921" s="2"/>
      <c r="Q921" s="2"/>
      <c r="S921" s="2"/>
      <c r="U921" s="2"/>
      <c r="V921" s="2"/>
      <c r="Y921" s="88"/>
      <c r="AC921" s="41"/>
      <c r="AE921" s="155"/>
      <c r="AF921" s="155"/>
      <c r="AG921" s="41"/>
      <c r="AH921" s="88"/>
      <c r="AK921" s="41"/>
      <c r="AL921" s="41"/>
      <c r="AM921" s="41"/>
      <c r="AO921" s="2"/>
    </row>
    <row r="922" spans="16:41" x14ac:dyDescent="0.2">
      <c r="P922" s="2"/>
      <c r="Q922" s="2"/>
      <c r="S922" s="2"/>
      <c r="U922" s="2"/>
      <c r="V922" s="2"/>
      <c r="Y922" s="88"/>
      <c r="AC922" s="41"/>
      <c r="AE922" s="155"/>
      <c r="AF922" s="155"/>
      <c r="AG922" s="41"/>
      <c r="AH922" s="88"/>
      <c r="AK922" s="41"/>
      <c r="AL922" s="41"/>
      <c r="AM922" s="41"/>
      <c r="AO922" s="2"/>
    </row>
    <row r="923" spans="16:41" x14ac:dyDescent="0.2">
      <c r="P923" s="2"/>
      <c r="Q923" s="2"/>
      <c r="S923" s="2"/>
      <c r="U923" s="2"/>
      <c r="V923" s="2"/>
      <c r="Y923" s="88"/>
      <c r="AC923" s="41"/>
      <c r="AE923" s="155"/>
      <c r="AF923" s="155"/>
      <c r="AG923" s="41"/>
      <c r="AH923" s="88"/>
      <c r="AK923" s="41"/>
      <c r="AL923" s="41"/>
      <c r="AM923" s="41"/>
      <c r="AO923" s="2"/>
    </row>
    <row r="924" spans="16:41" x14ac:dyDescent="0.2">
      <c r="P924" s="2"/>
      <c r="Q924" s="2"/>
      <c r="S924" s="2"/>
      <c r="U924" s="2"/>
      <c r="V924" s="2"/>
      <c r="Y924" s="88"/>
      <c r="AC924" s="41"/>
      <c r="AE924" s="155"/>
      <c r="AF924" s="155"/>
      <c r="AG924" s="41"/>
      <c r="AH924" s="88"/>
      <c r="AK924" s="41"/>
      <c r="AL924" s="41"/>
      <c r="AM924" s="41"/>
      <c r="AO924" s="2"/>
    </row>
    <row r="925" spans="16:41" x14ac:dyDescent="0.2">
      <c r="P925" s="2"/>
      <c r="Q925" s="2"/>
      <c r="S925" s="2"/>
      <c r="U925" s="2"/>
      <c r="V925" s="2"/>
      <c r="Y925" s="88"/>
      <c r="AC925" s="41"/>
      <c r="AE925" s="155"/>
      <c r="AF925" s="155"/>
      <c r="AG925" s="41"/>
      <c r="AH925" s="88"/>
      <c r="AK925" s="41"/>
      <c r="AL925" s="41"/>
      <c r="AM925" s="41"/>
      <c r="AO925" s="2"/>
    </row>
    <row r="926" spans="16:41" x14ac:dyDescent="0.2">
      <c r="P926" s="2"/>
      <c r="Q926" s="2"/>
      <c r="S926" s="2"/>
      <c r="U926" s="2"/>
      <c r="V926" s="2"/>
      <c r="Y926" s="88"/>
      <c r="AC926" s="41"/>
      <c r="AE926" s="155"/>
      <c r="AF926" s="155"/>
      <c r="AG926" s="41"/>
      <c r="AH926" s="88"/>
      <c r="AK926" s="41"/>
      <c r="AL926" s="41"/>
      <c r="AM926" s="41"/>
      <c r="AO926" s="2"/>
    </row>
    <row r="927" spans="16:41" x14ac:dyDescent="0.2">
      <c r="P927" s="2"/>
      <c r="Q927" s="2"/>
      <c r="S927" s="2"/>
      <c r="U927" s="2"/>
      <c r="V927" s="2"/>
      <c r="Y927" s="88"/>
      <c r="AC927" s="41"/>
      <c r="AE927" s="155"/>
      <c r="AF927" s="155"/>
      <c r="AG927" s="41"/>
      <c r="AH927" s="88"/>
      <c r="AK927" s="41"/>
      <c r="AL927" s="41"/>
      <c r="AM927" s="41"/>
      <c r="AO927" s="2"/>
    </row>
    <row r="928" spans="16:41" x14ac:dyDescent="0.2">
      <c r="P928" s="2"/>
      <c r="Q928" s="2"/>
      <c r="S928" s="2"/>
      <c r="U928" s="2"/>
      <c r="V928" s="2"/>
      <c r="Y928" s="88"/>
      <c r="AC928" s="41"/>
      <c r="AE928" s="155"/>
      <c r="AF928" s="155"/>
      <c r="AG928" s="41"/>
      <c r="AH928" s="88"/>
      <c r="AK928" s="41"/>
      <c r="AL928" s="41"/>
      <c r="AM928" s="41"/>
      <c r="AO928" s="2"/>
    </row>
    <row r="929" spans="16:41" x14ac:dyDescent="0.2">
      <c r="P929" s="2"/>
      <c r="Q929" s="2"/>
      <c r="S929" s="2"/>
      <c r="U929" s="2"/>
      <c r="V929" s="2"/>
      <c r="Y929" s="88"/>
      <c r="AC929" s="41"/>
      <c r="AE929" s="155"/>
      <c r="AF929" s="155"/>
      <c r="AG929" s="41"/>
      <c r="AH929" s="88"/>
      <c r="AK929" s="41"/>
      <c r="AL929" s="41"/>
      <c r="AM929" s="41"/>
      <c r="AO929" s="2"/>
    </row>
    <row r="930" spans="16:41" x14ac:dyDescent="0.2">
      <c r="P930" s="2"/>
      <c r="Q930" s="2"/>
      <c r="S930" s="2"/>
      <c r="U930" s="2"/>
      <c r="V930" s="2"/>
      <c r="Y930" s="88"/>
      <c r="AC930" s="41"/>
      <c r="AE930" s="155"/>
      <c r="AF930" s="155"/>
      <c r="AG930" s="41"/>
      <c r="AH930" s="88"/>
      <c r="AK930" s="41"/>
      <c r="AL930" s="41"/>
      <c r="AM930" s="41"/>
      <c r="AO930" s="2"/>
    </row>
    <row r="931" spans="16:41" x14ac:dyDescent="0.2">
      <c r="P931" s="2"/>
      <c r="Q931" s="2"/>
      <c r="S931" s="2"/>
      <c r="U931" s="2"/>
      <c r="V931" s="2"/>
      <c r="Y931" s="88"/>
      <c r="AC931" s="41"/>
      <c r="AE931" s="155"/>
      <c r="AF931" s="155"/>
      <c r="AG931" s="41"/>
      <c r="AH931" s="88"/>
      <c r="AK931" s="41"/>
      <c r="AL931" s="41"/>
      <c r="AM931" s="41"/>
      <c r="AO931" s="2"/>
    </row>
    <row r="932" spans="16:41" x14ac:dyDescent="0.2">
      <c r="P932" s="2"/>
      <c r="Q932" s="2"/>
      <c r="S932" s="2"/>
      <c r="U932" s="2"/>
      <c r="V932" s="2"/>
      <c r="Y932" s="88"/>
      <c r="AC932" s="41"/>
      <c r="AE932" s="155"/>
      <c r="AF932" s="155"/>
      <c r="AG932" s="41"/>
      <c r="AH932" s="88"/>
      <c r="AK932" s="41"/>
      <c r="AL932" s="41"/>
      <c r="AM932" s="41"/>
      <c r="AO932" s="2"/>
    </row>
    <row r="933" spans="16:41" x14ac:dyDescent="0.2">
      <c r="P933" s="2"/>
      <c r="Q933" s="2"/>
      <c r="S933" s="2"/>
      <c r="U933" s="2"/>
      <c r="V933" s="2"/>
      <c r="Y933" s="88"/>
      <c r="AC933" s="41"/>
      <c r="AE933" s="155"/>
      <c r="AF933" s="155"/>
      <c r="AG933" s="41"/>
      <c r="AH933" s="88"/>
      <c r="AK933" s="41"/>
      <c r="AL933" s="41"/>
      <c r="AM933" s="41"/>
      <c r="AO933" s="2"/>
    </row>
    <row r="934" spans="16:41" x14ac:dyDescent="0.2">
      <c r="P934" s="2"/>
      <c r="Q934" s="2"/>
      <c r="S934" s="2"/>
      <c r="U934" s="2"/>
      <c r="V934" s="2"/>
      <c r="Y934" s="88"/>
      <c r="AC934" s="41"/>
      <c r="AE934" s="155"/>
      <c r="AF934" s="155"/>
      <c r="AG934" s="41"/>
      <c r="AH934" s="88"/>
      <c r="AK934" s="41"/>
      <c r="AL934" s="41"/>
      <c r="AM934" s="41"/>
      <c r="AO934" s="2"/>
    </row>
    <row r="935" spans="16:41" x14ac:dyDescent="0.2">
      <c r="P935" s="2"/>
      <c r="Q935" s="2"/>
      <c r="S935" s="2"/>
      <c r="U935" s="2"/>
      <c r="V935" s="2"/>
      <c r="Y935" s="88"/>
      <c r="AC935" s="41"/>
      <c r="AE935" s="155"/>
      <c r="AF935" s="155"/>
      <c r="AG935" s="41"/>
      <c r="AH935" s="88"/>
      <c r="AK935" s="41"/>
      <c r="AL935" s="41"/>
      <c r="AM935" s="41"/>
      <c r="AO935" s="2"/>
    </row>
    <row r="936" spans="16:41" x14ac:dyDescent="0.2">
      <c r="P936" s="2"/>
      <c r="Q936" s="2"/>
      <c r="S936" s="2"/>
      <c r="U936" s="2"/>
      <c r="V936" s="2"/>
      <c r="Y936" s="88"/>
      <c r="AC936" s="41"/>
      <c r="AE936" s="155"/>
      <c r="AF936" s="155"/>
      <c r="AG936" s="41"/>
      <c r="AH936" s="88"/>
      <c r="AK936" s="41"/>
      <c r="AL936" s="41"/>
      <c r="AM936" s="41"/>
      <c r="AO936" s="2"/>
    </row>
    <row r="937" spans="16:41" x14ac:dyDescent="0.2">
      <c r="P937" s="2"/>
      <c r="Q937" s="2"/>
      <c r="S937" s="2"/>
      <c r="U937" s="2"/>
      <c r="V937" s="2"/>
      <c r="Y937" s="88"/>
      <c r="AC937" s="41"/>
      <c r="AE937" s="155"/>
      <c r="AF937" s="155"/>
      <c r="AG937" s="41"/>
      <c r="AH937" s="88"/>
      <c r="AK937" s="41"/>
      <c r="AL937" s="41"/>
      <c r="AM937" s="41"/>
      <c r="AO937" s="2"/>
    </row>
    <row r="938" spans="16:41" x14ac:dyDescent="0.2">
      <c r="P938" s="2"/>
      <c r="Q938" s="2"/>
      <c r="S938" s="2"/>
      <c r="U938" s="2"/>
      <c r="V938" s="2"/>
      <c r="Y938" s="88"/>
      <c r="AC938" s="41"/>
      <c r="AE938" s="155"/>
      <c r="AF938" s="155"/>
      <c r="AG938" s="41"/>
      <c r="AH938" s="88"/>
      <c r="AK938" s="41"/>
      <c r="AL938" s="41"/>
      <c r="AM938" s="41"/>
      <c r="AO938" s="2"/>
    </row>
    <row r="939" spans="16:41" x14ac:dyDescent="0.2">
      <c r="P939" s="2"/>
      <c r="Q939" s="2"/>
      <c r="S939" s="2"/>
      <c r="U939" s="2"/>
      <c r="V939" s="2"/>
      <c r="Y939" s="88"/>
      <c r="AC939" s="41"/>
      <c r="AE939" s="155"/>
      <c r="AF939" s="155"/>
      <c r="AG939" s="41"/>
      <c r="AH939" s="88"/>
      <c r="AK939" s="41"/>
      <c r="AL939" s="41"/>
      <c r="AM939" s="41"/>
      <c r="AO939" s="2"/>
    </row>
    <row r="940" spans="16:41" x14ac:dyDescent="0.2">
      <c r="P940" s="2"/>
      <c r="Q940" s="2"/>
      <c r="S940" s="2"/>
      <c r="U940" s="2"/>
      <c r="V940" s="2"/>
      <c r="Y940" s="88"/>
      <c r="AC940" s="41"/>
      <c r="AE940" s="155"/>
      <c r="AF940" s="155"/>
      <c r="AG940" s="41"/>
      <c r="AH940" s="88"/>
      <c r="AK940" s="41"/>
      <c r="AL940" s="41"/>
      <c r="AM940" s="41"/>
      <c r="AO940" s="2"/>
    </row>
    <row r="941" spans="16:41" x14ac:dyDescent="0.2">
      <c r="P941" s="2"/>
      <c r="Q941" s="2"/>
      <c r="S941" s="2"/>
      <c r="U941" s="2"/>
      <c r="V941" s="2"/>
      <c r="Y941" s="88"/>
      <c r="AC941" s="41"/>
      <c r="AE941" s="155"/>
      <c r="AF941" s="155"/>
      <c r="AG941" s="41"/>
      <c r="AH941" s="88"/>
      <c r="AK941" s="41"/>
      <c r="AL941" s="41"/>
      <c r="AM941" s="41"/>
      <c r="AO941" s="2"/>
    </row>
    <row r="942" spans="16:41" x14ac:dyDescent="0.2">
      <c r="P942" s="2"/>
      <c r="Q942" s="2"/>
      <c r="S942" s="2"/>
      <c r="U942" s="2"/>
      <c r="V942" s="2"/>
      <c r="Y942" s="88"/>
      <c r="AC942" s="41"/>
      <c r="AE942" s="155"/>
      <c r="AF942" s="155"/>
      <c r="AG942" s="41"/>
      <c r="AH942" s="88"/>
      <c r="AK942" s="41"/>
      <c r="AL942" s="41"/>
      <c r="AM942" s="41"/>
      <c r="AO942" s="2"/>
    </row>
    <row r="943" spans="16:41" x14ac:dyDescent="0.2">
      <c r="P943" s="2"/>
      <c r="Q943" s="2"/>
      <c r="S943" s="2"/>
      <c r="U943" s="2"/>
      <c r="V943" s="2"/>
      <c r="Y943" s="88"/>
      <c r="AC943" s="41"/>
      <c r="AE943" s="155"/>
      <c r="AF943" s="155"/>
      <c r="AG943" s="41"/>
      <c r="AH943" s="88"/>
      <c r="AK943" s="41"/>
      <c r="AL943" s="41"/>
      <c r="AM943" s="41"/>
      <c r="AO943" s="2"/>
    </row>
    <row r="944" spans="16:41" x14ac:dyDescent="0.2">
      <c r="P944" s="2"/>
      <c r="Q944" s="2"/>
      <c r="S944" s="2"/>
      <c r="U944" s="2"/>
      <c r="V944" s="2"/>
      <c r="Y944" s="88"/>
      <c r="AC944" s="41"/>
      <c r="AE944" s="155"/>
      <c r="AF944" s="155"/>
      <c r="AG944" s="41"/>
      <c r="AH944" s="88"/>
      <c r="AK944" s="41"/>
      <c r="AL944" s="41"/>
      <c r="AM944" s="41"/>
      <c r="AO944" s="2"/>
    </row>
    <row r="945" spans="16:41" x14ac:dyDescent="0.2">
      <c r="P945" s="2"/>
      <c r="Q945" s="2"/>
      <c r="S945" s="2"/>
      <c r="U945" s="2"/>
      <c r="V945" s="2"/>
      <c r="Y945" s="88"/>
      <c r="AC945" s="41"/>
      <c r="AE945" s="155"/>
      <c r="AF945" s="155"/>
      <c r="AG945" s="41"/>
      <c r="AH945" s="88"/>
      <c r="AK945" s="41"/>
      <c r="AL945" s="41"/>
      <c r="AM945" s="41"/>
      <c r="AO945" s="2"/>
    </row>
    <row r="946" spans="16:41" x14ac:dyDescent="0.2">
      <c r="P946" s="2"/>
      <c r="Q946" s="2"/>
      <c r="S946" s="2"/>
      <c r="U946" s="2"/>
      <c r="V946" s="2"/>
      <c r="Y946" s="88"/>
      <c r="AC946" s="41"/>
      <c r="AE946" s="155"/>
      <c r="AF946" s="155"/>
      <c r="AG946" s="41"/>
      <c r="AH946" s="88"/>
      <c r="AK946" s="41"/>
      <c r="AL946" s="41"/>
      <c r="AM946" s="41"/>
      <c r="AO946" s="2"/>
    </row>
    <row r="947" spans="16:41" x14ac:dyDescent="0.2">
      <c r="P947" s="2"/>
      <c r="Q947" s="2"/>
      <c r="S947" s="2"/>
      <c r="U947" s="2"/>
      <c r="V947" s="2"/>
      <c r="Y947" s="88"/>
      <c r="AC947" s="41"/>
      <c r="AE947" s="155"/>
      <c r="AF947" s="155"/>
      <c r="AG947" s="41"/>
      <c r="AH947" s="88"/>
      <c r="AK947" s="41"/>
      <c r="AL947" s="41"/>
      <c r="AM947" s="41"/>
      <c r="AO947" s="2"/>
    </row>
    <row r="948" spans="16:41" x14ac:dyDescent="0.2">
      <c r="P948" s="2"/>
      <c r="Q948" s="2"/>
      <c r="S948" s="2"/>
      <c r="U948" s="2"/>
      <c r="V948" s="2"/>
      <c r="Y948" s="88"/>
      <c r="AC948" s="41"/>
      <c r="AE948" s="155"/>
      <c r="AF948" s="155"/>
      <c r="AG948" s="41"/>
      <c r="AH948" s="88"/>
      <c r="AK948" s="41"/>
      <c r="AL948" s="41"/>
      <c r="AM948" s="41"/>
      <c r="AO948" s="2"/>
    </row>
    <row r="949" spans="16:41" x14ac:dyDescent="0.2">
      <c r="P949" s="2"/>
      <c r="Q949" s="2"/>
      <c r="S949" s="2"/>
      <c r="U949" s="2"/>
      <c r="V949" s="2"/>
      <c r="Y949" s="88"/>
      <c r="AC949" s="41"/>
      <c r="AE949" s="155"/>
      <c r="AF949" s="155"/>
      <c r="AG949" s="41"/>
      <c r="AH949" s="88"/>
      <c r="AK949" s="41"/>
      <c r="AL949" s="41"/>
      <c r="AM949" s="41"/>
      <c r="AO949" s="2"/>
    </row>
    <row r="950" spans="16:41" x14ac:dyDescent="0.2">
      <c r="P950" s="2"/>
      <c r="Q950" s="2"/>
      <c r="S950" s="2"/>
      <c r="U950" s="2"/>
      <c r="V950" s="2"/>
      <c r="Y950" s="88"/>
      <c r="AC950" s="41"/>
      <c r="AE950" s="155"/>
      <c r="AF950" s="155"/>
      <c r="AG950" s="41"/>
      <c r="AH950" s="88"/>
      <c r="AK950" s="41"/>
      <c r="AL950" s="41"/>
      <c r="AM950" s="41"/>
      <c r="AO950" s="2"/>
    </row>
    <row r="951" spans="16:41" x14ac:dyDescent="0.2">
      <c r="P951" s="2"/>
      <c r="Q951" s="2"/>
      <c r="S951" s="2"/>
      <c r="U951" s="2"/>
      <c r="V951" s="2"/>
      <c r="Y951" s="88"/>
      <c r="AC951" s="41"/>
      <c r="AE951" s="155"/>
      <c r="AF951" s="155"/>
      <c r="AG951" s="41"/>
      <c r="AH951" s="88"/>
      <c r="AK951" s="41"/>
      <c r="AL951" s="41"/>
      <c r="AM951" s="41"/>
      <c r="AO951" s="2"/>
    </row>
    <row r="952" spans="16:41" x14ac:dyDescent="0.2">
      <c r="P952" s="2"/>
      <c r="Q952" s="2"/>
      <c r="S952" s="2"/>
      <c r="U952" s="2"/>
      <c r="V952" s="2"/>
      <c r="Y952" s="88"/>
      <c r="AC952" s="41"/>
      <c r="AE952" s="155"/>
      <c r="AF952" s="155"/>
      <c r="AG952" s="41"/>
      <c r="AH952" s="88"/>
      <c r="AK952" s="41"/>
      <c r="AL952" s="41"/>
      <c r="AM952" s="41"/>
      <c r="AO952" s="2"/>
    </row>
    <row r="953" spans="16:41" x14ac:dyDescent="0.2">
      <c r="P953" s="2"/>
      <c r="Q953" s="2"/>
      <c r="S953" s="2"/>
      <c r="U953" s="2"/>
      <c r="V953" s="2"/>
      <c r="Y953" s="88"/>
      <c r="AC953" s="41"/>
      <c r="AE953" s="155"/>
      <c r="AF953" s="155"/>
      <c r="AG953" s="41"/>
      <c r="AH953" s="88"/>
      <c r="AK953" s="41"/>
      <c r="AL953" s="41"/>
      <c r="AM953" s="41"/>
      <c r="AO953" s="2"/>
    </row>
    <row r="954" spans="16:41" x14ac:dyDescent="0.2">
      <c r="P954" s="2"/>
      <c r="Q954" s="2"/>
      <c r="S954" s="2"/>
      <c r="U954" s="2"/>
      <c r="V954" s="2"/>
      <c r="Y954" s="88"/>
      <c r="AC954" s="41"/>
      <c r="AE954" s="155"/>
      <c r="AF954" s="155"/>
      <c r="AG954" s="41"/>
      <c r="AH954" s="88"/>
      <c r="AK954" s="41"/>
      <c r="AL954" s="41"/>
      <c r="AM954" s="41"/>
      <c r="AO954" s="2"/>
    </row>
    <row r="955" spans="16:41" x14ac:dyDescent="0.2">
      <c r="P955" s="2"/>
      <c r="Q955" s="2"/>
      <c r="S955" s="2"/>
      <c r="U955" s="2"/>
      <c r="V955" s="2"/>
      <c r="Y955" s="88"/>
      <c r="AC955" s="41"/>
      <c r="AE955" s="155"/>
      <c r="AF955" s="155"/>
      <c r="AG955" s="41"/>
      <c r="AH955" s="88"/>
      <c r="AK955" s="41"/>
      <c r="AL955" s="41"/>
      <c r="AM955" s="41"/>
      <c r="AO955" s="2"/>
    </row>
    <row r="956" spans="16:41" x14ac:dyDescent="0.2">
      <c r="P956" s="2"/>
      <c r="Q956" s="2"/>
      <c r="S956" s="2"/>
      <c r="U956" s="2"/>
      <c r="V956" s="2"/>
      <c r="Y956" s="88"/>
      <c r="AC956" s="41"/>
      <c r="AE956" s="155"/>
      <c r="AF956" s="155"/>
      <c r="AG956" s="41"/>
      <c r="AH956" s="88"/>
      <c r="AK956" s="41"/>
      <c r="AL956" s="41"/>
      <c r="AM956" s="41"/>
      <c r="AO956" s="2"/>
    </row>
    <row r="957" spans="16:41" x14ac:dyDescent="0.2">
      <c r="P957" s="2"/>
      <c r="Q957" s="2"/>
      <c r="S957" s="2"/>
      <c r="U957" s="2"/>
      <c r="V957" s="2"/>
      <c r="Y957" s="88"/>
      <c r="AC957" s="41"/>
      <c r="AE957" s="155"/>
      <c r="AF957" s="155"/>
      <c r="AG957" s="41"/>
      <c r="AH957" s="88"/>
      <c r="AK957" s="41"/>
      <c r="AL957" s="41"/>
      <c r="AM957" s="41"/>
      <c r="AO957" s="2"/>
    </row>
    <row r="958" spans="16:41" x14ac:dyDescent="0.2">
      <c r="P958" s="2"/>
      <c r="Q958" s="2"/>
      <c r="S958" s="2"/>
      <c r="U958" s="2"/>
      <c r="V958" s="2"/>
      <c r="Y958" s="88"/>
      <c r="AC958" s="41"/>
      <c r="AE958" s="155"/>
      <c r="AF958" s="155"/>
      <c r="AG958" s="41"/>
      <c r="AH958" s="88"/>
      <c r="AK958" s="41"/>
      <c r="AL958" s="41"/>
      <c r="AM958" s="41"/>
      <c r="AO958" s="2"/>
    </row>
    <row r="959" spans="16:41" x14ac:dyDescent="0.2">
      <c r="P959" s="2"/>
      <c r="Q959" s="2"/>
      <c r="S959" s="2"/>
      <c r="U959" s="2"/>
      <c r="V959" s="2"/>
      <c r="Y959" s="88"/>
      <c r="AC959" s="41"/>
      <c r="AE959" s="155"/>
      <c r="AF959" s="155"/>
      <c r="AG959" s="41"/>
      <c r="AH959" s="88"/>
      <c r="AK959" s="41"/>
      <c r="AL959" s="41"/>
      <c r="AM959" s="41"/>
      <c r="AO959" s="2"/>
    </row>
    <row r="960" spans="16:41" x14ac:dyDescent="0.2">
      <c r="P960" s="2"/>
      <c r="Q960" s="2"/>
      <c r="S960" s="2"/>
      <c r="U960" s="2"/>
      <c r="V960" s="2"/>
      <c r="Y960" s="88"/>
      <c r="AC960" s="41"/>
      <c r="AE960" s="155"/>
      <c r="AF960" s="155"/>
      <c r="AG960" s="41"/>
      <c r="AH960" s="88"/>
      <c r="AK960" s="41"/>
      <c r="AL960" s="41"/>
      <c r="AM960" s="41"/>
      <c r="AO960" s="2"/>
    </row>
    <row r="961" spans="16:41" x14ac:dyDescent="0.2">
      <c r="P961" s="2"/>
      <c r="Q961" s="2"/>
      <c r="S961" s="2"/>
      <c r="U961" s="2"/>
      <c r="V961" s="2"/>
      <c r="Y961" s="88"/>
      <c r="AC961" s="41"/>
      <c r="AE961" s="155"/>
      <c r="AF961" s="155"/>
      <c r="AG961" s="41"/>
      <c r="AH961" s="88"/>
      <c r="AK961" s="41"/>
      <c r="AL961" s="41"/>
      <c r="AM961" s="41"/>
      <c r="AO961" s="2"/>
    </row>
    <row r="962" spans="16:41" x14ac:dyDescent="0.2">
      <c r="P962" s="2"/>
      <c r="Q962" s="2"/>
      <c r="S962" s="2"/>
      <c r="U962" s="2"/>
      <c r="V962" s="2"/>
      <c r="Y962" s="88"/>
      <c r="AC962" s="41"/>
      <c r="AE962" s="155"/>
      <c r="AF962" s="155"/>
      <c r="AG962" s="41"/>
      <c r="AH962" s="88"/>
      <c r="AK962" s="41"/>
      <c r="AL962" s="41"/>
      <c r="AM962" s="41"/>
      <c r="AO962" s="2"/>
    </row>
    <row r="963" spans="16:41" x14ac:dyDescent="0.2">
      <c r="P963" s="2"/>
      <c r="Q963" s="2"/>
      <c r="S963" s="2"/>
      <c r="U963" s="2"/>
      <c r="V963" s="2"/>
      <c r="Y963" s="88"/>
      <c r="AC963" s="41"/>
      <c r="AE963" s="155"/>
      <c r="AF963" s="155"/>
      <c r="AG963" s="41"/>
      <c r="AH963" s="88"/>
      <c r="AK963" s="41"/>
      <c r="AL963" s="41"/>
      <c r="AM963" s="41"/>
      <c r="AO963" s="2"/>
    </row>
    <row r="964" spans="16:41" x14ac:dyDescent="0.2">
      <c r="P964" s="2"/>
      <c r="Q964" s="2"/>
      <c r="S964" s="2"/>
      <c r="U964" s="2"/>
      <c r="V964" s="2"/>
      <c r="Y964" s="88"/>
      <c r="AC964" s="41"/>
      <c r="AE964" s="155"/>
      <c r="AF964" s="155"/>
      <c r="AG964" s="41"/>
      <c r="AH964" s="88"/>
      <c r="AK964" s="41"/>
      <c r="AL964" s="41"/>
      <c r="AM964" s="41"/>
      <c r="AO964" s="2"/>
    </row>
    <row r="965" spans="16:41" x14ac:dyDescent="0.2">
      <c r="P965" s="2"/>
      <c r="Q965" s="2"/>
      <c r="S965" s="2"/>
      <c r="U965" s="2"/>
      <c r="V965" s="2"/>
      <c r="Y965" s="88"/>
      <c r="AC965" s="41"/>
      <c r="AE965" s="155"/>
      <c r="AF965" s="155"/>
      <c r="AG965" s="41"/>
      <c r="AH965" s="88"/>
      <c r="AK965" s="41"/>
      <c r="AL965" s="41"/>
      <c r="AM965" s="41"/>
      <c r="AO965" s="2"/>
    </row>
    <row r="966" spans="16:41" x14ac:dyDescent="0.2">
      <c r="P966" s="2"/>
      <c r="Q966" s="2"/>
      <c r="S966" s="2"/>
      <c r="U966" s="2"/>
      <c r="V966" s="2"/>
      <c r="Y966" s="88"/>
      <c r="AC966" s="41"/>
      <c r="AE966" s="155"/>
      <c r="AF966" s="155"/>
      <c r="AG966" s="41"/>
      <c r="AH966" s="88"/>
      <c r="AK966" s="41"/>
      <c r="AL966" s="41"/>
      <c r="AM966" s="41"/>
      <c r="AO966" s="2"/>
    </row>
    <row r="967" spans="16:41" x14ac:dyDescent="0.2">
      <c r="P967" s="2"/>
      <c r="Q967" s="2"/>
      <c r="S967" s="2"/>
      <c r="U967" s="2"/>
      <c r="V967" s="2"/>
      <c r="Y967" s="88"/>
      <c r="AC967" s="41"/>
      <c r="AE967" s="155"/>
      <c r="AF967" s="155"/>
      <c r="AG967" s="41"/>
      <c r="AH967" s="88"/>
      <c r="AK967" s="41"/>
      <c r="AL967" s="41"/>
      <c r="AM967" s="41"/>
      <c r="AO967" s="2"/>
    </row>
    <row r="968" spans="16:41" x14ac:dyDescent="0.2">
      <c r="P968" s="2"/>
      <c r="Q968" s="2"/>
      <c r="S968" s="2"/>
      <c r="U968" s="2"/>
      <c r="V968" s="2"/>
      <c r="Y968" s="88"/>
      <c r="AC968" s="41"/>
      <c r="AE968" s="155"/>
      <c r="AF968" s="155"/>
      <c r="AG968" s="41"/>
      <c r="AH968" s="88"/>
      <c r="AK968" s="41"/>
      <c r="AL968" s="41"/>
      <c r="AM968" s="41"/>
      <c r="AO968" s="2"/>
    </row>
    <row r="969" spans="16:41" x14ac:dyDescent="0.2">
      <c r="P969" s="2"/>
      <c r="Q969" s="2"/>
      <c r="S969" s="2"/>
      <c r="U969" s="2"/>
      <c r="V969" s="2"/>
      <c r="Y969" s="88"/>
      <c r="AC969" s="41"/>
      <c r="AE969" s="155"/>
      <c r="AF969" s="155"/>
      <c r="AG969" s="41"/>
      <c r="AH969" s="88"/>
      <c r="AK969" s="41"/>
      <c r="AL969" s="41"/>
      <c r="AM969" s="41"/>
      <c r="AO969" s="2"/>
    </row>
    <row r="970" spans="16:41" x14ac:dyDescent="0.2">
      <c r="P970" s="2"/>
      <c r="Q970" s="2"/>
      <c r="S970" s="2"/>
      <c r="U970" s="2"/>
      <c r="V970" s="2"/>
      <c r="Y970" s="88"/>
      <c r="AC970" s="41"/>
      <c r="AE970" s="155"/>
      <c r="AF970" s="155"/>
      <c r="AG970" s="41"/>
      <c r="AH970" s="88"/>
      <c r="AK970" s="41"/>
      <c r="AL970" s="41"/>
      <c r="AM970" s="41"/>
      <c r="AO970" s="2"/>
    </row>
    <row r="971" spans="16:41" x14ac:dyDescent="0.2">
      <c r="P971" s="2"/>
      <c r="Q971" s="2"/>
      <c r="S971" s="2"/>
      <c r="U971" s="2"/>
      <c r="V971" s="2"/>
      <c r="Y971" s="88"/>
      <c r="AC971" s="41"/>
      <c r="AE971" s="155"/>
      <c r="AF971" s="155"/>
      <c r="AG971" s="41"/>
      <c r="AH971" s="88"/>
      <c r="AK971" s="41"/>
      <c r="AL971" s="41"/>
      <c r="AM971" s="41"/>
      <c r="AO971" s="2"/>
    </row>
    <row r="972" spans="16:41" x14ac:dyDescent="0.2">
      <c r="P972" s="2"/>
      <c r="Q972" s="2"/>
      <c r="S972" s="2"/>
      <c r="U972" s="2"/>
      <c r="V972" s="2"/>
      <c r="Y972" s="88"/>
      <c r="AC972" s="41"/>
      <c r="AE972" s="155"/>
      <c r="AF972" s="155"/>
      <c r="AG972" s="41"/>
      <c r="AH972" s="88"/>
      <c r="AK972" s="41"/>
      <c r="AL972" s="41"/>
      <c r="AM972" s="41"/>
      <c r="AO972" s="2"/>
    </row>
    <row r="973" spans="16:41" x14ac:dyDescent="0.2">
      <c r="P973" s="2"/>
      <c r="Q973" s="2"/>
      <c r="S973" s="2"/>
      <c r="U973" s="2"/>
      <c r="V973" s="2"/>
      <c r="Y973" s="88"/>
      <c r="AC973" s="41"/>
      <c r="AE973" s="155"/>
      <c r="AF973" s="155"/>
      <c r="AG973" s="41"/>
      <c r="AH973" s="88"/>
      <c r="AK973" s="41"/>
      <c r="AL973" s="41"/>
      <c r="AM973" s="41"/>
      <c r="AO973" s="2"/>
    </row>
    <row r="974" spans="16:41" x14ac:dyDescent="0.2">
      <c r="P974" s="2"/>
      <c r="Q974" s="2"/>
      <c r="S974" s="2"/>
      <c r="U974" s="2"/>
      <c r="V974" s="2"/>
      <c r="Y974" s="88"/>
      <c r="AC974" s="41"/>
      <c r="AE974" s="155"/>
      <c r="AF974" s="155"/>
      <c r="AG974" s="41"/>
      <c r="AH974" s="88"/>
      <c r="AK974" s="41"/>
      <c r="AL974" s="41"/>
      <c r="AM974" s="41"/>
      <c r="AO974" s="2"/>
    </row>
    <row r="975" spans="16:41" x14ac:dyDescent="0.2">
      <c r="P975" s="2"/>
      <c r="Q975" s="2"/>
      <c r="S975" s="2"/>
      <c r="U975" s="2"/>
      <c r="V975" s="2"/>
      <c r="Y975" s="88"/>
      <c r="AC975" s="41"/>
      <c r="AE975" s="155"/>
      <c r="AF975" s="155"/>
      <c r="AG975" s="41"/>
      <c r="AH975" s="88"/>
      <c r="AK975" s="41"/>
      <c r="AL975" s="41"/>
      <c r="AM975" s="41"/>
      <c r="AO975" s="2"/>
    </row>
    <row r="976" spans="16:41" x14ac:dyDescent="0.2">
      <c r="P976" s="2"/>
      <c r="Q976" s="2"/>
      <c r="S976" s="2"/>
      <c r="U976" s="2"/>
      <c r="V976" s="2"/>
      <c r="Y976" s="88"/>
      <c r="AC976" s="41"/>
      <c r="AE976" s="155"/>
      <c r="AF976" s="155"/>
      <c r="AG976" s="41"/>
      <c r="AH976" s="88"/>
      <c r="AK976" s="41"/>
      <c r="AL976" s="41"/>
      <c r="AM976" s="41"/>
      <c r="AO976" s="2"/>
    </row>
    <row r="977" spans="16:41" x14ac:dyDescent="0.2">
      <c r="P977" s="2"/>
      <c r="Q977" s="2"/>
      <c r="S977" s="2"/>
      <c r="U977" s="2"/>
      <c r="V977" s="2"/>
      <c r="Y977" s="88"/>
      <c r="AC977" s="41"/>
      <c r="AE977" s="155"/>
      <c r="AF977" s="155"/>
      <c r="AG977" s="41"/>
      <c r="AH977" s="88"/>
      <c r="AK977" s="41"/>
      <c r="AL977" s="41"/>
      <c r="AM977" s="41"/>
      <c r="AO977" s="2"/>
    </row>
    <row r="978" spans="16:41" x14ac:dyDescent="0.2">
      <c r="P978" s="2"/>
      <c r="Q978" s="2"/>
      <c r="S978" s="2"/>
      <c r="U978" s="2"/>
      <c r="V978" s="2"/>
      <c r="Y978" s="88"/>
      <c r="AC978" s="41"/>
      <c r="AE978" s="155"/>
      <c r="AF978" s="155"/>
      <c r="AG978" s="41"/>
      <c r="AH978" s="88"/>
      <c r="AK978" s="41"/>
      <c r="AL978" s="41"/>
      <c r="AM978" s="41"/>
      <c r="AO978" s="2"/>
    </row>
    <row r="979" spans="16:41" x14ac:dyDescent="0.2">
      <c r="P979" s="2"/>
      <c r="Q979" s="2"/>
      <c r="S979" s="2"/>
      <c r="U979" s="2"/>
      <c r="V979" s="2"/>
      <c r="Y979" s="88"/>
      <c r="AC979" s="41"/>
      <c r="AE979" s="155"/>
      <c r="AF979" s="155"/>
      <c r="AG979" s="41"/>
      <c r="AH979" s="88"/>
      <c r="AK979" s="41"/>
      <c r="AL979" s="41"/>
      <c r="AM979" s="41"/>
      <c r="AO979" s="2"/>
    </row>
    <row r="980" spans="16:41" x14ac:dyDescent="0.2">
      <c r="P980" s="2"/>
      <c r="Q980" s="2"/>
      <c r="S980" s="2"/>
      <c r="U980" s="2"/>
      <c r="V980" s="2"/>
      <c r="Y980" s="88"/>
      <c r="AC980" s="41"/>
      <c r="AE980" s="155"/>
      <c r="AF980" s="155"/>
      <c r="AG980" s="41"/>
      <c r="AH980" s="88"/>
      <c r="AK980" s="41"/>
      <c r="AL980" s="41"/>
      <c r="AM980" s="41"/>
      <c r="AO980" s="2"/>
    </row>
    <row r="981" spans="16:41" x14ac:dyDescent="0.2">
      <c r="P981" s="2"/>
      <c r="Q981" s="2"/>
      <c r="S981" s="2"/>
      <c r="U981" s="2"/>
      <c r="V981" s="2"/>
      <c r="Y981" s="88"/>
      <c r="AC981" s="41"/>
      <c r="AE981" s="155"/>
      <c r="AF981" s="155"/>
      <c r="AG981" s="41"/>
      <c r="AH981" s="88"/>
      <c r="AK981" s="41"/>
      <c r="AL981" s="41"/>
      <c r="AM981" s="41"/>
      <c r="AO981" s="2"/>
    </row>
    <row r="982" spans="16:41" x14ac:dyDescent="0.2">
      <c r="P982" s="2"/>
      <c r="Q982" s="2"/>
      <c r="S982" s="2"/>
      <c r="U982" s="2"/>
      <c r="V982" s="2"/>
      <c r="Y982" s="88"/>
      <c r="AC982" s="41"/>
      <c r="AE982" s="155"/>
      <c r="AF982" s="155"/>
      <c r="AG982" s="41"/>
      <c r="AH982" s="88"/>
      <c r="AK982" s="41"/>
      <c r="AL982" s="41"/>
      <c r="AM982" s="41"/>
      <c r="AO982" s="2"/>
    </row>
    <row r="983" spans="16:41" x14ac:dyDescent="0.2">
      <c r="P983" s="2"/>
      <c r="Q983" s="2"/>
      <c r="S983" s="2"/>
      <c r="U983" s="2"/>
      <c r="V983" s="2"/>
      <c r="Y983" s="88"/>
      <c r="AC983" s="41"/>
      <c r="AE983" s="155"/>
      <c r="AF983" s="155"/>
      <c r="AG983" s="41"/>
      <c r="AH983" s="88"/>
      <c r="AK983" s="41"/>
      <c r="AL983" s="41"/>
      <c r="AM983" s="41"/>
      <c r="AO983" s="2"/>
    </row>
    <row r="984" spans="16:41" x14ac:dyDescent="0.2">
      <c r="P984" s="2"/>
      <c r="Q984" s="2"/>
      <c r="S984" s="2"/>
      <c r="U984" s="2"/>
      <c r="V984" s="2"/>
      <c r="Y984" s="88"/>
      <c r="AC984" s="41"/>
      <c r="AE984" s="155"/>
      <c r="AF984" s="155"/>
      <c r="AG984" s="41"/>
      <c r="AH984" s="88"/>
      <c r="AK984" s="41"/>
      <c r="AL984" s="41"/>
      <c r="AM984" s="41"/>
      <c r="AO984" s="2"/>
    </row>
    <row r="985" spans="16:41" x14ac:dyDescent="0.2">
      <c r="P985" s="2"/>
      <c r="Q985" s="2"/>
      <c r="S985" s="2"/>
      <c r="U985" s="2"/>
      <c r="V985" s="2"/>
      <c r="Y985" s="88"/>
      <c r="AC985" s="41"/>
      <c r="AE985" s="155"/>
      <c r="AF985" s="155"/>
      <c r="AG985" s="41"/>
      <c r="AH985" s="88"/>
      <c r="AK985" s="41"/>
      <c r="AL985" s="41"/>
      <c r="AM985" s="41"/>
      <c r="AO985" s="2"/>
    </row>
    <row r="986" spans="16:41" x14ac:dyDescent="0.2">
      <c r="P986" s="2"/>
      <c r="Q986" s="2"/>
      <c r="S986" s="2"/>
      <c r="U986" s="2"/>
      <c r="V986" s="2"/>
      <c r="Y986" s="88"/>
      <c r="AC986" s="41"/>
      <c r="AE986" s="155"/>
      <c r="AF986" s="155"/>
      <c r="AG986" s="41"/>
      <c r="AH986" s="88"/>
      <c r="AK986" s="41"/>
      <c r="AL986" s="41"/>
      <c r="AM986" s="41"/>
      <c r="AO986" s="2"/>
    </row>
    <row r="987" spans="16:41" x14ac:dyDescent="0.2">
      <c r="P987" s="2"/>
      <c r="Q987" s="2"/>
      <c r="S987" s="2"/>
      <c r="U987" s="2"/>
      <c r="V987" s="2"/>
      <c r="Y987" s="88"/>
      <c r="AC987" s="41"/>
      <c r="AE987" s="155"/>
      <c r="AF987" s="155"/>
      <c r="AG987" s="41"/>
      <c r="AH987" s="88"/>
      <c r="AK987" s="41"/>
      <c r="AL987" s="41"/>
      <c r="AM987" s="41"/>
      <c r="AO987" s="2"/>
    </row>
    <row r="988" spans="16:41" x14ac:dyDescent="0.2">
      <c r="P988" s="2"/>
      <c r="Q988" s="2"/>
      <c r="S988" s="2"/>
      <c r="U988" s="2"/>
      <c r="V988" s="2"/>
      <c r="Y988" s="88"/>
      <c r="AC988" s="41"/>
      <c r="AE988" s="155"/>
      <c r="AF988" s="155"/>
      <c r="AG988" s="41"/>
      <c r="AH988" s="88"/>
      <c r="AK988" s="41"/>
      <c r="AL988" s="41"/>
      <c r="AM988" s="41"/>
      <c r="AO988" s="2"/>
    </row>
    <row r="989" spans="16:41" x14ac:dyDescent="0.2">
      <c r="P989" s="2"/>
      <c r="Q989" s="2"/>
      <c r="S989" s="2"/>
      <c r="U989" s="2"/>
      <c r="V989" s="2"/>
      <c r="Y989" s="88"/>
      <c r="AC989" s="41"/>
      <c r="AE989" s="155"/>
      <c r="AF989" s="155"/>
      <c r="AG989" s="41"/>
      <c r="AH989" s="88"/>
      <c r="AK989" s="41"/>
      <c r="AL989" s="41"/>
      <c r="AM989" s="41"/>
      <c r="AO989" s="2"/>
    </row>
    <row r="990" spans="16:41" x14ac:dyDescent="0.2">
      <c r="P990" s="2"/>
      <c r="Q990" s="2"/>
      <c r="S990" s="2"/>
      <c r="U990" s="2"/>
      <c r="V990" s="2"/>
      <c r="Y990" s="88"/>
      <c r="AC990" s="41"/>
      <c r="AE990" s="155"/>
      <c r="AF990" s="155"/>
      <c r="AG990" s="41"/>
      <c r="AH990" s="88"/>
      <c r="AK990" s="41"/>
      <c r="AL990" s="41"/>
      <c r="AM990" s="41"/>
      <c r="AO990" s="2"/>
    </row>
    <row r="991" spans="16:41" x14ac:dyDescent="0.2">
      <c r="P991" s="2"/>
      <c r="Q991" s="2"/>
      <c r="S991" s="2"/>
      <c r="U991" s="2"/>
      <c r="V991" s="2"/>
      <c r="Y991" s="88"/>
      <c r="AC991" s="41"/>
      <c r="AE991" s="155"/>
      <c r="AF991" s="155"/>
      <c r="AG991" s="41"/>
      <c r="AH991" s="88"/>
      <c r="AK991" s="41"/>
      <c r="AL991" s="41"/>
      <c r="AM991" s="41"/>
      <c r="AO991" s="2"/>
    </row>
    <row r="992" spans="16:41" x14ac:dyDescent="0.2">
      <c r="P992" s="2"/>
      <c r="Q992" s="2"/>
      <c r="S992" s="2"/>
      <c r="U992" s="2"/>
      <c r="V992" s="2"/>
      <c r="Y992" s="88"/>
      <c r="AC992" s="41"/>
      <c r="AE992" s="155"/>
      <c r="AF992" s="155"/>
      <c r="AG992" s="41"/>
      <c r="AH992" s="88"/>
      <c r="AK992" s="41"/>
      <c r="AL992" s="41"/>
      <c r="AM992" s="41"/>
      <c r="AO992" s="2"/>
    </row>
    <row r="993" spans="16:41" x14ac:dyDescent="0.2">
      <c r="P993" s="2"/>
      <c r="Q993" s="2"/>
      <c r="S993" s="2"/>
      <c r="U993" s="2"/>
      <c r="V993" s="2"/>
      <c r="Y993" s="88"/>
      <c r="AC993" s="41"/>
      <c r="AE993" s="155"/>
      <c r="AF993" s="155"/>
      <c r="AG993" s="41"/>
      <c r="AH993" s="88"/>
      <c r="AK993" s="41"/>
      <c r="AL993" s="41"/>
      <c r="AM993" s="41"/>
      <c r="AO993" s="2"/>
    </row>
    <row r="994" spans="16:41" x14ac:dyDescent="0.2">
      <c r="P994" s="2"/>
      <c r="Q994" s="2"/>
      <c r="S994" s="2"/>
      <c r="U994" s="2"/>
      <c r="V994" s="2"/>
      <c r="Y994" s="88"/>
      <c r="AC994" s="41"/>
      <c r="AE994" s="155"/>
      <c r="AF994" s="155"/>
      <c r="AG994" s="41"/>
      <c r="AH994" s="88"/>
      <c r="AK994" s="41"/>
      <c r="AL994" s="41"/>
      <c r="AM994" s="41"/>
      <c r="AO994" s="2"/>
    </row>
    <row r="995" spans="16:41" x14ac:dyDescent="0.2">
      <c r="P995" s="2"/>
      <c r="Q995" s="2"/>
      <c r="S995" s="2"/>
      <c r="U995" s="2"/>
      <c r="V995" s="2"/>
      <c r="Y995" s="88"/>
      <c r="AC995" s="41"/>
      <c r="AE995" s="155"/>
      <c r="AF995" s="155"/>
      <c r="AG995" s="41"/>
      <c r="AH995" s="88"/>
      <c r="AK995" s="41"/>
      <c r="AL995" s="41"/>
      <c r="AM995" s="41"/>
      <c r="AO995" s="2"/>
    </row>
    <row r="996" spans="16:41" x14ac:dyDescent="0.2">
      <c r="P996" s="2"/>
      <c r="Q996" s="2"/>
      <c r="S996" s="2"/>
      <c r="U996" s="2"/>
      <c r="V996" s="2"/>
      <c r="Y996" s="88"/>
      <c r="AC996" s="41"/>
      <c r="AE996" s="155"/>
      <c r="AF996" s="155"/>
      <c r="AG996" s="41"/>
      <c r="AH996" s="88"/>
      <c r="AK996" s="41"/>
      <c r="AL996" s="41"/>
      <c r="AM996" s="41"/>
      <c r="AO996" s="2"/>
    </row>
    <row r="997" spans="16:41" x14ac:dyDescent="0.2">
      <c r="P997" s="2"/>
      <c r="Q997" s="2"/>
      <c r="S997" s="2"/>
      <c r="U997" s="2"/>
      <c r="V997" s="2"/>
      <c r="Y997" s="88"/>
      <c r="AC997" s="41"/>
      <c r="AE997" s="155"/>
      <c r="AF997" s="155"/>
      <c r="AG997" s="41"/>
      <c r="AH997" s="88"/>
      <c r="AK997" s="41"/>
      <c r="AL997" s="41"/>
      <c r="AM997" s="41"/>
      <c r="AO997" s="2"/>
    </row>
    <row r="998" spans="16:41" x14ac:dyDescent="0.2">
      <c r="P998" s="2"/>
      <c r="Q998" s="2"/>
      <c r="S998" s="2"/>
      <c r="U998" s="2"/>
      <c r="V998" s="2"/>
      <c r="Y998" s="88"/>
      <c r="AC998" s="41"/>
      <c r="AE998" s="155"/>
      <c r="AF998" s="155"/>
      <c r="AG998" s="41"/>
      <c r="AH998" s="88"/>
      <c r="AK998" s="41"/>
      <c r="AL998" s="41"/>
      <c r="AM998" s="41"/>
      <c r="AO998" s="2"/>
    </row>
    <row r="999" spans="16:41" x14ac:dyDescent="0.2">
      <c r="P999" s="2"/>
      <c r="Q999" s="2"/>
      <c r="S999" s="2"/>
      <c r="U999" s="2"/>
      <c r="V999" s="2"/>
      <c r="Y999" s="88"/>
      <c r="AC999" s="41"/>
      <c r="AE999" s="155"/>
      <c r="AF999" s="155"/>
      <c r="AG999" s="41"/>
      <c r="AH999" s="88"/>
      <c r="AK999" s="41"/>
      <c r="AL999" s="41"/>
      <c r="AM999" s="41"/>
      <c r="AO999" s="2"/>
    </row>
    <row r="1000" spans="16:41" x14ac:dyDescent="0.2">
      <c r="P1000" s="2"/>
      <c r="Q1000" s="2"/>
      <c r="S1000" s="2"/>
      <c r="U1000" s="2"/>
      <c r="V1000" s="2"/>
      <c r="Y1000" s="88"/>
      <c r="AC1000" s="41"/>
      <c r="AE1000" s="155"/>
      <c r="AF1000" s="155"/>
      <c r="AG1000" s="41"/>
      <c r="AH1000" s="88"/>
      <c r="AK1000" s="41"/>
      <c r="AL1000" s="41"/>
      <c r="AM1000" s="41"/>
      <c r="AO1000" s="2"/>
    </row>
    <row r="1001" spans="16:41" x14ac:dyDescent="0.2">
      <c r="P1001" s="2"/>
      <c r="Q1001" s="2"/>
      <c r="S1001" s="2"/>
      <c r="U1001" s="2"/>
      <c r="V1001" s="2"/>
      <c r="Y1001" s="88"/>
      <c r="AC1001" s="41"/>
      <c r="AE1001" s="155"/>
      <c r="AF1001" s="155"/>
      <c r="AG1001" s="41"/>
      <c r="AH1001" s="88"/>
      <c r="AK1001" s="41"/>
      <c r="AL1001" s="41"/>
      <c r="AM1001" s="41"/>
      <c r="AO1001" s="2"/>
    </row>
    <row r="1002" spans="16:41" x14ac:dyDescent="0.2">
      <c r="P1002" s="2"/>
      <c r="Q1002" s="2"/>
      <c r="S1002" s="2"/>
      <c r="U1002" s="2"/>
      <c r="V1002" s="2"/>
      <c r="Y1002" s="88"/>
      <c r="AC1002" s="41"/>
      <c r="AE1002" s="155"/>
      <c r="AF1002" s="155"/>
      <c r="AG1002" s="41"/>
      <c r="AH1002" s="88"/>
      <c r="AK1002" s="41"/>
      <c r="AL1002" s="41"/>
      <c r="AM1002" s="41"/>
      <c r="AO1002" s="2"/>
    </row>
    <row r="1003" spans="16:41" x14ac:dyDescent="0.2">
      <c r="P1003" s="2"/>
      <c r="Q1003" s="2"/>
      <c r="S1003" s="2"/>
      <c r="U1003" s="2"/>
      <c r="V1003" s="2"/>
      <c r="Y1003" s="88"/>
      <c r="AC1003" s="41"/>
      <c r="AE1003" s="155"/>
      <c r="AF1003" s="155"/>
      <c r="AG1003" s="41"/>
      <c r="AH1003" s="88"/>
      <c r="AK1003" s="41"/>
      <c r="AL1003" s="41"/>
      <c r="AM1003" s="41"/>
      <c r="AO1003" s="2"/>
    </row>
    <row r="1004" spans="16:41" x14ac:dyDescent="0.2">
      <c r="P1004" s="2"/>
      <c r="Q1004" s="2"/>
      <c r="S1004" s="2"/>
      <c r="U1004" s="2"/>
      <c r="V1004" s="2"/>
      <c r="Y1004" s="88"/>
      <c r="AC1004" s="41"/>
      <c r="AE1004" s="155"/>
      <c r="AF1004" s="155"/>
      <c r="AG1004" s="41"/>
      <c r="AH1004" s="88"/>
      <c r="AK1004" s="41"/>
      <c r="AL1004" s="41"/>
      <c r="AM1004" s="41"/>
      <c r="AO1004" s="2"/>
    </row>
    <row r="1005" spans="16:41" x14ac:dyDescent="0.2">
      <c r="P1005" s="2"/>
      <c r="Q1005" s="2"/>
      <c r="S1005" s="2"/>
      <c r="U1005" s="2"/>
      <c r="V1005" s="2"/>
      <c r="Y1005" s="88"/>
      <c r="AC1005" s="41"/>
      <c r="AE1005" s="155"/>
      <c r="AF1005" s="155"/>
      <c r="AG1005" s="41"/>
      <c r="AH1005" s="88"/>
      <c r="AK1005" s="41"/>
      <c r="AL1005" s="41"/>
      <c r="AM1005" s="41"/>
      <c r="AO1005" s="2"/>
    </row>
    <row r="1006" spans="16:41" x14ac:dyDescent="0.2">
      <c r="P1006" s="2"/>
      <c r="Q1006" s="2"/>
      <c r="S1006" s="2"/>
      <c r="U1006" s="2"/>
      <c r="V1006" s="2"/>
      <c r="Y1006" s="88"/>
      <c r="AC1006" s="41"/>
      <c r="AE1006" s="155"/>
      <c r="AF1006" s="155"/>
      <c r="AG1006" s="41"/>
      <c r="AH1006" s="88"/>
      <c r="AK1006" s="41"/>
      <c r="AL1006" s="41"/>
      <c r="AM1006" s="41"/>
      <c r="AO1006" s="2"/>
    </row>
    <row r="1007" spans="16:41" x14ac:dyDescent="0.2">
      <c r="P1007" s="2"/>
      <c r="Q1007" s="2"/>
      <c r="S1007" s="2"/>
      <c r="U1007" s="2"/>
      <c r="V1007" s="2"/>
      <c r="Y1007" s="88"/>
      <c r="AC1007" s="41"/>
      <c r="AE1007" s="155"/>
      <c r="AF1007" s="155"/>
      <c r="AG1007" s="41"/>
      <c r="AH1007" s="88"/>
      <c r="AK1007" s="41"/>
      <c r="AL1007" s="41"/>
      <c r="AM1007" s="41"/>
      <c r="AO1007" s="2"/>
    </row>
    <row r="1008" spans="16:41" x14ac:dyDescent="0.2">
      <c r="P1008" s="2"/>
      <c r="Q1008" s="2"/>
      <c r="S1008" s="2"/>
      <c r="U1008" s="2"/>
      <c r="V1008" s="2"/>
      <c r="Y1008" s="88"/>
      <c r="AC1008" s="41"/>
      <c r="AE1008" s="155"/>
      <c r="AF1008" s="155"/>
      <c r="AG1008" s="41"/>
      <c r="AH1008" s="88"/>
      <c r="AK1008" s="41"/>
      <c r="AL1008" s="41"/>
      <c r="AM1008" s="41"/>
      <c r="AO1008" s="2"/>
    </row>
    <row r="1009" spans="16:41" x14ac:dyDescent="0.2">
      <c r="P1009" s="2"/>
      <c r="Q1009" s="2"/>
      <c r="S1009" s="2"/>
      <c r="U1009" s="2"/>
      <c r="V1009" s="2"/>
      <c r="Y1009" s="88"/>
      <c r="AC1009" s="41"/>
      <c r="AE1009" s="155"/>
      <c r="AF1009" s="155"/>
      <c r="AG1009" s="41"/>
      <c r="AH1009" s="88"/>
      <c r="AK1009" s="41"/>
      <c r="AL1009" s="41"/>
      <c r="AM1009" s="41"/>
      <c r="AO1009" s="2"/>
    </row>
    <row r="1010" spans="16:41" x14ac:dyDescent="0.2">
      <c r="P1010" s="2"/>
      <c r="Q1010" s="2"/>
      <c r="S1010" s="2"/>
      <c r="U1010" s="2"/>
      <c r="V1010" s="2"/>
      <c r="Y1010" s="88"/>
      <c r="AC1010" s="41"/>
      <c r="AE1010" s="155"/>
      <c r="AF1010" s="155"/>
      <c r="AG1010" s="41"/>
      <c r="AH1010" s="88"/>
      <c r="AK1010" s="41"/>
      <c r="AL1010" s="41"/>
      <c r="AM1010" s="41"/>
      <c r="AO1010" s="2"/>
    </row>
    <row r="1011" spans="16:41" x14ac:dyDescent="0.2">
      <c r="P1011" s="2"/>
      <c r="Q1011" s="2"/>
      <c r="S1011" s="2"/>
      <c r="U1011" s="2"/>
      <c r="V1011" s="2"/>
      <c r="Y1011" s="88"/>
      <c r="AC1011" s="41"/>
      <c r="AE1011" s="155"/>
      <c r="AF1011" s="155"/>
      <c r="AG1011" s="41"/>
      <c r="AH1011" s="88"/>
      <c r="AK1011" s="41"/>
      <c r="AL1011" s="41"/>
      <c r="AM1011" s="41"/>
      <c r="AO1011" s="2"/>
    </row>
    <row r="1012" spans="16:41" x14ac:dyDescent="0.2">
      <c r="P1012" s="2"/>
      <c r="Q1012" s="2"/>
      <c r="S1012" s="2"/>
      <c r="U1012" s="2"/>
      <c r="V1012" s="2"/>
      <c r="Y1012" s="88"/>
      <c r="AC1012" s="41"/>
      <c r="AE1012" s="155"/>
      <c r="AF1012" s="155"/>
      <c r="AG1012" s="41"/>
      <c r="AH1012" s="88"/>
      <c r="AK1012" s="41"/>
      <c r="AL1012" s="41"/>
      <c r="AM1012" s="41"/>
      <c r="AO1012" s="2"/>
    </row>
    <row r="1013" spans="16:41" x14ac:dyDescent="0.2">
      <c r="P1013" s="2"/>
      <c r="Q1013" s="2"/>
      <c r="S1013" s="2"/>
      <c r="U1013" s="2"/>
      <c r="V1013" s="2"/>
      <c r="Y1013" s="88"/>
      <c r="AC1013" s="41"/>
      <c r="AE1013" s="155"/>
      <c r="AF1013" s="155"/>
      <c r="AG1013" s="41"/>
      <c r="AH1013" s="88"/>
      <c r="AK1013" s="41"/>
      <c r="AL1013" s="41"/>
      <c r="AM1013" s="41"/>
      <c r="AO1013" s="2"/>
    </row>
    <row r="1014" spans="16:41" x14ac:dyDescent="0.2">
      <c r="P1014" s="2"/>
      <c r="Q1014" s="2"/>
      <c r="S1014" s="2"/>
      <c r="U1014" s="2"/>
      <c r="V1014" s="2"/>
      <c r="Y1014" s="88"/>
      <c r="AC1014" s="41"/>
      <c r="AE1014" s="155"/>
      <c r="AF1014" s="155"/>
      <c r="AG1014" s="41"/>
      <c r="AH1014" s="88"/>
      <c r="AK1014" s="41"/>
      <c r="AL1014" s="41"/>
      <c r="AM1014" s="41"/>
      <c r="AO1014" s="2"/>
    </row>
    <row r="1015" spans="16:41" x14ac:dyDescent="0.2">
      <c r="P1015" s="2"/>
      <c r="Q1015" s="2"/>
      <c r="S1015" s="2"/>
      <c r="U1015" s="2"/>
      <c r="V1015" s="2"/>
      <c r="Y1015" s="88"/>
      <c r="AC1015" s="41"/>
      <c r="AE1015" s="155"/>
      <c r="AF1015" s="155"/>
      <c r="AG1015" s="41"/>
      <c r="AH1015" s="88"/>
      <c r="AK1015" s="41"/>
      <c r="AL1015" s="41"/>
      <c r="AM1015" s="41"/>
      <c r="AO1015" s="2"/>
    </row>
    <row r="1016" spans="16:41" x14ac:dyDescent="0.2">
      <c r="P1016" s="2"/>
      <c r="Q1016" s="2"/>
      <c r="S1016" s="2"/>
      <c r="U1016" s="2"/>
      <c r="V1016" s="2"/>
      <c r="Y1016" s="88"/>
      <c r="AC1016" s="41"/>
      <c r="AE1016" s="155"/>
      <c r="AF1016" s="155"/>
      <c r="AG1016" s="41"/>
      <c r="AH1016" s="88"/>
      <c r="AK1016" s="41"/>
      <c r="AL1016" s="41"/>
      <c r="AM1016" s="41"/>
      <c r="AO1016" s="2"/>
    </row>
    <row r="1017" spans="16:41" x14ac:dyDescent="0.2">
      <c r="P1017" s="2"/>
      <c r="Q1017" s="2"/>
      <c r="S1017" s="2"/>
      <c r="U1017" s="2"/>
      <c r="V1017" s="2"/>
      <c r="Y1017" s="88"/>
      <c r="AC1017" s="41"/>
      <c r="AE1017" s="155"/>
      <c r="AF1017" s="155"/>
      <c r="AG1017" s="41"/>
      <c r="AH1017" s="88"/>
      <c r="AK1017" s="41"/>
      <c r="AL1017" s="41"/>
      <c r="AM1017" s="41"/>
      <c r="AO1017" s="2"/>
    </row>
    <row r="1018" spans="16:41" x14ac:dyDescent="0.2">
      <c r="P1018" s="2"/>
      <c r="Q1018" s="2"/>
      <c r="S1018" s="2"/>
      <c r="U1018" s="2"/>
      <c r="V1018" s="2"/>
      <c r="Y1018" s="88"/>
      <c r="AC1018" s="41"/>
      <c r="AE1018" s="155"/>
      <c r="AF1018" s="155"/>
      <c r="AG1018" s="41"/>
      <c r="AH1018" s="88"/>
      <c r="AK1018" s="41"/>
      <c r="AL1018" s="41"/>
      <c r="AM1018" s="41"/>
      <c r="AO1018" s="2"/>
    </row>
    <row r="1019" spans="16:41" x14ac:dyDescent="0.2">
      <c r="P1019" s="2"/>
      <c r="Q1019" s="2"/>
      <c r="S1019" s="2"/>
      <c r="U1019" s="2"/>
      <c r="V1019" s="2"/>
      <c r="Y1019" s="88"/>
      <c r="AC1019" s="41"/>
      <c r="AE1019" s="155"/>
      <c r="AF1019" s="155"/>
      <c r="AG1019" s="41"/>
      <c r="AH1019" s="88"/>
      <c r="AK1019" s="41"/>
      <c r="AL1019" s="41"/>
      <c r="AM1019" s="41"/>
      <c r="AO1019" s="2"/>
    </row>
    <row r="1020" spans="16:41" x14ac:dyDescent="0.2">
      <c r="P1020" s="2"/>
      <c r="Q1020" s="2"/>
      <c r="S1020" s="2"/>
      <c r="U1020" s="2"/>
      <c r="V1020" s="2"/>
      <c r="Y1020" s="88"/>
      <c r="AC1020" s="41"/>
      <c r="AE1020" s="155"/>
      <c r="AF1020" s="155"/>
      <c r="AG1020" s="41"/>
      <c r="AH1020" s="88"/>
      <c r="AK1020" s="41"/>
      <c r="AL1020" s="41"/>
      <c r="AM1020" s="41"/>
      <c r="AO1020" s="2"/>
    </row>
    <row r="1021" spans="16:41" x14ac:dyDescent="0.2">
      <c r="P1021" s="2"/>
      <c r="Q1021" s="2"/>
      <c r="S1021" s="2"/>
      <c r="U1021" s="2"/>
      <c r="V1021" s="2"/>
      <c r="Y1021" s="88"/>
      <c r="AC1021" s="41"/>
      <c r="AE1021" s="155"/>
      <c r="AF1021" s="155"/>
      <c r="AG1021" s="41"/>
      <c r="AH1021" s="88"/>
      <c r="AK1021" s="41"/>
      <c r="AL1021" s="41"/>
      <c r="AM1021" s="41"/>
      <c r="AO1021" s="2"/>
    </row>
    <row r="1022" spans="16:41" x14ac:dyDescent="0.2">
      <c r="P1022" s="2"/>
      <c r="Q1022" s="2"/>
      <c r="S1022" s="2"/>
      <c r="U1022" s="2"/>
      <c r="V1022" s="2"/>
      <c r="Y1022" s="88"/>
      <c r="AC1022" s="41"/>
      <c r="AE1022" s="155"/>
      <c r="AF1022" s="155"/>
      <c r="AG1022" s="41"/>
      <c r="AH1022" s="88"/>
      <c r="AK1022" s="41"/>
      <c r="AL1022" s="41"/>
      <c r="AM1022" s="41"/>
      <c r="AO1022" s="2"/>
    </row>
    <row r="1023" spans="16:41" x14ac:dyDescent="0.2">
      <c r="P1023" s="2"/>
      <c r="Q1023" s="2"/>
      <c r="S1023" s="2"/>
      <c r="U1023" s="2"/>
      <c r="V1023" s="2"/>
      <c r="Y1023" s="88"/>
      <c r="AC1023" s="41"/>
      <c r="AE1023" s="155"/>
      <c r="AF1023" s="155"/>
      <c r="AG1023" s="41"/>
      <c r="AH1023" s="88"/>
      <c r="AK1023" s="41"/>
      <c r="AL1023" s="41"/>
      <c r="AM1023" s="41"/>
      <c r="AO1023" s="2"/>
    </row>
    <row r="1024" spans="16:41" x14ac:dyDescent="0.2">
      <c r="P1024" s="2"/>
      <c r="Q1024" s="2"/>
      <c r="S1024" s="2"/>
      <c r="U1024" s="2"/>
      <c r="V1024" s="2"/>
      <c r="Y1024" s="88"/>
      <c r="AC1024" s="41"/>
      <c r="AE1024" s="155"/>
      <c r="AF1024" s="155"/>
      <c r="AG1024" s="41"/>
      <c r="AH1024" s="88"/>
      <c r="AK1024" s="41"/>
      <c r="AL1024" s="41"/>
      <c r="AM1024" s="41"/>
      <c r="AO1024" s="2"/>
    </row>
    <row r="1025" spans="16:41" x14ac:dyDescent="0.2">
      <c r="P1025" s="2"/>
      <c r="Q1025" s="2"/>
      <c r="S1025" s="2"/>
      <c r="U1025" s="2"/>
      <c r="V1025" s="2"/>
      <c r="Y1025" s="88"/>
      <c r="AC1025" s="41"/>
      <c r="AE1025" s="155"/>
      <c r="AF1025" s="155"/>
      <c r="AG1025" s="41"/>
      <c r="AH1025" s="88"/>
      <c r="AK1025" s="41"/>
      <c r="AL1025" s="41"/>
      <c r="AM1025" s="41"/>
      <c r="AO1025" s="2"/>
    </row>
    <row r="1026" spans="16:41" x14ac:dyDescent="0.2">
      <c r="P1026" s="2"/>
      <c r="Q1026" s="2"/>
      <c r="S1026" s="2"/>
      <c r="U1026" s="2"/>
      <c r="V1026" s="2"/>
      <c r="Y1026" s="88"/>
      <c r="AC1026" s="41"/>
      <c r="AE1026" s="155"/>
      <c r="AF1026" s="155"/>
      <c r="AG1026" s="41"/>
      <c r="AH1026" s="88"/>
      <c r="AK1026" s="41"/>
      <c r="AL1026" s="41"/>
      <c r="AM1026" s="41"/>
      <c r="AO1026" s="2"/>
    </row>
    <row r="1027" spans="16:41" x14ac:dyDescent="0.2">
      <c r="P1027" s="2"/>
      <c r="Q1027" s="2"/>
      <c r="S1027" s="2"/>
      <c r="U1027" s="2"/>
      <c r="V1027" s="2"/>
      <c r="Y1027" s="88"/>
      <c r="AC1027" s="41"/>
      <c r="AE1027" s="155"/>
      <c r="AF1027" s="155"/>
      <c r="AG1027" s="41"/>
      <c r="AH1027" s="88"/>
      <c r="AK1027" s="41"/>
      <c r="AL1027" s="41"/>
      <c r="AM1027" s="41"/>
      <c r="AO1027" s="2"/>
    </row>
    <row r="1028" spans="16:41" x14ac:dyDescent="0.2">
      <c r="P1028" s="2"/>
      <c r="Q1028" s="2"/>
      <c r="S1028" s="2"/>
      <c r="U1028" s="2"/>
      <c r="V1028" s="2"/>
      <c r="Y1028" s="88"/>
      <c r="AC1028" s="41"/>
      <c r="AE1028" s="155"/>
      <c r="AF1028" s="155"/>
      <c r="AG1028" s="41"/>
      <c r="AH1028" s="88"/>
      <c r="AK1028" s="41"/>
      <c r="AL1028" s="41"/>
      <c r="AM1028" s="41"/>
      <c r="AO1028" s="2"/>
    </row>
    <row r="1029" spans="16:41" x14ac:dyDescent="0.2">
      <c r="P1029" s="2"/>
      <c r="Q1029" s="2"/>
      <c r="S1029" s="2"/>
      <c r="U1029" s="2"/>
      <c r="V1029" s="2"/>
      <c r="Y1029" s="88"/>
      <c r="AC1029" s="41"/>
      <c r="AE1029" s="155"/>
      <c r="AF1029" s="155"/>
      <c r="AG1029" s="41"/>
      <c r="AH1029" s="88"/>
      <c r="AK1029" s="41"/>
      <c r="AL1029" s="41"/>
      <c r="AM1029" s="41"/>
      <c r="AO1029" s="2"/>
    </row>
    <row r="1030" spans="16:41" x14ac:dyDescent="0.2">
      <c r="P1030" s="2"/>
      <c r="Q1030" s="2"/>
      <c r="S1030" s="2"/>
      <c r="U1030" s="2"/>
      <c r="V1030" s="2"/>
      <c r="Y1030" s="88"/>
      <c r="AC1030" s="41"/>
      <c r="AE1030" s="155"/>
      <c r="AF1030" s="155"/>
      <c r="AG1030" s="41"/>
      <c r="AH1030" s="88"/>
      <c r="AK1030" s="41"/>
      <c r="AL1030" s="41"/>
      <c r="AM1030" s="41"/>
      <c r="AO1030" s="2"/>
    </row>
    <row r="1031" spans="16:41" x14ac:dyDescent="0.2">
      <c r="P1031" s="2"/>
      <c r="Q1031" s="2"/>
      <c r="S1031" s="2"/>
      <c r="U1031" s="2"/>
      <c r="V1031" s="2"/>
      <c r="Y1031" s="88"/>
      <c r="AC1031" s="41"/>
      <c r="AE1031" s="155"/>
      <c r="AF1031" s="155"/>
      <c r="AG1031" s="41"/>
      <c r="AH1031" s="88"/>
      <c r="AK1031" s="41"/>
      <c r="AL1031" s="41"/>
      <c r="AM1031" s="41"/>
      <c r="AO1031" s="2"/>
    </row>
    <row r="1032" spans="16:41" x14ac:dyDescent="0.2">
      <c r="P1032" s="2"/>
      <c r="Q1032" s="2"/>
      <c r="S1032" s="2"/>
      <c r="U1032" s="2"/>
      <c r="V1032" s="2"/>
      <c r="Y1032" s="88"/>
      <c r="AC1032" s="41"/>
      <c r="AE1032" s="155"/>
      <c r="AF1032" s="155"/>
      <c r="AG1032" s="41"/>
      <c r="AH1032" s="88"/>
      <c r="AK1032" s="41"/>
      <c r="AL1032" s="41"/>
      <c r="AM1032" s="41"/>
      <c r="AO1032" s="2"/>
    </row>
    <row r="1033" spans="16:41" x14ac:dyDescent="0.2">
      <c r="P1033" s="2"/>
      <c r="Q1033" s="2"/>
      <c r="S1033" s="2"/>
      <c r="U1033" s="2"/>
      <c r="V1033" s="2"/>
      <c r="Y1033" s="88"/>
      <c r="AC1033" s="41"/>
      <c r="AE1033" s="155"/>
      <c r="AF1033" s="155"/>
      <c r="AG1033" s="41"/>
      <c r="AH1033" s="88"/>
      <c r="AK1033" s="41"/>
      <c r="AL1033" s="41"/>
      <c r="AM1033" s="41"/>
      <c r="AO1033" s="2"/>
    </row>
    <row r="1034" spans="16:41" x14ac:dyDescent="0.2">
      <c r="P1034" s="2"/>
      <c r="Q1034" s="2"/>
      <c r="S1034" s="2"/>
      <c r="U1034" s="2"/>
      <c r="V1034" s="2"/>
      <c r="Y1034" s="88"/>
      <c r="AC1034" s="41"/>
      <c r="AE1034" s="155"/>
      <c r="AF1034" s="155"/>
      <c r="AG1034" s="41"/>
      <c r="AH1034" s="88"/>
      <c r="AK1034" s="41"/>
      <c r="AL1034" s="41"/>
      <c r="AM1034" s="41"/>
      <c r="AO1034" s="2"/>
    </row>
    <row r="1035" spans="16:41" x14ac:dyDescent="0.2">
      <c r="P1035" s="2"/>
      <c r="Q1035" s="2"/>
      <c r="S1035" s="2"/>
      <c r="U1035" s="2"/>
      <c r="V1035" s="2"/>
      <c r="Y1035" s="88"/>
      <c r="AC1035" s="41"/>
      <c r="AE1035" s="155"/>
      <c r="AF1035" s="155"/>
      <c r="AG1035" s="41"/>
      <c r="AH1035" s="88"/>
      <c r="AK1035" s="41"/>
      <c r="AL1035" s="41"/>
      <c r="AM1035" s="41"/>
      <c r="AO1035" s="2"/>
    </row>
    <row r="1036" spans="16:41" x14ac:dyDescent="0.2">
      <c r="P1036" s="2"/>
      <c r="Q1036" s="2"/>
      <c r="S1036" s="2"/>
      <c r="U1036" s="2"/>
      <c r="V1036" s="2"/>
      <c r="Y1036" s="88"/>
      <c r="AC1036" s="41"/>
      <c r="AE1036" s="155"/>
      <c r="AF1036" s="155"/>
      <c r="AG1036" s="41"/>
      <c r="AH1036" s="88"/>
      <c r="AK1036" s="41"/>
      <c r="AL1036" s="41"/>
      <c r="AM1036" s="41"/>
      <c r="AO1036" s="2"/>
    </row>
    <row r="1037" spans="16:41" x14ac:dyDescent="0.2">
      <c r="P1037" s="2"/>
      <c r="Q1037" s="2"/>
      <c r="S1037" s="2"/>
      <c r="U1037" s="2"/>
      <c r="V1037" s="2"/>
      <c r="Y1037" s="88"/>
      <c r="AC1037" s="41"/>
      <c r="AE1037" s="155"/>
      <c r="AF1037" s="155"/>
      <c r="AG1037" s="41"/>
      <c r="AH1037" s="88"/>
      <c r="AK1037" s="41"/>
      <c r="AL1037" s="41"/>
      <c r="AM1037" s="41"/>
      <c r="AO1037" s="2"/>
    </row>
    <row r="1038" spans="16:41" x14ac:dyDescent="0.2">
      <c r="P1038" s="2"/>
      <c r="Q1038" s="2"/>
      <c r="S1038" s="2"/>
      <c r="U1038" s="2"/>
      <c r="V1038" s="2"/>
      <c r="Y1038" s="88"/>
      <c r="AC1038" s="41"/>
      <c r="AE1038" s="155"/>
      <c r="AF1038" s="155"/>
      <c r="AG1038" s="41"/>
      <c r="AH1038" s="88"/>
      <c r="AK1038" s="41"/>
      <c r="AL1038" s="41"/>
      <c r="AM1038" s="41"/>
      <c r="AO1038" s="2"/>
    </row>
    <row r="1039" spans="16:41" x14ac:dyDescent="0.2">
      <c r="P1039" s="2"/>
      <c r="Q1039" s="2"/>
      <c r="S1039" s="2"/>
      <c r="U1039" s="2"/>
      <c r="V1039" s="2"/>
      <c r="Y1039" s="88"/>
      <c r="AC1039" s="41"/>
      <c r="AE1039" s="155"/>
      <c r="AF1039" s="155"/>
      <c r="AG1039" s="41"/>
      <c r="AH1039" s="88"/>
      <c r="AK1039" s="41"/>
      <c r="AL1039" s="41"/>
      <c r="AM1039" s="41"/>
      <c r="AO1039" s="2"/>
    </row>
    <row r="1040" spans="16:41" x14ac:dyDescent="0.2">
      <c r="P1040" s="2"/>
      <c r="Q1040" s="2"/>
      <c r="S1040" s="2"/>
      <c r="U1040" s="2"/>
      <c r="V1040" s="2"/>
      <c r="Y1040" s="88"/>
      <c r="AC1040" s="41"/>
      <c r="AE1040" s="155"/>
      <c r="AF1040" s="155"/>
      <c r="AG1040" s="41"/>
      <c r="AH1040" s="88"/>
      <c r="AK1040" s="41"/>
      <c r="AL1040" s="41"/>
      <c r="AM1040" s="41"/>
      <c r="AO1040" s="2"/>
    </row>
    <row r="1041" spans="16:41" x14ac:dyDescent="0.2">
      <c r="P1041" s="2"/>
      <c r="Q1041" s="2"/>
      <c r="S1041" s="2"/>
      <c r="U1041" s="2"/>
      <c r="V1041" s="2"/>
      <c r="Y1041" s="88"/>
      <c r="AC1041" s="41"/>
      <c r="AE1041" s="155"/>
      <c r="AF1041" s="155"/>
      <c r="AG1041" s="41"/>
      <c r="AH1041" s="88"/>
      <c r="AK1041" s="41"/>
      <c r="AL1041" s="41"/>
      <c r="AM1041" s="41"/>
      <c r="AO1041" s="2"/>
    </row>
    <row r="1042" spans="16:41" x14ac:dyDescent="0.2">
      <c r="P1042" s="2"/>
      <c r="Q1042" s="2"/>
      <c r="S1042" s="2"/>
      <c r="U1042" s="2"/>
      <c r="V1042" s="2"/>
      <c r="Y1042" s="88"/>
      <c r="AC1042" s="41"/>
      <c r="AE1042" s="155"/>
      <c r="AF1042" s="155"/>
      <c r="AG1042" s="41"/>
      <c r="AH1042" s="88"/>
      <c r="AK1042" s="41"/>
      <c r="AL1042" s="41"/>
      <c r="AM1042" s="41"/>
      <c r="AO1042" s="2"/>
    </row>
    <row r="1043" spans="16:41" x14ac:dyDescent="0.2">
      <c r="P1043" s="2"/>
      <c r="Q1043" s="2"/>
      <c r="S1043" s="2"/>
      <c r="U1043" s="2"/>
      <c r="V1043" s="2"/>
      <c r="Y1043" s="88"/>
      <c r="AC1043" s="41"/>
      <c r="AE1043" s="155"/>
      <c r="AF1043" s="155"/>
      <c r="AG1043" s="41"/>
      <c r="AH1043" s="88"/>
      <c r="AK1043" s="41"/>
      <c r="AL1043" s="41"/>
      <c r="AM1043" s="41"/>
      <c r="AO1043" s="2"/>
    </row>
    <row r="1044" spans="16:41" x14ac:dyDescent="0.2">
      <c r="P1044" s="2"/>
      <c r="Q1044" s="2"/>
      <c r="S1044" s="2"/>
      <c r="U1044" s="2"/>
      <c r="V1044" s="2"/>
      <c r="Y1044" s="88"/>
      <c r="AC1044" s="41"/>
      <c r="AE1044" s="155"/>
      <c r="AF1044" s="155"/>
      <c r="AG1044" s="41"/>
      <c r="AH1044" s="88"/>
      <c r="AK1044" s="41"/>
      <c r="AL1044" s="41"/>
      <c r="AM1044" s="41"/>
      <c r="AO1044" s="2"/>
    </row>
    <row r="1045" spans="16:41" x14ac:dyDescent="0.2">
      <c r="P1045" s="2"/>
      <c r="Q1045" s="2"/>
      <c r="S1045" s="2"/>
      <c r="U1045" s="2"/>
      <c r="V1045" s="2"/>
      <c r="Y1045" s="88"/>
      <c r="AC1045" s="41"/>
      <c r="AE1045" s="155"/>
      <c r="AF1045" s="155"/>
      <c r="AG1045" s="41"/>
      <c r="AH1045" s="88"/>
      <c r="AK1045" s="41"/>
      <c r="AL1045" s="41"/>
      <c r="AM1045" s="41"/>
      <c r="AO1045" s="2"/>
    </row>
    <row r="1046" spans="16:41" x14ac:dyDescent="0.2">
      <c r="P1046" s="2"/>
      <c r="Q1046" s="2"/>
      <c r="S1046" s="2"/>
      <c r="U1046" s="2"/>
      <c r="V1046" s="2"/>
      <c r="Y1046" s="88"/>
      <c r="AC1046" s="41"/>
      <c r="AE1046" s="155"/>
      <c r="AF1046" s="155"/>
      <c r="AG1046" s="41"/>
      <c r="AH1046" s="88"/>
      <c r="AK1046" s="41"/>
      <c r="AL1046" s="41"/>
      <c r="AM1046" s="41"/>
      <c r="AO1046" s="2"/>
    </row>
    <row r="1047" spans="16:41" x14ac:dyDescent="0.2">
      <c r="P1047" s="2"/>
      <c r="Q1047" s="2"/>
      <c r="S1047" s="2"/>
      <c r="U1047" s="2"/>
      <c r="V1047" s="2"/>
      <c r="Y1047" s="88"/>
      <c r="AC1047" s="41"/>
      <c r="AE1047" s="155"/>
      <c r="AF1047" s="155"/>
      <c r="AG1047" s="41"/>
      <c r="AH1047" s="88"/>
      <c r="AK1047" s="41"/>
      <c r="AL1047" s="41"/>
      <c r="AM1047" s="41"/>
      <c r="AO1047" s="2"/>
    </row>
    <row r="1048" spans="16:41" x14ac:dyDescent="0.2">
      <c r="P1048" s="2"/>
      <c r="Q1048" s="2"/>
      <c r="S1048" s="2"/>
      <c r="U1048" s="2"/>
      <c r="V1048" s="2"/>
      <c r="Y1048" s="88"/>
      <c r="AC1048" s="41"/>
      <c r="AE1048" s="155"/>
      <c r="AF1048" s="155"/>
      <c r="AG1048" s="41"/>
      <c r="AH1048" s="88"/>
      <c r="AK1048" s="41"/>
      <c r="AL1048" s="41"/>
      <c r="AM1048" s="41"/>
      <c r="AO1048" s="2"/>
    </row>
    <row r="1049" spans="16:41" x14ac:dyDescent="0.2">
      <c r="P1049" s="2"/>
      <c r="Q1049" s="2"/>
      <c r="S1049" s="2"/>
      <c r="U1049" s="2"/>
      <c r="V1049" s="2"/>
      <c r="Y1049" s="88"/>
      <c r="AC1049" s="41"/>
      <c r="AE1049" s="155"/>
      <c r="AF1049" s="155"/>
      <c r="AG1049" s="41"/>
      <c r="AH1049" s="88"/>
      <c r="AK1049" s="41"/>
      <c r="AL1049" s="41"/>
      <c r="AM1049" s="41"/>
      <c r="AO1049" s="2"/>
    </row>
    <row r="1050" spans="16:41" x14ac:dyDescent="0.2">
      <c r="P1050" s="2"/>
      <c r="Q1050" s="2"/>
      <c r="S1050" s="2"/>
      <c r="U1050" s="2"/>
      <c r="V1050" s="2"/>
      <c r="Y1050" s="88"/>
      <c r="AC1050" s="41"/>
      <c r="AE1050" s="155"/>
      <c r="AF1050" s="155"/>
      <c r="AG1050" s="41"/>
      <c r="AH1050" s="88"/>
      <c r="AK1050" s="41"/>
      <c r="AL1050" s="41"/>
      <c r="AM1050" s="41"/>
      <c r="AO1050" s="2"/>
    </row>
    <row r="1051" spans="16:41" x14ac:dyDescent="0.2">
      <c r="P1051" s="2"/>
      <c r="Q1051" s="2"/>
      <c r="S1051" s="2"/>
      <c r="U1051" s="2"/>
      <c r="V1051" s="2"/>
      <c r="Y1051" s="88"/>
      <c r="AC1051" s="41"/>
      <c r="AE1051" s="155"/>
      <c r="AF1051" s="155"/>
      <c r="AG1051" s="41"/>
      <c r="AH1051" s="88"/>
      <c r="AK1051" s="41"/>
      <c r="AL1051" s="41"/>
      <c r="AM1051" s="41"/>
      <c r="AO1051" s="2"/>
    </row>
    <row r="1052" spans="16:41" x14ac:dyDescent="0.2">
      <c r="P1052" s="2"/>
      <c r="Q1052" s="2"/>
      <c r="S1052" s="2"/>
      <c r="U1052" s="2"/>
      <c r="V1052" s="2"/>
      <c r="Y1052" s="88"/>
      <c r="AC1052" s="41"/>
      <c r="AE1052" s="155"/>
      <c r="AF1052" s="155"/>
      <c r="AG1052" s="41"/>
      <c r="AH1052" s="88"/>
      <c r="AK1052" s="41"/>
      <c r="AL1052" s="41"/>
      <c r="AM1052" s="41"/>
      <c r="AO1052" s="2"/>
    </row>
    <row r="1053" spans="16:41" x14ac:dyDescent="0.2">
      <c r="P1053" s="2"/>
      <c r="Q1053" s="2"/>
      <c r="S1053" s="2"/>
      <c r="U1053" s="2"/>
      <c r="V1053" s="2"/>
      <c r="Y1053" s="88"/>
      <c r="AC1053" s="41"/>
      <c r="AE1053" s="155"/>
      <c r="AF1053" s="155"/>
      <c r="AG1053" s="41"/>
      <c r="AH1053" s="88"/>
      <c r="AK1053" s="41"/>
      <c r="AL1053" s="41"/>
      <c r="AM1053" s="41"/>
      <c r="AO1053" s="2"/>
    </row>
    <row r="1054" spans="16:41" x14ac:dyDescent="0.2">
      <c r="P1054" s="2"/>
      <c r="Q1054" s="2"/>
      <c r="S1054" s="2"/>
      <c r="U1054" s="2"/>
      <c r="V1054" s="2"/>
      <c r="Y1054" s="88"/>
      <c r="AC1054" s="41"/>
      <c r="AE1054" s="155"/>
      <c r="AF1054" s="155"/>
      <c r="AG1054" s="41"/>
      <c r="AH1054" s="88"/>
      <c r="AK1054" s="41"/>
      <c r="AL1054" s="41"/>
      <c r="AM1054" s="41"/>
      <c r="AO1054" s="2"/>
    </row>
    <row r="1055" spans="16:41" x14ac:dyDescent="0.2">
      <c r="P1055" s="2"/>
      <c r="Q1055" s="2"/>
      <c r="S1055" s="2"/>
      <c r="U1055" s="2"/>
      <c r="V1055" s="2"/>
      <c r="Y1055" s="88"/>
      <c r="AC1055" s="41"/>
      <c r="AE1055" s="155"/>
      <c r="AF1055" s="155"/>
      <c r="AG1055" s="41"/>
      <c r="AH1055" s="88"/>
      <c r="AK1055" s="41"/>
      <c r="AL1055" s="41"/>
      <c r="AM1055" s="41"/>
      <c r="AO1055" s="2"/>
    </row>
    <row r="1056" spans="16:41" x14ac:dyDescent="0.2">
      <c r="P1056" s="2"/>
      <c r="Q1056" s="2"/>
      <c r="S1056" s="2"/>
      <c r="U1056" s="2"/>
      <c r="V1056" s="2"/>
      <c r="Y1056" s="88"/>
      <c r="AC1056" s="41"/>
      <c r="AE1056" s="155"/>
      <c r="AF1056" s="155"/>
      <c r="AG1056" s="41"/>
      <c r="AH1056" s="88"/>
      <c r="AK1056" s="41"/>
      <c r="AL1056" s="41"/>
      <c r="AM1056" s="41"/>
      <c r="AO1056" s="2"/>
    </row>
    <row r="1057" spans="16:41" x14ac:dyDescent="0.2">
      <c r="P1057" s="2"/>
      <c r="Q1057" s="2"/>
      <c r="S1057" s="2"/>
      <c r="U1057" s="2"/>
      <c r="V1057" s="2"/>
      <c r="Y1057" s="88"/>
      <c r="AC1057" s="41"/>
      <c r="AE1057" s="155"/>
      <c r="AF1057" s="155"/>
      <c r="AG1057" s="41"/>
      <c r="AH1057" s="88"/>
      <c r="AK1057" s="41"/>
      <c r="AL1057" s="41"/>
      <c r="AM1057" s="41"/>
      <c r="AO1057" s="2"/>
    </row>
    <row r="1058" spans="16:41" x14ac:dyDescent="0.2">
      <c r="P1058" s="2"/>
      <c r="Q1058" s="2"/>
      <c r="S1058" s="2"/>
      <c r="U1058" s="2"/>
      <c r="V1058" s="2"/>
      <c r="Y1058" s="88"/>
      <c r="AC1058" s="41"/>
      <c r="AE1058" s="155"/>
      <c r="AF1058" s="155"/>
      <c r="AG1058" s="41"/>
      <c r="AH1058" s="88"/>
      <c r="AK1058" s="41"/>
      <c r="AL1058" s="41"/>
      <c r="AM1058" s="41"/>
      <c r="AO1058" s="2"/>
    </row>
    <row r="1059" spans="16:41" x14ac:dyDescent="0.2">
      <c r="P1059" s="2"/>
      <c r="Q1059" s="2"/>
      <c r="S1059" s="2"/>
      <c r="U1059" s="2"/>
      <c r="V1059" s="2"/>
      <c r="Y1059" s="88"/>
      <c r="AC1059" s="41"/>
      <c r="AE1059" s="155"/>
      <c r="AF1059" s="155"/>
      <c r="AG1059" s="41"/>
      <c r="AH1059" s="88"/>
      <c r="AK1059" s="41"/>
      <c r="AL1059" s="41"/>
      <c r="AM1059" s="41"/>
      <c r="AO1059" s="2"/>
    </row>
    <row r="1060" spans="16:41" x14ac:dyDescent="0.2">
      <c r="P1060" s="2"/>
      <c r="Q1060" s="2"/>
      <c r="S1060" s="2"/>
      <c r="U1060" s="2"/>
      <c r="V1060" s="2"/>
      <c r="Y1060" s="88"/>
      <c r="AC1060" s="41"/>
      <c r="AE1060" s="155"/>
      <c r="AF1060" s="155"/>
      <c r="AG1060" s="41"/>
      <c r="AH1060" s="88"/>
      <c r="AK1060" s="41"/>
      <c r="AL1060" s="41"/>
      <c r="AM1060" s="41"/>
      <c r="AO1060" s="2"/>
    </row>
    <row r="1061" spans="16:41" x14ac:dyDescent="0.2">
      <c r="P1061" s="2"/>
      <c r="Q1061" s="2"/>
      <c r="S1061" s="2"/>
      <c r="U1061" s="2"/>
      <c r="V1061" s="2"/>
      <c r="Y1061" s="88"/>
      <c r="AC1061" s="41"/>
      <c r="AE1061" s="155"/>
      <c r="AF1061" s="155"/>
      <c r="AG1061" s="41"/>
      <c r="AH1061" s="88"/>
      <c r="AK1061" s="41"/>
      <c r="AL1061" s="41"/>
      <c r="AM1061" s="41"/>
      <c r="AO1061" s="2"/>
    </row>
    <row r="1062" spans="16:41" x14ac:dyDescent="0.2">
      <c r="P1062" s="2"/>
      <c r="Q1062" s="2"/>
      <c r="S1062" s="2"/>
      <c r="U1062" s="2"/>
      <c r="V1062" s="2"/>
      <c r="Y1062" s="88"/>
      <c r="AC1062" s="41"/>
      <c r="AE1062" s="155"/>
      <c r="AF1062" s="155"/>
      <c r="AG1062" s="41"/>
      <c r="AH1062" s="88"/>
      <c r="AK1062" s="41"/>
      <c r="AL1062" s="41"/>
      <c r="AM1062" s="41"/>
      <c r="AO1062" s="2"/>
    </row>
    <row r="1063" spans="16:41" x14ac:dyDescent="0.2">
      <c r="P1063" s="2"/>
      <c r="Q1063" s="2"/>
      <c r="S1063" s="2"/>
      <c r="U1063" s="2"/>
      <c r="V1063" s="2"/>
      <c r="Y1063" s="88"/>
      <c r="AC1063" s="41"/>
      <c r="AE1063" s="155"/>
      <c r="AF1063" s="155"/>
      <c r="AG1063" s="41"/>
      <c r="AH1063" s="88"/>
      <c r="AK1063" s="41"/>
      <c r="AL1063" s="41"/>
      <c r="AM1063" s="41"/>
      <c r="AO1063" s="2"/>
    </row>
    <row r="1064" spans="16:41" x14ac:dyDescent="0.2">
      <c r="P1064" s="2"/>
      <c r="Q1064" s="2"/>
      <c r="S1064" s="2"/>
      <c r="U1064" s="2"/>
      <c r="V1064" s="2"/>
      <c r="Y1064" s="88"/>
      <c r="AC1064" s="41"/>
      <c r="AE1064" s="155"/>
      <c r="AF1064" s="155"/>
      <c r="AG1064" s="41"/>
      <c r="AH1064" s="88"/>
      <c r="AK1064" s="41"/>
      <c r="AL1064" s="41"/>
      <c r="AM1064" s="41"/>
      <c r="AO1064" s="2"/>
    </row>
    <row r="1065" spans="16:41" x14ac:dyDescent="0.2">
      <c r="P1065" s="2"/>
      <c r="Q1065" s="2"/>
      <c r="S1065" s="2"/>
      <c r="U1065" s="2"/>
      <c r="V1065" s="2"/>
      <c r="Y1065" s="88"/>
      <c r="AC1065" s="41"/>
      <c r="AE1065" s="155"/>
      <c r="AF1065" s="155"/>
      <c r="AG1065" s="41"/>
      <c r="AH1065" s="88"/>
      <c r="AK1065" s="41"/>
      <c r="AL1065" s="41"/>
      <c r="AM1065" s="41"/>
      <c r="AO1065" s="2"/>
    </row>
    <row r="1066" spans="16:41" x14ac:dyDescent="0.2">
      <c r="P1066" s="2"/>
      <c r="Q1066" s="2"/>
      <c r="S1066" s="2"/>
      <c r="U1066" s="2"/>
      <c r="V1066" s="2"/>
      <c r="Y1066" s="88"/>
      <c r="AC1066" s="41"/>
      <c r="AE1066" s="155"/>
      <c r="AF1066" s="155"/>
      <c r="AG1066" s="41"/>
      <c r="AH1066" s="88"/>
      <c r="AK1066" s="41"/>
      <c r="AL1066" s="41"/>
      <c r="AM1066" s="41"/>
      <c r="AO1066" s="2"/>
    </row>
    <row r="1067" spans="16:41" x14ac:dyDescent="0.2">
      <c r="P1067" s="2"/>
      <c r="Q1067" s="2"/>
      <c r="S1067" s="2"/>
      <c r="U1067" s="2"/>
      <c r="V1067" s="2"/>
      <c r="Y1067" s="88"/>
      <c r="AC1067" s="41"/>
      <c r="AE1067" s="155"/>
      <c r="AF1067" s="155"/>
      <c r="AG1067" s="41"/>
      <c r="AH1067" s="88"/>
      <c r="AK1067" s="41"/>
      <c r="AL1067" s="41"/>
      <c r="AM1067" s="41"/>
      <c r="AO1067" s="2"/>
    </row>
    <row r="1068" spans="16:41" x14ac:dyDescent="0.2">
      <c r="P1068" s="2"/>
      <c r="Q1068" s="2"/>
      <c r="S1068" s="2"/>
      <c r="U1068" s="2"/>
      <c r="V1068" s="2"/>
      <c r="Y1068" s="88"/>
      <c r="AC1068" s="41"/>
      <c r="AE1068" s="155"/>
      <c r="AF1068" s="155"/>
      <c r="AG1068" s="41"/>
      <c r="AH1068" s="88"/>
      <c r="AK1068" s="41"/>
      <c r="AL1068" s="41"/>
      <c r="AM1068" s="41"/>
      <c r="AO1068" s="2"/>
    </row>
    <row r="1069" spans="16:41" x14ac:dyDescent="0.2">
      <c r="P1069" s="2"/>
      <c r="Q1069" s="2"/>
      <c r="S1069" s="2"/>
      <c r="U1069" s="2"/>
      <c r="V1069" s="2"/>
      <c r="Y1069" s="88"/>
      <c r="AC1069" s="41"/>
      <c r="AE1069" s="155"/>
      <c r="AF1069" s="155"/>
      <c r="AG1069" s="41"/>
      <c r="AH1069" s="88"/>
      <c r="AK1069" s="41"/>
      <c r="AL1069" s="41"/>
      <c r="AM1069" s="41"/>
      <c r="AO1069" s="2"/>
    </row>
    <row r="1070" spans="16:41" x14ac:dyDescent="0.2">
      <c r="P1070" s="2"/>
      <c r="Q1070" s="2"/>
      <c r="S1070" s="2"/>
      <c r="U1070" s="2"/>
      <c r="V1070" s="2"/>
      <c r="Y1070" s="88"/>
      <c r="AC1070" s="41"/>
      <c r="AE1070" s="155"/>
      <c r="AF1070" s="155"/>
      <c r="AG1070" s="41"/>
      <c r="AH1070" s="88"/>
      <c r="AK1070" s="41"/>
      <c r="AL1070" s="41"/>
      <c r="AM1070" s="41"/>
      <c r="AO1070" s="2"/>
    </row>
    <row r="1071" spans="16:41" x14ac:dyDescent="0.2">
      <c r="P1071" s="2"/>
      <c r="Q1071" s="2"/>
      <c r="S1071" s="2"/>
      <c r="U1071" s="2"/>
      <c r="V1071" s="2"/>
      <c r="Y1071" s="88"/>
      <c r="AC1071" s="41"/>
      <c r="AE1071" s="155"/>
      <c r="AF1071" s="155"/>
      <c r="AG1071" s="41"/>
      <c r="AH1071" s="88"/>
      <c r="AK1071" s="41"/>
      <c r="AL1071" s="41"/>
      <c r="AM1071" s="41"/>
      <c r="AO1071" s="2"/>
    </row>
    <row r="1072" spans="16:41" x14ac:dyDescent="0.2">
      <c r="P1072" s="2"/>
      <c r="Q1072" s="2"/>
      <c r="S1072" s="2"/>
      <c r="U1072" s="2"/>
      <c r="V1072" s="2"/>
      <c r="Y1072" s="88"/>
      <c r="AC1072" s="41"/>
      <c r="AE1072" s="155"/>
      <c r="AF1072" s="155"/>
      <c r="AG1072" s="41"/>
      <c r="AH1072" s="88"/>
      <c r="AK1072" s="41"/>
      <c r="AL1072" s="41"/>
      <c r="AM1072" s="41"/>
      <c r="AO1072" s="2"/>
    </row>
    <row r="1073" spans="16:41" x14ac:dyDescent="0.2">
      <c r="P1073" s="2"/>
      <c r="Q1073" s="2"/>
      <c r="S1073" s="2"/>
      <c r="U1073" s="2"/>
      <c r="V1073" s="2"/>
      <c r="Y1073" s="88"/>
      <c r="AC1073" s="41"/>
      <c r="AE1073" s="155"/>
      <c r="AF1073" s="155"/>
      <c r="AG1073" s="41"/>
      <c r="AH1073" s="88"/>
      <c r="AK1073" s="41"/>
      <c r="AL1073" s="41"/>
      <c r="AM1073" s="41"/>
      <c r="AO1073" s="2"/>
    </row>
    <row r="1074" spans="16:41" x14ac:dyDescent="0.2">
      <c r="P1074" s="2"/>
      <c r="Q1074" s="2"/>
      <c r="S1074" s="2"/>
      <c r="U1074" s="2"/>
      <c r="V1074" s="2"/>
      <c r="Y1074" s="88"/>
      <c r="AC1074" s="41"/>
      <c r="AE1074" s="155"/>
      <c r="AF1074" s="155"/>
      <c r="AG1074" s="41"/>
      <c r="AH1074" s="88"/>
      <c r="AK1074" s="41"/>
      <c r="AL1074" s="41"/>
      <c r="AM1074" s="41"/>
      <c r="AO1074" s="2"/>
    </row>
    <row r="1075" spans="16:41" x14ac:dyDescent="0.2">
      <c r="P1075" s="2"/>
      <c r="Q1075" s="2"/>
      <c r="S1075" s="2"/>
      <c r="U1075" s="2"/>
      <c r="V1075" s="2"/>
      <c r="Y1075" s="88"/>
      <c r="AC1075" s="41"/>
      <c r="AE1075" s="155"/>
      <c r="AF1075" s="155"/>
      <c r="AG1075" s="41"/>
      <c r="AH1075" s="88"/>
      <c r="AK1075" s="41"/>
      <c r="AL1075" s="41"/>
      <c r="AM1075" s="41"/>
      <c r="AO1075" s="2"/>
    </row>
    <row r="1076" spans="16:41" x14ac:dyDescent="0.2">
      <c r="P1076" s="2"/>
      <c r="Q1076" s="2"/>
      <c r="S1076" s="2"/>
      <c r="U1076" s="2"/>
      <c r="V1076" s="2"/>
      <c r="Y1076" s="88"/>
      <c r="AC1076" s="41"/>
      <c r="AE1076" s="155"/>
      <c r="AF1076" s="155"/>
      <c r="AG1076" s="41"/>
      <c r="AH1076" s="88"/>
      <c r="AK1076" s="41"/>
      <c r="AL1076" s="41"/>
      <c r="AM1076" s="41"/>
      <c r="AO1076" s="2"/>
    </row>
    <row r="1077" spans="16:41" x14ac:dyDescent="0.2">
      <c r="P1077" s="2"/>
      <c r="Q1077" s="2"/>
      <c r="S1077" s="2"/>
      <c r="U1077" s="2"/>
      <c r="V1077" s="2"/>
      <c r="Y1077" s="88"/>
      <c r="AC1077" s="41"/>
      <c r="AE1077" s="155"/>
      <c r="AF1077" s="155"/>
      <c r="AG1077" s="41"/>
      <c r="AH1077" s="88"/>
      <c r="AK1077" s="41"/>
      <c r="AL1077" s="41"/>
      <c r="AM1077" s="41"/>
      <c r="AO1077" s="2"/>
    </row>
    <row r="1078" spans="16:41" x14ac:dyDescent="0.2">
      <c r="P1078" s="2"/>
      <c r="Q1078" s="2"/>
      <c r="S1078" s="2"/>
      <c r="U1078" s="2"/>
      <c r="V1078" s="2"/>
      <c r="Y1078" s="88"/>
      <c r="AC1078" s="41"/>
      <c r="AE1078" s="155"/>
      <c r="AF1078" s="155"/>
      <c r="AG1078" s="41"/>
      <c r="AH1078" s="88"/>
      <c r="AK1078" s="41"/>
      <c r="AL1078" s="41"/>
      <c r="AM1078" s="41"/>
      <c r="AO1078" s="2"/>
    </row>
    <row r="1079" spans="16:41" x14ac:dyDescent="0.2">
      <c r="P1079" s="2"/>
      <c r="Q1079" s="2"/>
      <c r="S1079" s="2"/>
      <c r="U1079" s="2"/>
      <c r="V1079" s="2"/>
      <c r="Y1079" s="88"/>
      <c r="AC1079" s="41"/>
      <c r="AE1079" s="155"/>
      <c r="AF1079" s="155"/>
      <c r="AG1079" s="41"/>
      <c r="AH1079" s="88"/>
      <c r="AK1079" s="41"/>
      <c r="AL1079" s="41"/>
      <c r="AM1079" s="41"/>
      <c r="AO1079" s="2"/>
    </row>
    <row r="1080" spans="16:41" x14ac:dyDescent="0.2">
      <c r="P1080" s="2"/>
      <c r="Q1080" s="2"/>
      <c r="S1080" s="2"/>
      <c r="U1080" s="2"/>
      <c r="V1080" s="2"/>
      <c r="Y1080" s="88"/>
      <c r="AC1080" s="41"/>
      <c r="AE1080" s="155"/>
      <c r="AF1080" s="155"/>
      <c r="AG1080" s="41"/>
      <c r="AH1080" s="88"/>
      <c r="AK1080" s="41"/>
      <c r="AL1080" s="41"/>
      <c r="AM1080" s="41"/>
      <c r="AO1080" s="2"/>
    </row>
    <row r="1081" spans="16:41" x14ac:dyDescent="0.2">
      <c r="P1081" s="2"/>
      <c r="Q1081" s="2"/>
      <c r="S1081" s="2"/>
      <c r="U1081" s="2"/>
      <c r="V1081" s="2"/>
      <c r="Y1081" s="88"/>
      <c r="AC1081" s="41"/>
      <c r="AE1081" s="155"/>
      <c r="AF1081" s="155"/>
      <c r="AG1081" s="41"/>
      <c r="AH1081" s="88"/>
      <c r="AK1081" s="41"/>
      <c r="AL1081" s="41"/>
      <c r="AM1081" s="41"/>
      <c r="AO1081" s="2"/>
    </row>
    <row r="1082" spans="16:41" x14ac:dyDescent="0.2">
      <c r="P1082" s="2"/>
      <c r="Q1082" s="2"/>
      <c r="S1082" s="2"/>
      <c r="U1082" s="2"/>
      <c r="V1082" s="2"/>
      <c r="Y1082" s="88"/>
      <c r="AC1082" s="41"/>
      <c r="AE1082" s="155"/>
      <c r="AF1082" s="155"/>
      <c r="AG1082" s="41"/>
      <c r="AH1082" s="88"/>
      <c r="AK1082" s="41"/>
      <c r="AL1082" s="41"/>
      <c r="AM1082" s="41"/>
      <c r="AO1082" s="2"/>
    </row>
    <row r="1083" spans="16:41" x14ac:dyDescent="0.2">
      <c r="P1083" s="2"/>
      <c r="Q1083" s="2"/>
      <c r="S1083" s="2"/>
      <c r="U1083" s="2"/>
      <c r="V1083" s="2"/>
      <c r="Y1083" s="88"/>
      <c r="AC1083" s="41"/>
      <c r="AE1083" s="155"/>
      <c r="AF1083" s="155"/>
      <c r="AG1083" s="41"/>
      <c r="AH1083" s="88"/>
      <c r="AK1083" s="41"/>
      <c r="AL1083" s="41"/>
      <c r="AM1083" s="41"/>
      <c r="AO1083" s="2"/>
    </row>
    <row r="1084" spans="16:41" x14ac:dyDescent="0.2">
      <c r="P1084" s="2"/>
      <c r="Q1084" s="2"/>
      <c r="S1084" s="2"/>
      <c r="U1084" s="2"/>
      <c r="V1084" s="2"/>
      <c r="Y1084" s="88"/>
      <c r="AC1084" s="41"/>
      <c r="AE1084" s="155"/>
      <c r="AF1084" s="155"/>
      <c r="AG1084" s="41"/>
      <c r="AH1084" s="88"/>
      <c r="AK1084" s="41"/>
      <c r="AL1084" s="41"/>
      <c r="AM1084" s="41"/>
      <c r="AO1084" s="2"/>
    </row>
    <row r="1085" spans="16:41" x14ac:dyDescent="0.2">
      <c r="P1085" s="2"/>
      <c r="Q1085" s="2"/>
      <c r="S1085" s="2"/>
      <c r="U1085" s="2"/>
      <c r="V1085" s="2"/>
      <c r="Y1085" s="88"/>
      <c r="AC1085" s="41"/>
      <c r="AE1085" s="155"/>
      <c r="AF1085" s="155"/>
      <c r="AG1085" s="41"/>
      <c r="AH1085" s="88"/>
      <c r="AK1085" s="41"/>
      <c r="AL1085" s="41"/>
      <c r="AM1085" s="41"/>
      <c r="AO1085" s="2"/>
    </row>
    <row r="1086" spans="16:41" x14ac:dyDescent="0.2">
      <c r="P1086" s="2"/>
      <c r="Q1086" s="2"/>
      <c r="S1086" s="2"/>
      <c r="U1086" s="2"/>
      <c r="V1086" s="2"/>
      <c r="Y1086" s="88"/>
      <c r="AC1086" s="41"/>
      <c r="AE1086" s="155"/>
      <c r="AF1086" s="155"/>
      <c r="AG1086" s="41"/>
      <c r="AH1086" s="88"/>
      <c r="AK1086" s="41"/>
      <c r="AL1086" s="41"/>
      <c r="AM1086" s="41"/>
      <c r="AO1086" s="2"/>
    </row>
    <row r="1087" spans="16:41" x14ac:dyDescent="0.2">
      <c r="P1087" s="2"/>
      <c r="Q1087" s="2"/>
      <c r="S1087" s="2"/>
      <c r="U1087" s="2"/>
      <c r="V1087" s="2"/>
      <c r="Y1087" s="88"/>
      <c r="AC1087" s="41"/>
      <c r="AE1087" s="155"/>
      <c r="AF1087" s="155"/>
      <c r="AG1087" s="41"/>
      <c r="AH1087" s="88"/>
      <c r="AK1087" s="41"/>
      <c r="AL1087" s="41"/>
      <c r="AM1087" s="41"/>
      <c r="AO1087" s="2"/>
    </row>
    <row r="1088" spans="16:41" x14ac:dyDescent="0.2">
      <c r="P1088" s="2"/>
      <c r="Q1088" s="2"/>
      <c r="S1088" s="2"/>
      <c r="U1088" s="2"/>
      <c r="V1088" s="2"/>
      <c r="Y1088" s="88"/>
      <c r="AC1088" s="41"/>
      <c r="AE1088" s="155"/>
      <c r="AF1088" s="155"/>
      <c r="AG1088" s="41"/>
      <c r="AH1088" s="88"/>
      <c r="AK1088" s="41"/>
      <c r="AL1088" s="41"/>
      <c r="AM1088" s="41"/>
      <c r="AO1088" s="2"/>
    </row>
    <row r="1089" spans="16:41" x14ac:dyDescent="0.2">
      <c r="P1089" s="2"/>
      <c r="Q1089" s="2"/>
      <c r="S1089" s="2"/>
      <c r="U1089" s="2"/>
      <c r="V1089" s="2"/>
      <c r="Y1089" s="88"/>
      <c r="AC1089" s="41"/>
      <c r="AE1089" s="155"/>
      <c r="AF1089" s="155"/>
      <c r="AG1089" s="41"/>
      <c r="AH1089" s="88"/>
      <c r="AK1089" s="41"/>
      <c r="AL1089" s="41"/>
      <c r="AM1089" s="41"/>
      <c r="AO1089" s="2"/>
    </row>
    <row r="1090" spans="16:41" x14ac:dyDescent="0.2">
      <c r="P1090" s="2"/>
      <c r="Q1090" s="2"/>
      <c r="S1090" s="2"/>
      <c r="U1090" s="2"/>
      <c r="V1090" s="2"/>
      <c r="Y1090" s="88"/>
      <c r="AC1090" s="41"/>
      <c r="AE1090" s="155"/>
      <c r="AF1090" s="155"/>
      <c r="AG1090" s="41"/>
      <c r="AH1090" s="88"/>
      <c r="AK1090" s="41"/>
      <c r="AL1090" s="41"/>
      <c r="AM1090" s="41"/>
      <c r="AO1090" s="2"/>
    </row>
    <row r="1091" spans="16:41" x14ac:dyDescent="0.2">
      <c r="P1091" s="2"/>
      <c r="Q1091" s="2"/>
      <c r="S1091" s="2"/>
      <c r="U1091" s="2"/>
      <c r="V1091" s="2"/>
      <c r="Y1091" s="88"/>
      <c r="AC1091" s="41"/>
      <c r="AE1091" s="155"/>
      <c r="AF1091" s="155"/>
      <c r="AG1091" s="41"/>
      <c r="AH1091" s="88"/>
      <c r="AK1091" s="41"/>
      <c r="AL1091" s="41"/>
      <c r="AM1091" s="41"/>
      <c r="AO1091" s="2"/>
    </row>
    <row r="1092" spans="16:41" x14ac:dyDescent="0.2">
      <c r="P1092" s="2"/>
      <c r="Q1092" s="2"/>
      <c r="S1092" s="2"/>
      <c r="U1092" s="2"/>
      <c r="V1092" s="2"/>
      <c r="Y1092" s="88"/>
      <c r="AC1092" s="41"/>
      <c r="AE1092" s="155"/>
      <c r="AF1092" s="155"/>
      <c r="AG1092" s="41"/>
      <c r="AH1092" s="88"/>
      <c r="AK1092" s="41"/>
      <c r="AL1092" s="41"/>
      <c r="AM1092" s="41"/>
      <c r="AO1092" s="2"/>
    </row>
    <row r="1093" spans="16:41" x14ac:dyDescent="0.2">
      <c r="P1093" s="2"/>
      <c r="Q1093" s="2"/>
      <c r="S1093" s="2"/>
      <c r="U1093" s="2"/>
      <c r="V1093" s="2"/>
      <c r="Y1093" s="88"/>
      <c r="AC1093" s="41"/>
      <c r="AE1093" s="155"/>
      <c r="AF1093" s="155"/>
      <c r="AG1093" s="41"/>
      <c r="AH1093" s="88"/>
      <c r="AK1093" s="41"/>
      <c r="AL1093" s="41"/>
      <c r="AM1093" s="41"/>
      <c r="AO1093" s="2"/>
    </row>
    <row r="1094" spans="16:41" x14ac:dyDescent="0.2">
      <c r="P1094" s="2"/>
      <c r="Q1094" s="2"/>
      <c r="S1094" s="2"/>
      <c r="U1094" s="2"/>
      <c r="V1094" s="2"/>
      <c r="Y1094" s="88"/>
      <c r="AC1094" s="41"/>
      <c r="AE1094" s="155"/>
      <c r="AF1094" s="155"/>
      <c r="AG1094" s="41"/>
      <c r="AH1094" s="88"/>
      <c r="AK1094" s="41"/>
      <c r="AL1094" s="41"/>
      <c r="AM1094" s="41"/>
      <c r="AO1094" s="2"/>
    </row>
    <row r="1095" spans="16:41" x14ac:dyDescent="0.2">
      <c r="P1095" s="2"/>
      <c r="Q1095" s="2"/>
      <c r="S1095" s="2"/>
      <c r="U1095" s="2"/>
      <c r="V1095" s="2"/>
      <c r="Y1095" s="88"/>
      <c r="AC1095" s="41"/>
      <c r="AE1095" s="155"/>
      <c r="AF1095" s="155"/>
      <c r="AG1095" s="41"/>
      <c r="AH1095" s="88"/>
      <c r="AK1095" s="41"/>
      <c r="AL1095" s="41"/>
      <c r="AM1095" s="41"/>
      <c r="AO1095" s="2"/>
    </row>
    <row r="1096" spans="16:41" x14ac:dyDescent="0.2">
      <c r="P1096" s="2"/>
      <c r="Q1096" s="2"/>
      <c r="S1096" s="2"/>
      <c r="U1096" s="2"/>
      <c r="V1096" s="2"/>
      <c r="Y1096" s="88"/>
      <c r="AC1096" s="41"/>
      <c r="AE1096" s="155"/>
      <c r="AF1096" s="155"/>
      <c r="AG1096" s="41"/>
      <c r="AH1096" s="88"/>
      <c r="AK1096" s="41"/>
      <c r="AL1096" s="41"/>
      <c r="AM1096" s="41"/>
      <c r="AO1096" s="2"/>
    </row>
    <row r="1097" spans="16:41" x14ac:dyDescent="0.2">
      <c r="P1097" s="2"/>
      <c r="Q1097" s="2"/>
      <c r="S1097" s="2"/>
      <c r="U1097" s="2"/>
      <c r="V1097" s="2"/>
      <c r="Y1097" s="88"/>
      <c r="AC1097" s="41"/>
      <c r="AE1097" s="155"/>
      <c r="AF1097" s="155"/>
      <c r="AG1097" s="41"/>
      <c r="AH1097" s="88"/>
      <c r="AK1097" s="41"/>
      <c r="AL1097" s="41"/>
      <c r="AM1097" s="41"/>
      <c r="AO1097" s="2"/>
    </row>
    <row r="1098" spans="16:41" x14ac:dyDescent="0.2">
      <c r="P1098" s="2"/>
      <c r="Q1098" s="2"/>
      <c r="S1098" s="2"/>
      <c r="U1098" s="2"/>
      <c r="V1098" s="2"/>
      <c r="Y1098" s="88"/>
      <c r="AC1098" s="41"/>
      <c r="AE1098" s="155"/>
      <c r="AF1098" s="155"/>
      <c r="AG1098" s="41"/>
      <c r="AH1098" s="88"/>
      <c r="AK1098" s="41"/>
      <c r="AL1098" s="41"/>
      <c r="AM1098" s="41"/>
      <c r="AO1098" s="2"/>
    </row>
    <row r="1099" spans="16:41" x14ac:dyDescent="0.2">
      <c r="P1099" s="2"/>
      <c r="Q1099" s="2"/>
      <c r="S1099" s="2"/>
      <c r="U1099" s="2"/>
      <c r="V1099" s="2"/>
      <c r="Y1099" s="88"/>
      <c r="AC1099" s="41"/>
      <c r="AE1099" s="155"/>
      <c r="AF1099" s="155"/>
      <c r="AG1099" s="41"/>
      <c r="AH1099" s="88"/>
      <c r="AK1099" s="41"/>
      <c r="AL1099" s="41"/>
      <c r="AM1099" s="41"/>
      <c r="AO1099" s="2"/>
    </row>
    <row r="1100" spans="16:41" x14ac:dyDescent="0.2">
      <c r="P1100" s="2"/>
      <c r="Q1100" s="2"/>
      <c r="S1100" s="2"/>
      <c r="U1100" s="2"/>
      <c r="V1100" s="2"/>
      <c r="Y1100" s="88"/>
      <c r="AC1100" s="41"/>
      <c r="AE1100" s="155"/>
      <c r="AF1100" s="155"/>
      <c r="AG1100" s="41"/>
      <c r="AH1100" s="88"/>
      <c r="AK1100" s="41"/>
      <c r="AL1100" s="41"/>
      <c r="AM1100" s="41"/>
      <c r="AO1100" s="2"/>
    </row>
    <row r="1101" spans="16:41" x14ac:dyDescent="0.2">
      <c r="P1101" s="2"/>
      <c r="Q1101" s="2"/>
      <c r="S1101" s="2"/>
      <c r="U1101" s="2"/>
      <c r="V1101" s="2"/>
      <c r="Y1101" s="88"/>
      <c r="AC1101" s="41"/>
      <c r="AE1101" s="155"/>
      <c r="AF1101" s="155"/>
      <c r="AG1101" s="41"/>
      <c r="AH1101" s="88"/>
      <c r="AK1101" s="41"/>
      <c r="AL1101" s="41"/>
      <c r="AM1101" s="41"/>
      <c r="AO1101" s="2"/>
    </row>
    <row r="1102" spans="16:41" x14ac:dyDescent="0.2">
      <c r="P1102" s="2"/>
      <c r="Q1102" s="2"/>
      <c r="S1102" s="2"/>
      <c r="U1102" s="2"/>
      <c r="V1102" s="2"/>
      <c r="Y1102" s="88"/>
      <c r="AC1102" s="41"/>
      <c r="AE1102" s="155"/>
      <c r="AF1102" s="155"/>
      <c r="AG1102" s="41"/>
      <c r="AH1102" s="88"/>
      <c r="AK1102" s="41"/>
      <c r="AL1102" s="41"/>
      <c r="AM1102" s="41"/>
      <c r="AO1102" s="2"/>
    </row>
    <row r="1103" spans="16:41" x14ac:dyDescent="0.2">
      <c r="P1103" s="2"/>
      <c r="Q1103" s="2"/>
      <c r="S1103" s="2"/>
      <c r="U1103" s="2"/>
      <c r="V1103" s="2"/>
      <c r="Y1103" s="88"/>
      <c r="AC1103" s="41"/>
      <c r="AE1103" s="155"/>
      <c r="AF1103" s="155"/>
      <c r="AG1103" s="41"/>
      <c r="AH1103" s="88"/>
      <c r="AK1103" s="41"/>
      <c r="AL1103" s="41"/>
      <c r="AM1103" s="41"/>
      <c r="AO1103" s="2"/>
    </row>
    <row r="1104" spans="16:41" x14ac:dyDescent="0.2">
      <c r="P1104" s="2"/>
      <c r="Q1104" s="2"/>
      <c r="S1104" s="2"/>
      <c r="U1104" s="2"/>
      <c r="V1104" s="2"/>
      <c r="Y1104" s="88"/>
      <c r="AC1104" s="41"/>
      <c r="AE1104" s="155"/>
      <c r="AF1104" s="155"/>
      <c r="AG1104" s="41"/>
      <c r="AH1104" s="88"/>
      <c r="AK1104" s="41"/>
      <c r="AL1104" s="41"/>
      <c r="AM1104" s="41"/>
      <c r="AO1104" s="2"/>
    </row>
    <row r="1105" spans="16:41" x14ac:dyDescent="0.2">
      <c r="P1105" s="2"/>
      <c r="Q1105" s="2"/>
      <c r="S1105" s="2"/>
      <c r="U1105" s="2"/>
      <c r="V1105" s="2"/>
      <c r="Y1105" s="88"/>
      <c r="AC1105" s="41"/>
      <c r="AE1105" s="155"/>
      <c r="AF1105" s="155"/>
      <c r="AG1105" s="41"/>
      <c r="AH1105" s="88"/>
      <c r="AK1105" s="41"/>
      <c r="AL1105" s="41"/>
      <c r="AM1105" s="41"/>
      <c r="AO1105" s="2"/>
    </row>
    <row r="1106" spans="16:41" x14ac:dyDescent="0.2">
      <c r="P1106" s="2"/>
      <c r="Q1106" s="2"/>
      <c r="S1106" s="2"/>
      <c r="U1106" s="2"/>
      <c r="V1106" s="2"/>
      <c r="Y1106" s="88"/>
      <c r="AC1106" s="41"/>
      <c r="AE1106" s="155"/>
      <c r="AF1106" s="155"/>
      <c r="AG1106" s="41"/>
      <c r="AH1106" s="88"/>
      <c r="AK1106" s="41"/>
      <c r="AL1106" s="41"/>
      <c r="AM1106" s="41"/>
      <c r="AO1106" s="2"/>
    </row>
    <row r="1107" spans="16:41" x14ac:dyDescent="0.2">
      <c r="P1107" s="2"/>
      <c r="Q1107" s="2"/>
      <c r="S1107" s="2"/>
      <c r="U1107" s="2"/>
      <c r="V1107" s="2"/>
      <c r="Y1107" s="88"/>
      <c r="AC1107" s="41"/>
      <c r="AE1107" s="155"/>
      <c r="AF1107" s="155"/>
      <c r="AG1107" s="41"/>
      <c r="AH1107" s="88"/>
      <c r="AK1107" s="41"/>
      <c r="AL1107" s="41"/>
      <c r="AM1107" s="41"/>
      <c r="AO1107" s="2"/>
    </row>
    <row r="1108" spans="16:41" x14ac:dyDescent="0.2">
      <c r="P1108" s="2"/>
      <c r="Q1108" s="2"/>
      <c r="S1108" s="2"/>
      <c r="U1108" s="2"/>
      <c r="V1108" s="2"/>
      <c r="Y1108" s="88"/>
      <c r="AC1108" s="41"/>
      <c r="AE1108" s="155"/>
      <c r="AF1108" s="155"/>
      <c r="AG1108" s="41"/>
      <c r="AH1108" s="88"/>
      <c r="AK1108" s="41"/>
      <c r="AL1108" s="41"/>
      <c r="AM1108" s="41"/>
      <c r="AO1108" s="2"/>
    </row>
    <row r="1109" spans="16:41" x14ac:dyDescent="0.2">
      <c r="P1109" s="2"/>
      <c r="Q1109" s="2"/>
      <c r="S1109" s="2"/>
      <c r="U1109" s="2"/>
      <c r="V1109" s="2"/>
      <c r="Y1109" s="88"/>
      <c r="AC1109" s="41"/>
      <c r="AE1109" s="155"/>
      <c r="AF1109" s="155"/>
      <c r="AG1109" s="41"/>
      <c r="AH1109" s="88"/>
      <c r="AK1109" s="41"/>
      <c r="AL1109" s="41"/>
      <c r="AM1109" s="41"/>
      <c r="AO1109" s="2"/>
    </row>
    <row r="1110" spans="16:41" x14ac:dyDescent="0.2">
      <c r="P1110" s="2"/>
      <c r="Q1110" s="2"/>
      <c r="S1110" s="2"/>
      <c r="U1110" s="2"/>
      <c r="V1110" s="2"/>
      <c r="Y1110" s="88"/>
      <c r="AC1110" s="41"/>
      <c r="AE1110" s="155"/>
      <c r="AF1110" s="155"/>
      <c r="AG1110" s="41"/>
      <c r="AH1110" s="88"/>
      <c r="AK1110" s="41"/>
      <c r="AL1110" s="41"/>
      <c r="AM1110" s="41"/>
      <c r="AO1110" s="2"/>
    </row>
    <row r="1111" spans="16:41" x14ac:dyDescent="0.2">
      <c r="P1111" s="2"/>
      <c r="Q1111" s="2"/>
      <c r="S1111" s="2"/>
      <c r="U1111" s="2"/>
      <c r="V1111" s="2"/>
      <c r="Y1111" s="88"/>
      <c r="AC1111" s="41"/>
      <c r="AE1111" s="155"/>
      <c r="AF1111" s="155"/>
      <c r="AG1111" s="41"/>
      <c r="AH1111" s="88"/>
      <c r="AK1111" s="41"/>
      <c r="AL1111" s="41"/>
      <c r="AM1111" s="41"/>
      <c r="AO1111" s="2"/>
    </row>
    <row r="1112" spans="16:41" x14ac:dyDescent="0.2">
      <c r="P1112" s="2"/>
      <c r="Q1112" s="2"/>
      <c r="S1112" s="2"/>
      <c r="U1112" s="2"/>
      <c r="V1112" s="2"/>
      <c r="Y1112" s="88"/>
      <c r="AC1112" s="41"/>
      <c r="AE1112" s="155"/>
      <c r="AF1112" s="155"/>
      <c r="AG1112" s="41"/>
      <c r="AH1112" s="88"/>
      <c r="AK1112" s="41"/>
      <c r="AL1112" s="41"/>
      <c r="AM1112" s="41"/>
      <c r="AO1112" s="2"/>
    </row>
    <row r="1113" spans="16:41" x14ac:dyDescent="0.2">
      <c r="P1113" s="2"/>
      <c r="Q1113" s="2"/>
      <c r="S1113" s="2"/>
      <c r="U1113" s="2"/>
      <c r="V1113" s="2"/>
      <c r="Y1113" s="88"/>
      <c r="AC1113" s="41"/>
      <c r="AE1113" s="155"/>
      <c r="AF1113" s="155"/>
      <c r="AG1113" s="41"/>
      <c r="AH1113" s="88"/>
      <c r="AK1113" s="41"/>
      <c r="AL1113" s="41"/>
      <c r="AM1113" s="41"/>
      <c r="AO1113" s="2"/>
    </row>
    <row r="1114" spans="16:41" x14ac:dyDescent="0.2">
      <c r="P1114" s="2"/>
      <c r="Q1114" s="2"/>
      <c r="S1114" s="2"/>
      <c r="U1114" s="2"/>
      <c r="V1114" s="2"/>
      <c r="Y1114" s="88"/>
      <c r="AC1114" s="41"/>
      <c r="AE1114" s="155"/>
      <c r="AF1114" s="155"/>
      <c r="AG1114" s="41"/>
      <c r="AH1114" s="88"/>
      <c r="AK1114" s="41"/>
      <c r="AL1114" s="41"/>
      <c r="AM1114" s="41"/>
      <c r="AO1114" s="2"/>
    </row>
    <row r="1115" spans="16:41" x14ac:dyDescent="0.2">
      <c r="P1115" s="2"/>
      <c r="Q1115" s="2"/>
      <c r="S1115" s="2"/>
      <c r="U1115" s="2"/>
      <c r="V1115" s="2"/>
      <c r="Y1115" s="88"/>
      <c r="AC1115" s="41"/>
      <c r="AE1115" s="155"/>
      <c r="AF1115" s="155"/>
      <c r="AG1115" s="41"/>
      <c r="AH1115" s="88"/>
      <c r="AK1115" s="41"/>
      <c r="AL1115" s="41"/>
      <c r="AM1115" s="41"/>
      <c r="AO1115" s="2"/>
    </row>
    <row r="1116" spans="16:41" x14ac:dyDescent="0.2">
      <c r="P1116" s="2"/>
      <c r="Q1116" s="2"/>
      <c r="S1116" s="2"/>
      <c r="U1116" s="2"/>
      <c r="V1116" s="2"/>
      <c r="Y1116" s="88"/>
      <c r="AC1116" s="41"/>
      <c r="AE1116" s="155"/>
      <c r="AF1116" s="155"/>
      <c r="AG1116" s="41"/>
      <c r="AH1116" s="88"/>
      <c r="AK1116" s="41"/>
      <c r="AL1116" s="41"/>
      <c r="AM1116" s="41"/>
      <c r="AO1116" s="2"/>
    </row>
    <row r="1117" spans="16:41" x14ac:dyDescent="0.2">
      <c r="P1117" s="2"/>
      <c r="Q1117" s="2"/>
      <c r="S1117" s="2"/>
      <c r="U1117" s="2"/>
      <c r="V1117" s="2"/>
      <c r="Y1117" s="88"/>
      <c r="AC1117" s="41"/>
      <c r="AE1117" s="155"/>
      <c r="AF1117" s="155"/>
      <c r="AG1117" s="41"/>
      <c r="AH1117" s="88"/>
      <c r="AK1117" s="41"/>
      <c r="AL1117" s="41"/>
      <c r="AM1117" s="41"/>
      <c r="AO1117" s="2"/>
    </row>
    <row r="1118" spans="16:41" x14ac:dyDescent="0.2">
      <c r="P1118" s="2"/>
      <c r="Q1118" s="2"/>
      <c r="S1118" s="2"/>
      <c r="U1118" s="2"/>
      <c r="V1118" s="2"/>
      <c r="Y1118" s="88"/>
      <c r="AC1118" s="41"/>
      <c r="AE1118" s="155"/>
      <c r="AF1118" s="155"/>
      <c r="AG1118" s="41"/>
      <c r="AH1118" s="88"/>
      <c r="AK1118" s="41"/>
      <c r="AL1118" s="41"/>
      <c r="AM1118" s="41"/>
      <c r="AO1118" s="2"/>
    </row>
    <row r="1119" spans="16:41" x14ac:dyDescent="0.2">
      <c r="P1119" s="2"/>
      <c r="Q1119" s="2"/>
      <c r="S1119" s="2"/>
      <c r="U1119" s="2"/>
      <c r="V1119" s="2"/>
      <c r="Y1119" s="88"/>
      <c r="AC1119" s="41"/>
      <c r="AE1119" s="155"/>
      <c r="AF1119" s="155"/>
      <c r="AG1119" s="41"/>
      <c r="AH1119" s="88"/>
      <c r="AK1119" s="41"/>
      <c r="AL1119" s="41"/>
      <c r="AM1119" s="41"/>
      <c r="AO1119" s="2"/>
    </row>
    <row r="1120" spans="16:41" x14ac:dyDescent="0.2">
      <c r="P1120" s="2"/>
      <c r="Q1120" s="2"/>
      <c r="S1120" s="2"/>
      <c r="U1120" s="2"/>
      <c r="V1120" s="2"/>
      <c r="Y1120" s="88"/>
      <c r="AC1120" s="41"/>
      <c r="AE1120" s="155"/>
      <c r="AF1120" s="155"/>
      <c r="AG1120" s="41"/>
      <c r="AH1120" s="88"/>
      <c r="AK1120" s="41"/>
      <c r="AL1120" s="41"/>
      <c r="AM1120" s="41"/>
      <c r="AO1120" s="2"/>
    </row>
    <row r="1121" spans="16:41" x14ac:dyDescent="0.2">
      <c r="P1121" s="2"/>
      <c r="Q1121" s="2"/>
      <c r="S1121" s="2"/>
      <c r="U1121" s="2"/>
      <c r="V1121" s="2"/>
      <c r="Y1121" s="88"/>
      <c r="AC1121" s="41"/>
      <c r="AE1121" s="155"/>
      <c r="AF1121" s="155"/>
      <c r="AG1121" s="41"/>
      <c r="AH1121" s="88"/>
      <c r="AK1121" s="41"/>
      <c r="AL1121" s="41"/>
      <c r="AM1121" s="41"/>
      <c r="AO1121" s="2"/>
    </row>
    <row r="1122" spans="16:41" x14ac:dyDescent="0.2">
      <c r="P1122" s="2"/>
      <c r="Q1122" s="2"/>
      <c r="S1122" s="2"/>
      <c r="U1122" s="2"/>
      <c r="V1122" s="2"/>
      <c r="Y1122" s="88"/>
      <c r="AC1122" s="41"/>
      <c r="AE1122" s="155"/>
      <c r="AF1122" s="155"/>
      <c r="AG1122" s="41"/>
      <c r="AH1122" s="88"/>
      <c r="AK1122" s="41"/>
      <c r="AL1122" s="41"/>
      <c r="AM1122" s="41"/>
      <c r="AO1122" s="2"/>
    </row>
    <row r="1123" spans="16:41" x14ac:dyDescent="0.2">
      <c r="P1123" s="2"/>
      <c r="Q1123" s="2"/>
      <c r="S1123" s="2"/>
      <c r="U1123" s="2"/>
      <c r="V1123" s="2"/>
      <c r="Y1123" s="88"/>
      <c r="AC1123" s="41"/>
      <c r="AE1123" s="155"/>
      <c r="AF1123" s="155"/>
      <c r="AG1123" s="41"/>
      <c r="AH1123" s="88"/>
      <c r="AK1123" s="41"/>
      <c r="AL1123" s="41"/>
      <c r="AM1123" s="41"/>
      <c r="AO1123" s="2"/>
    </row>
    <row r="1124" spans="16:41" x14ac:dyDescent="0.2">
      <c r="P1124" s="2"/>
      <c r="Q1124" s="2"/>
      <c r="S1124" s="2"/>
      <c r="U1124" s="2"/>
      <c r="V1124" s="2"/>
      <c r="Y1124" s="88"/>
      <c r="AC1124" s="41"/>
      <c r="AE1124" s="155"/>
      <c r="AF1124" s="155"/>
      <c r="AG1124" s="41"/>
      <c r="AH1124" s="88"/>
      <c r="AK1124" s="41"/>
      <c r="AL1124" s="41"/>
      <c r="AM1124" s="41"/>
      <c r="AO1124" s="2"/>
    </row>
    <row r="1125" spans="16:41" x14ac:dyDescent="0.2">
      <c r="P1125" s="2"/>
      <c r="Q1125" s="2"/>
      <c r="S1125" s="2"/>
      <c r="U1125" s="2"/>
      <c r="V1125" s="2"/>
      <c r="Y1125" s="88"/>
      <c r="AC1125" s="41"/>
      <c r="AE1125" s="155"/>
      <c r="AF1125" s="155"/>
      <c r="AG1125" s="41"/>
      <c r="AH1125" s="88"/>
      <c r="AK1125" s="41"/>
      <c r="AL1125" s="41"/>
      <c r="AM1125" s="41"/>
      <c r="AO1125" s="2"/>
    </row>
    <row r="1126" spans="16:41" x14ac:dyDescent="0.2">
      <c r="P1126" s="2"/>
      <c r="Q1126" s="2"/>
      <c r="S1126" s="2"/>
      <c r="U1126" s="2"/>
      <c r="V1126" s="2"/>
      <c r="Y1126" s="88"/>
      <c r="AC1126" s="41"/>
      <c r="AE1126" s="155"/>
      <c r="AF1126" s="155"/>
      <c r="AG1126" s="41"/>
      <c r="AH1126" s="88"/>
      <c r="AK1126" s="41"/>
      <c r="AL1126" s="41"/>
      <c r="AM1126" s="41"/>
      <c r="AO1126" s="2"/>
    </row>
    <row r="1127" spans="16:41" x14ac:dyDescent="0.2">
      <c r="P1127" s="2"/>
      <c r="Q1127" s="2"/>
      <c r="S1127" s="2"/>
      <c r="U1127" s="2"/>
      <c r="V1127" s="2"/>
      <c r="Y1127" s="88"/>
      <c r="AC1127" s="41"/>
      <c r="AE1127" s="155"/>
      <c r="AF1127" s="155"/>
      <c r="AG1127" s="41"/>
      <c r="AH1127" s="88"/>
      <c r="AK1127" s="41"/>
      <c r="AL1127" s="41"/>
      <c r="AM1127" s="41"/>
      <c r="AO1127" s="2"/>
    </row>
    <row r="1128" spans="16:41" x14ac:dyDescent="0.2">
      <c r="P1128" s="2"/>
      <c r="Q1128" s="2"/>
      <c r="S1128" s="2"/>
      <c r="U1128" s="2"/>
      <c r="V1128" s="2"/>
      <c r="Y1128" s="88"/>
      <c r="AC1128" s="41"/>
      <c r="AE1128" s="155"/>
      <c r="AF1128" s="155"/>
      <c r="AG1128" s="41"/>
      <c r="AH1128" s="88"/>
      <c r="AK1128" s="41"/>
      <c r="AL1128" s="41"/>
      <c r="AM1128" s="41"/>
      <c r="AO1128" s="2"/>
    </row>
    <row r="1129" spans="16:41" x14ac:dyDescent="0.2">
      <c r="P1129" s="2"/>
      <c r="Q1129" s="2"/>
      <c r="S1129" s="2"/>
      <c r="U1129" s="2"/>
      <c r="V1129" s="2"/>
      <c r="Y1129" s="88"/>
      <c r="AC1129" s="41"/>
      <c r="AE1129" s="155"/>
      <c r="AF1129" s="155"/>
      <c r="AG1129" s="41"/>
      <c r="AH1129" s="88"/>
      <c r="AK1129" s="41"/>
      <c r="AL1129" s="41"/>
      <c r="AM1129" s="41"/>
      <c r="AO1129" s="2"/>
    </row>
    <row r="1130" spans="16:41" x14ac:dyDescent="0.2">
      <c r="P1130" s="2"/>
      <c r="Q1130" s="2"/>
      <c r="S1130" s="2"/>
      <c r="U1130" s="2"/>
      <c r="V1130" s="2"/>
      <c r="Y1130" s="88"/>
      <c r="AC1130" s="41"/>
      <c r="AE1130" s="155"/>
      <c r="AF1130" s="155"/>
      <c r="AG1130" s="41"/>
      <c r="AH1130" s="88"/>
      <c r="AK1130" s="41"/>
      <c r="AL1130" s="41"/>
      <c r="AM1130" s="41"/>
      <c r="AO1130" s="2"/>
    </row>
    <row r="1131" spans="16:41" x14ac:dyDescent="0.2">
      <c r="P1131" s="2"/>
      <c r="Q1131" s="2"/>
      <c r="S1131" s="2"/>
      <c r="U1131" s="2"/>
      <c r="V1131" s="2"/>
      <c r="Y1131" s="88"/>
      <c r="AC1131" s="41"/>
      <c r="AE1131" s="155"/>
      <c r="AF1131" s="155"/>
      <c r="AG1131" s="41"/>
      <c r="AH1131" s="88"/>
      <c r="AK1131" s="41"/>
      <c r="AL1131" s="41"/>
      <c r="AM1131" s="41"/>
      <c r="AO1131" s="2"/>
    </row>
    <row r="1132" spans="16:41" x14ac:dyDescent="0.2">
      <c r="P1132" s="2"/>
      <c r="Q1132" s="2"/>
      <c r="S1132" s="2"/>
      <c r="U1132" s="2"/>
      <c r="V1132" s="2"/>
      <c r="Y1132" s="88"/>
      <c r="AC1132" s="41"/>
      <c r="AE1132" s="155"/>
      <c r="AF1132" s="155"/>
      <c r="AG1132" s="41"/>
      <c r="AH1132" s="88"/>
      <c r="AK1132" s="41"/>
      <c r="AL1132" s="41"/>
      <c r="AM1132" s="41"/>
      <c r="AO1132" s="2"/>
    </row>
    <row r="1133" spans="16:41" x14ac:dyDescent="0.2">
      <c r="P1133" s="2"/>
      <c r="Q1133" s="2"/>
      <c r="S1133" s="2"/>
      <c r="U1133" s="2"/>
      <c r="V1133" s="2"/>
      <c r="Y1133" s="88"/>
      <c r="AC1133" s="41"/>
      <c r="AE1133" s="155"/>
      <c r="AF1133" s="155"/>
      <c r="AG1133" s="41"/>
      <c r="AH1133" s="88"/>
      <c r="AK1133" s="41"/>
      <c r="AL1133" s="41"/>
      <c r="AM1133" s="41"/>
      <c r="AO1133" s="2"/>
    </row>
    <row r="1134" spans="16:41" x14ac:dyDescent="0.2">
      <c r="P1134" s="2"/>
      <c r="Q1134" s="2"/>
      <c r="S1134" s="2"/>
      <c r="U1134" s="2"/>
      <c r="V1134" s="2"/>
      <c r="Y1134" s="88"/>
      <c r="AC1134" s="41"/>
      <c r="AE1134" s="155"/>
      <c r="AF1134" s="155"/>
      <c r="AG1134" s="41"/>
      <c r="AH1134" s="88"/>
      <c r="AK1134" s="41"/>
      <c r="AL1134" s="41"/>
      <c r="AM1134" s="41"/>
      <c r="AO1134" s="2"/>
    </row>
    <row r="1135" spans="16:41" x14ac:dyDescent="0.2">
      <c r="P1135" s="2"/>
      <c r="Q1135" s="2"/>
      <c r="S1135" s="2"/>
      <c r="U1135" s="2"/>
      <c r="V1135" s="2"/>
      <c r="Y1135" s="88"/>
      <c r="AC1135" s="41"/>
      <c r="AE1135" s="155"/>
      <c r="AF1135" s="155"/>
      <c r="AG1135" s="41"/>
      <c r="AH1135" s="88"/>
      <c r="AK1135" s="41"/>
      <c r="AL1135" s="41"/>
      <c r="AM1135" s="41"/>
      <c r="AO1135" s="2"/>
    </row>
    <row r="1136" spans="16:41" x14ac:dyDescent="0.2">
      <c r="P1136" s="2"/>
      <c r="Q1136" s="2"/>
      <c r="S1136" s="2"/>
      <c r="U1136" s="2"/>
      <c r="V1136" s="2"/>
      <c r="Y1136" s="88"/>
      <c r="AC1136" s="41"/>
      <c r="AE1136" s="155"/>
      <c r="AF1136" s="155"/>
      <c r="AG1136" s="41"/>
      <c r="AH1136" s="88"/>
      <c r="AK1136" s="41"/>
      <c r="AL1136" s="41"/>
      <c r="AM1136" s="41"/>
      <c r="AO1136" s="2"/>
    </row>
    <row r="1137" spans="16:41" x14ac:dyDescent="0.2">
      <c r="P1137" s="2"/>
      <c r="Q1137" s="2"/>
      <c r="S1137" s="2"/>
      <c r="U1137" s="2"/>
      <c r="V1137" s="2"/>
      <c r="Y1137" s="88"/>
      <c r="AC1137" s="41"/>
      <c r="AE1137" s="155"/>
      <c r="AF1137" s="155"/>
      <c r="AG1137" s="41"/>
      <c r="AH1137" s="88"/>
      <c r="AK1137" s="41"/>
      <c r="AL1137" s="41"/>
      <c r="AM1137" s="41"/>
      <c r="AO1137" s="2"/>
    </row>
    <row r="1138" spans="16:41" x14ac:dyDescent="0.2">
      <c r="P1138" s="2"/>
      <c r="Q1138" s="2"/>
      <c r="S1138" s="2"/>
      <c r="U1138" s="2"/>
      <c r="V1138" s="2"/>
      <c r="Y1138" s="88"/>
      <c r="AC1138" s="41"/>
      <c r="AE1138" s="155"/>
      <c r="AF1138" s="155"/>
      <c r="AG1138" s="41"/>
      <c r="AH1138" s="88"/>
      <c r="AK1138" s="41"/>
      <c r="AL1138" s="41"/>
      <c r="AM1138" s="41"/>
      <c r="AO1138" s="2"/>
    </row>
    <row r="1139" spans="16:41" x14ac:dyDescent="0.2">
      <c r="P1139" s="2"/>
      <c r="Q1139" s="2"/>
      <c r="S1139" s="2"/>
      <c r="U1139" s="2"/>
      <c r="V1139" s="2"/>
      <c r="Y1139" s="88"/>
      <c r="AC1139" s="41"/>
      <c r="AE1139" s="155"/>
      <c r="AF1139" s="155"/>
      <c r="AG1139" s="41"/>
      <c r="AH1139" s="88"/>
      <c r="AK1139" s="41"/>
      <c r="AL1139" s="41"/>
      <c r="AM1139" s="41"/>
      <c r="AO1139" s="2"/>
    </row>
    <row r="1140" spans="16:41" x14ac:dyDescent="0.2">
      <c r="P1140" s="2"/>
      <c r="Q1140" s="2"/>
      <c r="S1140" s="2"/>
      <c r="U1140" s="2"/>
      <c r="V1140" s="2"/>
      <c r="Y1140" s="88"/>
      <c r="AC1140" s="41"/>
      <c r="AE1140" s="155"/>
      <c r="AF1140" s="155"/>
      <c r="AG1140" s="41"/>
      <c r="AH1140" s="88"/>
      <c r="AK1140" s="41"/>
      <c r="AL1140" s="41"/>
      <c r="AM1140" s="41"/>
      <c r="AO1140" s="2"/>
    </row>
    <row r="1141" spans="16:41" x14ac:dyDescent="0.2">
      <c r="P1141" s="2"/>
      <c r="Q1141" s="2"/>
      <c r="S1141" s="2"/>
      <c r="U1141" s="2"/>
      <c r="V1141" s="2"/>
      <c r="Y1141" s="88"/>
      <c r="AC1141" s="41"/>
      <c r="AE1141" s="155"/>
      <c r="AF1141" s="155"/>
      <c r="AG1141" s="41"/>
      <c r="AH1141" s="88"/>
      <c r="AK1141" s="41"/>
      <c r="AL1141" s="41"/>
      <c r="AM1141" s="41"/>
      <c r="AO1141" s="2"/>
    </row>
    <row r="1142" spans="16:41" x14ac:dyDescent="0.2">
      <c r="P1142" s="2"/>
      <c r="Q1142" s="2"/>
      <c r="S1142" s="2"/>
      <c r="U1142" s="2"/>
      <c r="V1142" s="2"/>
      <c r="Y1142" s="88"/>
      <c r="AC1142" s="41"/>
      <c r="AE1142" s="155"/>
      <c r="AF1142" s="155"/>
      <c r="AG1142" s="41"/>
      <c r="AH1142" s="88"/>
      <c r="AK1142" s="41"/>
      <c r="AL1142" s="41"/>
      <c r="AM1142" s="41"/>
      <c r="AO1142" s="2"/>
    </row>
    <row r="1143" spans="16:41" x14ac:dyDescent="0.2">
      <c r="P1143" s="2"/>
      <c r="Q1143" s="2"/>
      <c r="S1143" s="2"/>
      <c r="U1143" s="2"/>
      <c r="V1143" s="2"/>
      <c r="Y1143" s="88"/>
      <c r="AC1143" s="41"/>
      <c r="AE1143" s="155"/>
      <c r="AF1143" s="155"/>
      <c r="AG1143" s="41"/>
      <c r="AH1143" s="88"/>
      <c r="AK1143" s="41"/>
      <c r="AL1143" s="41"/>
      <c r="AM1143" s="41"/>
      <c r="AO1143" s="2"/>
    </row>
    <row r="1144" spans="16:41" x14ac:dyDescent="0.2">
      <c r="P1144" s="2"/>
      <c r="Q1144" s="2"/>
      <c r="S1144" s="2"/>
      <c r="U1144" s="2"/>
      <c r="V1144" s="2"/>
      <c r="Y1144" s="88"/>
      <c r="AC1144" s="41"/>
      <c r="AE1144" s="155"/>
      <c r="AF1144" s="155"/>
      <c r="AG1144" s="41"/>
      <c r="AH1144" s="88"/>
      <c r="AK1144" s="41"/>
      <c r="AL1144" s="41"/>
      <c r="AM1144" s="41"/>
      <c r="AO1144" s="2"/>
    </row>
    <row r="1145" spans="16:41" x14ac:dyDescent="0.2">
      <c r="P1145" s="2"/>
      <c r="Q1145" s="2"/>
      <c r="S1145" s="2"/>
      <c r="U1145" s="2"/>
      <c r="V1145" s="2"/>
      <c r="Y1145" s="88"/>
      <c r="AC1145" s="41"/>
      <c r="AE1145" s="155"/>
      <c r="AF1145" s="155"/>
      <c r="AG1145" s="41"/>
      <c r="AH1145" s="88"/>
      <c r="AK1145" s="41"/>
      <c r="AL1145" s="41"/>
      <c r="AM1145" s="41"/>
      <c r="AO1145" s="2"/>
    </row>
    <row r="1146" spans="16:41" x14ac:dyDescent="0.2">
      <c r="P1146" s="2"/>
      <c r="Q1146" s="2"/>
      <c r="S1146" s="2"/>
      <c r="U1146" s="2"/>
      <c r="V1146" s="2"/>
      <c r="Y1146" s="88"/>
      <c r="AC1146" s="41"/>
      <c r="AE1146" s="155"/>
      <c r="AF1146" s="155"/>
      <c r="AG1146" s="41"/>
      <c r="AH1146" s="88"/>
      <c r="AK1146" s="41"/>
      <c r="AL1146" s="41"/>
      <c r="AM1146" s="41"/>
      <c r="AO1146" s="2"/>
    </row>
    <row r="1147" spans="16:41" x14ac:dyDescent="0.2">
      <c r="P1147" s="2"/>
      <c r="Q1147" s="2"/>
      <c r="S1147" s="2"/>
      <c r="U1147" s="2"/>
      <c r="V1147" s="2"/>
      <c r="Y1147" s="88"/>
      <c r="AC1147" s="41"/>
      <c r="AE1147" s="155"/>
      <c r="AF1147" s="155"/>
      <c r="AG1147" s="41"/>
      <c r="AH1147" s="88"/>
      <c r="AK1147" s="41"/>
      <c r="AL1147" s="41"/>
      <c r="AM1147" s="41"/>
      <c r="AO1147" s="2"/>
    </row>
    <row r="1148" spans="16:41" x14ac:dyDescent="0.2">
      <c r="P1148" s="2"/>
      <c r="Q1148" s="2"/>
      <c r="S1148" s="2"/>
      <c r="U1148" s="2"/>
      <c r="V1148" s="2"/>
      <c r="Y1148" s="88"/>
      <c r="AC1148" s="41"/>
      <c r="AE1148" s="155"/>
      <c r="AF1148" s="155"/>
      <c r="AG1148" s="41"/>
      <c r="AH1148" s="88"/>
      <c r="AK1148" s="41"/>
      <c r="AL1148" s="41"/>
      <c r="AM1148" s="41"/>
      <c r="AO1148" s="2"/>
    </row>
    <row r="1149" spans="16:41" x14ac:dyDescent="0.2">
      <c r="P1149" s="2"/>
      <c r="Q1149" s="2"/>
      <c r="S1149" s="2"/>
      <c r="U1149" s="2"/>
      <c r="V1149" s="2"/>
      <c r="Y1149" s="88"/>
      <c r="AC1149" s="41"/>
      <c r="AE1149" s="155"/>
      <c r="AF1149" s="155"/>
      <c r="AG1149" s="41"/>
      <c r="AH1149" s="88"/>
      <c r="AK1149" s="41"/>
      <c r="AL1149" s="41"/>
      <c r="AM1149" s="41"/>
      <c r="AO1149" s="2"/>
    </row>
    <row r="1150" spans="16:41" x14ac:dyDescent="0.2">
      <c r="P1150" s="2"/>
      <c r="Q1150" s="2"/>
      <c r="S1150" s="2"/>
      <c r="U1150" s="2"/>
      <c r="V1150" s="2"/>
      <c r="Y1150" s="88"/>
      <c r="AC1150" s="41"/>
      <c r="AE1150" s="155"/>
      <c r="AF1150" s="155"/>
      <c r="AG1150" s="41"/>
      <c r="AH1150" s="88"/>
      <c r="AK1150" s="41"/>
      <c r="AL1150" s="41"/>
      <c r="AM1150" s="41"/>
      <c r="AO1150" s="2"/>
    </row>
    <row r="1151" spans="16:41" x14ac:dyDescent="0.2">
      <c r="P1151" s="2"/>
      <c r="Q1151" s="2"/>
      <c r="S1151" s="2"/>
      <c r="U1151" s="2"/>
      <c r="V1151" s="2"/>
      <c r="Y1151" s="88"/>
      <c r="AC1151" s="41"/>
      <c r="AE1151" s="155"/>
      <c r="AF1151" s="155"/>
      <c r="AG1151" s="41"/>
      <c r="AH1151" s="88"/>
      <c r="AK1151" s="41"/>
      <c r="AL1151" s="41"/>
      <c r="AM1151" s="41"/>
      <c r="AO1151" s="2"/>
    </row>
    <row r="1152" spans="16:41" x14ac:dyDescent="0.2">
      <c r="P1152" s="2"/>
      <c r="Q1152" s="2"/>
      <c r="S1152" s="2"/>
      <c r="U1152" s="2"/>
      <c r="V1152" s="2"/>
      <c r="Y1152" s="88"/>
      <c r="AC1152" s="41"/>
      <c r="AE1152" s="155"/>
      <c r="AF1152" s="155"/>
      <c r="AG1152" s="41"/>
      <c r="AH1152" s="88"/>
      <c r="AK1152" s="41"/>
      <c r="AL1152" s="41"/>
      <c r="AM1152" s="41"/>
      <c r="AO1152" s="2"/>
    </row>
    <row r="1153" spans="16:41" x14ac:dyDescent="0.2">
      <c r="P1153" s="2"/>
      <c r="Q1153" s="2"/>
      <c r="S1153" s="2"/>
      <c r="U1153" s="2"/>
      <c r="V1153" s="2"/>
      <c r="Y1153" s="88"/>
      <c r="AC1153" s="41"/>
      <c r="AE1153" s="155"/>
      <c r="AF1153" s="155"/>
      <c r="AG1153" s="41"/>
      <c r="AH1153" s="88"/>
      <c r="AK1153" s="41"/>
      <c r="AL1153" s="41"/>
      <c r="AM1153" s="41"/>
      <c r="AO1153" s="2"/>
    </row>
    <row r="1154" spans="16:41" x14ac:dyDescent="0.2">
      <c r="P1154" s="2"/>
      <c r="Q1154" s="2"/>
      <c r="S1154" s="2"/>
      <c r="U1154" s="2"/>
      <c r="V1154" s="2"/>
      <c r="Y1154" s="88"/>
      <c r="AC1154" s="41"/>
      <c r="AE1154" s="155"/>
      <c r="AF1154" s="155"/>
      <c r="AG1154" s="41"/>
      <c r="AH1154" s="88"/>
      <c r="AK1154" s="41"/>
      <c r="AL1154" s="41"/>
      <c r="AM1154" s="41"/>
      <c r="AO1154" s="2"/>
    </row>
    <row r="1155" spans="16:41" x14ac:dyDescent="0.2">
      <c r="P1155" s="2"/>
      <c r="Q1155" s="2"/>
      <c r="S1155" s="2"/>
      <c r="U1155" s="2"/>
      <c r="V1155" s="2"/>
      <c r="Y1155" s="88"/>
      <c r="AC1155" s="41"/>
      <c r="AE1155" s="155"/>
      <c r="AF1155" s="155"/>
      <c r="AG1155" s="41"/>
      <c r="AH1155" s="88"/>
      <c r="AK1155" s="41"/>
      <c r="AL1155" s="41"/>
      <c r="AM1155" s="41"/>
      <c r="AO1155" s="2"/>
    </row>
    <row r="1156" spans="16:41" x14ac:dyDescent="0.2">
      <c r="P1156" s="2"/>
      <c r="Q1156" s="2"/>
      <c r="S1156" s="2"/>
      <c r="U1156" s="2"/>
      <c r="V1156" s="2"/>
      <c r="Y1156" s="88"/>
      <c r="AC1156" s="41"/>
      <c r="AE1156" s="155"/>
      <c r="AF1156" s="155"/>
      <c r="AG1156" s="41"/>
      <c r="AH1156" s="88"/>
      <c r="AK1156" s="41"/>
      <c r="AL1156" s="41"/>
      <c r="AM1156" s="41"/>
      <c r="AO1156" s="2"/>
    </row>
    <row r="1157" spans="16:41" x14ac:dyDescent="0.2">
      <c r="P1157" s="2"/>
      <c r="Q1157" s="2"/>
      <c r="S1157" s="2"/>
      <c r="U1157" s="2"/>
      <c r="V1157" s="2"/>
      <c r="Y1157" s="88"/>
      <c r="AC1157" s="41"/>
      <c r="AE1157" s="155"/>
      <c r="AF1157" s="155"/>
      <c r="AG1157" s="41"/>
      <c r="AH1157" s="88"/>
      <c r="AK1157" s="41"/>
      <c r="AL1157" s="41"/>
      <c r="AM1157" s="41"/>
      <c r="AO1157" s="2"/>
    </row>
    <row r="1158" spans="16:41" x14ac:dyDescent="0.2">
      <c r="P1158" s="2"/>
      <c r="Q1158" s="2"/>
      <c r="S1158" s="2"/>
      <c r="U1158" s="2"/>
      <c r="V1158" s="2"/>
      <c r="Y1158" s="88"/>
      <c r="AC1158" s="41"/>
      <c r="AE1158" s="155"/>
      <c r="AF1158" s="155"/>
      <c r="AG1158" s="41"/>
      <c r="AH1158" s="88"/>
      <c r="AK1158" s="41"/>
      <c r="AL1158" s="41"/>
      <c r="AM1158" s="41"/>
      <c r="AO1158" s="2"/>
    </row>
    <row r="1159" spans="16:41" x14ac:dyDescent="0.2">
      <c r="P1159" s="2"/>
      <c r="Q1159" s="2"/>
      <c r="S1159" s="2"/>
      <c r="U1159" s="2"/>
      <c r="V1159" s="2"/>
      <c r="Y1159" s="88"/>
      <c r="AC1159" s="41"/>
      <c r="AE1159" s="155"/>
      <c r="AF1159" s="155"/>
      <c r="AG1159" s="41"/>
      <c r="AH1159" s="88"/>
      <c r="AK1159" s="41"/>
      <c r="AL1159" s="41"/>
      <c r="AM1159" s="41"/>
      <c r="AO1159" s="2"/>
    </row>
    <row r="1160" spans="16:41" x14ac:dyDescent="0.2">
      <c r="P1160" s="2"/>
      <c r="Q1160" s="2"/>
      <c r="S1160" s="2"/>
      <c r="U1160" s="2"/>
      <c r="V1160" s="2"/>
      <c r="Y1160" s="88"/>
      <c r="AC1160" s="41"/>
      <c r="AE1160" s="155"/>
      <c r="AF1160" s="155"/>
      <c r="AG1160" s="41"/>
      <c r="AH1160" s="88"/>
      <c r="AK1160" s="41"/>
      <c r="AL1160" s="41"/>
      <c r="AM1160" s="41"/>
      <c r="AO1160" s="2"/>
    </row>
    <row r="1161" spans="16:41" x14ac:dyDescent="0.2">
      <c r="P1161" s="2"/>
      <c r="Q1161" s="2"/>
      <c r="S1161" s="2"/>
      <c r="U1161" s="2"/>
      <c r="V1161" s="2"/>
      <c r="Y1161" s="88"/>
      <c r="AC1161" s="41"/>
      <c r="AE1161" s="155"/>
      <c r="AF1161" s="155"/>
      <c r="AG1161" s="41"/>
      <c r="AH1161" s="88"/>
      <c r="AK1161" s="41"/>
      <c r="AL1161" s="41"/>
      <c r="AM1161" s="41"/>
      <c r="AO1161" s="2"/>
    </row>
    <row r="1162" spans="16:41" x14ac:dyDescent="0.2">
      <c r="P1162" s="2"/>
      <c r="Q1162" s="2"/>
      <c r="S1162" s="2"/>
      <c r="U1162" s="2"/>
      <c r="V1162" s="2"/>
      <c r="Y1162" s="88"/>
      <c r="AC1162" s="41"/>
      <c r="AE1162" s="155"/>
      <c r="AF1162" s="155"/>
      <c r="AG1162" s="41"/>
      <c r="AH1162" s="88"/>
      <c r="AK1162" s="41"/>
      <c r="AL1162" s="41"/>
      <c r="AM1162" s="41"/>
      <c r="AO1162" s="2"/>
    </row>
    <row r="1163" spans="16:41" x14ac:dyDescent="0.2">
      <c r="P1163" s="2"/>
      <c r="Q1163" s="2"/>
      <c r="S1163" s="2"/>
      <c r="U1163" s="2"/>
      <c r="V1163" s="2"/>
      <c r="Y1163" s="88"/>
      <c r="AC1163" s="41"/>
      <c r="AE1163" s="155"/>
      <c r="AF1163" s="155"/>
      <c r="AG1163" s="41"/>
      <c r="AH1163" s="88"/>
      <c r="AK1163" s="41"/>
      <c r="AL1163" s="41"/>
      <c r="AM1163" s="41"/>
      <c r="AO1163" s="2"/>
    </row>
    <row r="1164" spans="16:41" x14ac:dyDescent="0.2">
      <c r="P1164" s="2"/>
      <c r="Q1164" s="2"/>
      <c r="S1164" s="2"/>
      <c r="U1164" s="2"/>
      <c r="V1164" s="2"/>
      <c r="Y1164" s="88"/>
      <c r="AC1164" s="41"/>
      <c r="AE1164" s="155"/>
      <c r="AF1164" s="155"/>
      <c r="AG1164" s="41"/>
      <c r="AH1164" s="88"/>
      <c r="AK1164" s="41"/>
      <c r="AL1164" s="41"/>
      <c r="AM1164" s="41"/>
      <c r="AO1164" s="2"/>
    </row>
    <row r="1165" spans="16:41" x14ac:dyDescent="0.2">
      <c r="P1165" s="2"/>
      <c r="Q1165" s="2"/>
      <c r="S1165" s="2"/>
      <c r="U1165" s="2"/>
      <c r="V1165" s="2"/>
      <c r="Y1165" s="88"/>
      <c r="AC1165" s="41"/>
      <c r="AE1165" s="155"/>
      <c r="AF1165" s="155"/>
      <c r="AG1165" s="41"/>
      <c r="AH1165" s="88"/>
      <c r="AK1165" s="41"/>
      <c r="AL1165" s="41"/>
      <c r="AM1165" s="41"/>
      <c r="AO1165" s="2"/>
    </row>
    <row r="1166" spans="16:41" x14ac:dyDescent="0.2">
      <c r="P1166" s="2"/>
      <c r="Q1166" s="2"/>
      <c r="S1166" s="2"/>
      <c r="U1166" s="2"/>
      <c r="V1166" s="2"/>
      <c r="Y1166" s="88"/>
      <c r="AC1166" s="41"/>
      <c r="AE1166" s="155"/>
      <c r="AF1166" s="155"/>
      <c r="AG1166" s="41"/>
      <c r="AH1166" s="88"/>
      <c r="AK1166" s="41"/>
      <c r="AL1166" s="41"/>
      <c r="AM1166" s="41"/>
      <c r="AO1166" s="2"/>
    </row>
    <row r="1167" spans="16:41" x14ac:dyDescent="0.2">
      <c r="P1167" s="2"/>
      <c r="Q1167" s="2"/>
      <c r="S1167" s="2"/>
      <c r="U1167" s="2"/>
      <c r="V1167" s="2"/>
      <c r="Y1167" s="88"/>
      <c r="AC1167" s="41"/>
      <c r="AE1167" s="155"/>
      <c r="AF1167" s="155"/>
      <c r="AG1167" s="41"/>
      <c r="AH1167" s="88"/>
      <c r="AK1167" s="41"/>
      <c r="AL1167" s="41"/>
      <c r="AM1167" s="41"/>
      <c r="AO1167" s="2"/>
    </row>
    <row r="1168" spans="16:41" x14ac:dyDescent="0.2">
      <c r="P1168" s="2"/>
      <c r="Q1168" s="2"/>
      <c r="S1168" s="2"/>
      <c r="U1168" s="2"/>
      <c r="V1168" s="2"/>
      <c r="Y1168" s="88"/>
      <c r="AC1168" s="41"/>
      <c r="AE1168" s="155"/>
      <c r="AF1168" s="155"/>
      <c r="AG1168" s="41"/>
      <c r="AH1168" s="88"/>
      <c r="AK1168" s="41"/>
      <c r="AL1168" s="41"/>
      <c r="AM1168" s="41"/>
      <c r="AO1168" s="2"/>
    </row>
    <row r="1169" spans="16:41" x14ac:dyDescent="0.2">
      <c r="P1169" s="2"/>
      <c r="Q1169" s="2"/>
      <c r="S1169" s="2"/>
      <c r="U1169" s="2"/>
      <c r="V1169" s="2"/>
      <c r="Y1169" s="88"/>
      <c r="AC1169" s="41"/>
      <c r="AE1169" s="155"/>
      <c r="AF1169" s="155"/>
      <c r="AG1169" s="41"/>
      <c r="AH1169" s="88"/>
      <c r="AK1169" s="41"/>
      <c r="AL1169" s="41"/>
      <c r="AM1169" s="41"/>
      <c r="AO1169" s="2"/>
    </row>
    <row r="1170" spans="16:41" x14ac:dyDescent="0.2">
      <c r="P1170" s="2"/>
      <c r="Q1170" s="2"/>
      <c r="S1170" s="2"/>
      <c r="U1170" s="2"/>
      <c r="V1170" s="2"/>
      <c r="Y1170" s="88"/>
      <c r="AC1170" s="41"/>
      <c r="AE1170" s="155"/>
      <c r="AF1170" s="155"/>
      <c r="AG1170" s="41"/>
      <c r="AH1170" s="88"/>
      <c r="AK1170" s="41"/>
      <c r="AL1170" s="41"/>
      <c r="AM1170" s="41"/>
      <c r="AO1170" s="2"/>
    </row>
    <row r="1171" spans="16:41" x14ac:dyDescent="0.2">
      <c r="P1171" s="2"/>
      <c r="Q1171" s="2"/>
      <c r="S1171" s="2"/>
      <c r="U1171" s="2"/>
      <c r="V1171" s="2"/>
      <c r="Y1171" s="88"/>
      <c r="AC1171" s="41"/>
      <c r="AE1171" s="155"/>
      <c r="AF1171" s="155"/>
      <c r="AG1171" s="41"/>
      <c r="AH1171" s="88"/>
      <c r="AK1171" s="41"/>
      <c r="AL1171" s="41"/>
      <c r="AM1171" s="41"/>
      <c r="AO1171" s="2"/>
    </row>
    <row r="1172" spans="16:41" x14ac:dyDescent="0.2">
      <c r="P1172" s="2"/>
      <c r="Q1172" s="2"/>
      <c r="S1172" s="2"/>
      <c r="U1172" s="2"/>
      <c r="V1172" s="2"/>
      <c r="Y1172" s="88"/>
      <c r="AC1172" s="41"/>
      <c r="AE1172" s="155"/>
      <c r="AF1172" s="155"/>
      <c r="AG1172" s="41"/>
      <c r="AH1172" s="88"/>
      <c r="AK1172" s="41"/>
      <c r="AL1172" s="41"/>
      <c r="AM1172" s="41"/>
      <c r="AO1172" s="2"/>
    </row>
    <row r="1173" spans="16:41" x14ac:dyDescent="0.2">
      <c r="P1173" s="2"/>
      <c r="Q1173" s="2"/>
      <c r="S1173" s="2"/>
      <c r="U1173" s="2"/>
      <c r="V1173" s="2"/>
      <c r="Y1173" s="88"/>
      <c r="AC1173" s="41"/>
      <c r="AE1173" s="155"/>
      <c r="AF1173" s="155"/>
      <c r="AG1173" s="41"/>
      <c r="AH1173" s="88"/>
      <c r="AK1173" s="41"/>
      <c r="AL1173" s="41"/>
      <c r="AM1173" s="41"/>
      <c r="AO1173" s="2"/>
    </row>
    <row r="1174" spans="16:41" x14ac:dyDescent="0.2">
      <c r="P1174" s="2"/>
      <c r="Q1174" s="2"/>
      <c r="S1174" s="2"/>
      <c r="U1174" s="2"/>
      <c r="V1174" s="2"/>
      <c r="Y1174" s="88"/>
      <c r="AC1174" s="41"/>
      <c r="AE1174" s="155"/>
      <c r="AF1174" s="155"/>
      <c r="AG1174" s="41"/>
      <c r="AH1174" s="88"/>
      <c r="AK1174" s="41"/>
      <c r="AL1174" s="41"/>
      <c r="AM1174" s="41"/>
      <c r="AO1174" s="2"/>
    </row>
    <row r="1175" spans="16:41" x14ac:dyDescent="0.2">
      <c r="P1175" s="2"/>
      <c r="Q1175" s="2"/>
      <c r="S1175" s="2"/>
      <c r="U1175" s="2"/>
      <c r="V1175" s="2"/>
      <c r="Y1175" s="88"/>
      <c r="AC1175" s="41"/>
      <c r="AE1175" s="155"/>
      <c r="AF1175" s="155"/>
      <c r="AG1175" s="41"/>
      <c r="AH1175" s="88"/>
      <c r="AK1175" s="41"/>
      <c r="AL1175" s="41"/>
      <c r="AM1175" s="41"/>
      <c r="AO1175" s="2"/>
    </row>
    <row r="1176" spans="16:41" x14ac:dyDescent="0.2">
      <c r="P1176" s="2"/>
      <c r="Q1176" s="2"/>
      <c r="S1176" s="2"/>
      <c r="U1176" s="2"/>
      <c r="V1176" s="2"/>
      <c r="Y1176" s="88"/>
      <c r="AC1176" s="41"/>
      <c r="AE1176" s="155"/>
      <c r="AF1176" s="155"/>
      <c r="AG1176" s="41"/>
      <c r="AH1176" s="88"/>
      <c r="AK1176" s="41"/>
      <c r="AL1176" s="41"/>
      <c r="AM1176" s="41"/>
      <c r="AO1176" s="2"/>
    </row>
    <row r="1177" spans="16:41" x14ac:dyDescent="0.2">
      <c r="P1177" s="2"/>
      <c r="Q1177" s="2"/>
      <c r="S1177" s="2"/>
      <c r="U1177" s="2"/>
      <c r="V1177" s="2"/>
      <c r="Y1177" s="88"/>
      <c r="AC1177" s="41"/>
      <c r="AE1177" s="155"/>
      <c r="AF1177" s="155"/>
      <c r="AG1177" s="41"/>
      <c r="AH1177" s="88"/>
      <c r="AK1177" s="41"/>
      <c r="AL1177" s="41"/>
      <c r="AM1177" s="41"/>
      <c r="AO1177" s="2"/>
    </row>
    <row r="1178" spans="16:41" x14ac:dyDescent="0.2">
      <c r="P1178" s="2"/>
      <c r="Q1178" s="2"/>
      <c r="S1178" s="2"/>
      <c r="U1178" s="2"/>
      <c r="V1178" s="2"/>
      <c r="Y1178" s="88"/>
      <c r="AC1178" s="41"/>
      <c r="AE1178" s="155"/>
      <c r="AF1178" s="155"/>
      <c r="AG1178" s="41"/>
      <c r="AH1178" s="88"/>
      <c r="AK1178" s="41"/>
      <c r="AL1178" s="41"/>
      <c r="AM1178" s="41"/>
      <c r="AO1178" s="2"/>
    </row>
    <row r="1179" spans="16:41" x14ac:dyDescent="0.2">
      <c r="P1179" s="2"/>
      <c r="Q1179" s="2"/>
      <c r="S1179" s="2"/>
      <c r="U1179" s="2"/>
      <c r="V1179" s="2"/>
      <c r="Y1179" s="88"/>
      <c r="AC1179" s="41"/>
      <c r="AE1179" s="155"/>
      <c r="AF1179" s="155"/>
      <c r="AG1179" s="41"/>
      <c r="AH1179" s="88"/>
      <c r="AK1179" s="41"/>
      <c r="AL1179" s="41"/>
      <c r="AM1179" s="41"/>
      <c r="AO1179" s="2"/>
    </row>
    <row r="1180" spans="16:41" x14ac:dyDescent="0.2">
      <c r="P1180" s="2"/>
      <c r="Q1180" s="2"/>
      <c r="S1180" s="2"/>
      <c r="U1180" s="2"/>
      <c r="V1180" s="2"/>
      <c r="Y1180" s="88"/>
      <c r="AC1180" s="41"/>
      <c r="AE1180" s="155"/>
      <c r="AF1180" s="155"/>
      <c r="AG1180" s="41"/>
      <c r="AH1180" s="88"/>
      <c r="AK1180" s="41"/>
      <c r="AL1180" s="41"/>
      <c r="AM1180" s="41"/>
      <c r="AO1180" s="2"/>
    </row>
    <row r="1181" spans="16:41" x14ac:dyDescent="0.2">
      <c r="P1181" s="2"/>
      <c r="Q1181" s="2"/>
      <c r="S1181" s="2"/>
      <c r="U1181" s="2"/>
      <c r="V1181" s="2"/>
      <c r="Y1181" s="88"/>
      <c r="AC1181" s="41"/>
      <c r="AE1181" s="155"/>
      <c r="AF1181" s="155"/>
      <c r="AG1181" s="41"/>
      <c r="AH1181" s="88"/>
      <c r="AK1181" s="41"/>
      <c r="AL1181" s="41"/>
      <c r="AM1181" s="41"/>
      <c r="AO1181" s="2"/>
    </row>
    <row r="1182" spans="16:41" x14ac:dyDescent="0.2">
      <c r="P1182" s="2"/>
      <c r="Q1182" s="2"/>
      <c r="S1182" s="2"/>
      <c r="U1182" s="2"/>
      <c r="V1182" s="2"/>
      <c r="Y1182" s="88"/>
      <c r="AC1182" s="41"/>
      <c r="AE1182" s="155"/>
      <c r="AF1182" s="155"/>
      <c r="AG1182" s="41"/>
      <c r="AH1182" s="88"/>
      <c r="AK1182" s="41"/>
      <c r="AL1182" s="41"/>
      <c r="AM1182" s="41"/>
      <c r="AO1182" s="2"/>
    </row>
    <row r="1183" spans="16:41" x14ac:dyDescent="0.2">
      <c r="P1183" s="2"/>
      <c r="Q1183" s="2"/>
      <c r="S1183" s="2"/>
      <c r="U1183" s="2"/>
      <c r="V1183" s="2"/>
      <c r="Y1183" s="88"/>
      <c r="AC1183" s="41"/>
      <c r="AE1183" s="155"/>
      <c r="AF1183" s="155"/>
      <c r="AG1183" s="41"/>
      <c r="AH1183" s="88"/>
      <c r="AK1183" s="41"/>
      <c r="AL1183" s="41"/>
      <c r="AM1183" s="41"/>
      <c r="AO1183" s="2"/>
    </row>
    <row r="1184" spans="16:41" x14ac:dyDescent="0.2">
      <c r="P1184" s="2"/>
      <c r="Q1184" s="2"/>
      <c r="S1184" s="2"/>
      <c r="U1184" s="2"/>
      <c r="V1184" s="2"/>
      <c r="Y1184" s="88"/>
      <c r="AC1184" s="41"/>
      <c r="AE1184" s="155"/>
      <c r="AF1184" s="155"/>
      <c r="AG1184" s="41"/>
      <c r="AH1184" s="88"/>
      <c r="AK1184" s="41"/>
      <c r="AL1184" s="41"/>
      <c r="AM1184" s="41"/>
      <c r="AO1184" s="2"/>
    </row>
    <row r="1185" spans="16:41" x14ac:dyDescent="0.2">
      <c r="P1185" s="2"/>
      <c r="Q1185" s="2"/>
      <c r="S1185" s="2"/>
      <c r="U1185" s="2"/>
      <c r="V1185" s="2"/>
      <c r="Y1185" s="88"/>
      <c r="AC1185" s="41"/>
      <c r="AE1185" s="155"/>
      <c r="AF1185" s="155"/>
      <c r="AG1185" s="41"/>
      <c r="AH1185" s="88"/>
      <c r="AK1185" s="41"/>
      <c r="AL1185" s="41"/>
      <c r="AM1185" s="41"/>
      <c r="AO1185" s="2"/>
    </row>
    <row r="1186" spans="16:41" x14ac:dyDescent="0.2">
      <c r="P1186" s="2"/>
      <c r="Q1186" s="2"/>
      <c r="S1186" s="2"/>
      <c r="U1186" s="2"/>
      <c r="V1186" s="2"/>
      <c r="Y1186" s="88"/>
      <c r="AC1186" s="41"/>
      <c r="AE1186" s="155"/>
      <c r="AF1186" s="155"/>
      <c r="AG1186" s="41"/>
      <c r="AH1186" s="88"/>
      <c r="AK1186" s="41"/>
      <c r="AL1186" s="41"/>
      <c r="AM1186" s="41"/>
      <c r="AO1186" s="2"/>
    </row>
    <row r="1187" spans="16:41" x14ac:dyDescent="0.2">
      <c r="P1187" s="2"/>
      <c r="Q1187" s="2"/>
      <c r="S1187" s="2"/>
      <c r="U1187" s="2"/>
      <c r="V1187" s="2"/>
      <c r="Y1187" s="88"/>
      <c r="AC1187" s="41"/>
      <c r="AE1187" s="155"/>
      <c r="AF1187" s="155"/>
      <c r="AG1187" s="41"/>
      <c r="AH1187" s="88"/>
      <c r="AK1187" s="41"/>
      <c r="AL1187" s="41"/>
      <c r="AM1187" s="41"/>
      <c r="AO1187" s="2"/>
    </row>
    <row r="1188" spans="16:41" x14ac:dyDescent="0.2">
      <c r="P1188" s="2"/>
      <c r="Q1188" s="2"/>
      <c r="S1188" s="2"/>
      <c r="U1188" s="2"/>
      <c r="V1188" s="2"/>
      <c r="Y1188" s="88"/>
      <c r="AC1188" s="41"/>
      <c r="AE1188" s="155"/>
      <c r="AF1188" s="155"/>
      <c r="AG1188" s="41"/>
      <c r="AH1188" s="88"/>
      <c r="AK1188" s="41"/>
      <c r="AL1188" s="41"/>
      <c r="AM1188" s="41"/>
      <c r="AO1188" s="2"/>
    </row>
    <row r="1189" spans="16:41" x14ac:dyDescent="0.2">
      <c r="P1189" s="2"/>
      <c r="Q1189" s="2"/>
      <c r="S1189" s="2"/>
      <c r="U1189" s="2"/>
      <c r="V1189" s="2"/>
      <c r="Y1189" s="88"/>
      <c r="AC1189" s="41"/>
      <c r="AE1189" s="155"/>
      <c r="AF1189" s="155"/>
      <c r="AG1189" s="41"/>
      <c r="AH1189" s="88"/>
      <c r="AK1189" s="41"/>
      <c r="AL1189" s="41"/>
      <c r="AM1189" s="41"/>
      <c r="AO1189" s="2"/>
    </row>
    <row r="1190" spans="16:41" x14ac:dyDescent="0.2">
      <c r="P1190" s="2"/>
      <c r="Q1190" s="2"/>
      <c r="S1190" s="2"/>
      <c r="U1190" s="2"/>
      <c r="V1190" s="2"/>
      <c r="Y1190" s="88"/>
      <c r="AC1190" s="41"/>
      <c r="AE1190" s="155"/>
      <c r="AF1190" s="155"/>
      <c r="AG1190" s="41"/>
      <c r="AH1190" s="88"/>
      <c r="AK1190" s="41"/>
      <c r="AL1190" s="41"/>
      <c r="AM1190" s="41"/>
      <c r="AO1190" s="2"/>
    </row>
    <row r="1191" spans="16:41" x14ac:dyDescent="0.2">
      <c r="P1191" s="2"/>
      <c r="Q1191" s="2"/>
      <c r="S1191" s="2"/>
      <c r="U1191" s="2"/>
      <c r="V1191" s="2"/>
      <c r="Y1191" s="88"/>
      <c r="AC1191" s="41"/>
      <c r="AE1191" s="155"/>
      <c r="AF1191" s="155"/>
      <c r="AG1191" s="41"/>
      <c r="AH1191" s="88"/>
      <c r="AK1191" s="41"/>
      <c r="AL1191" s="41"/>
      <c r="AM1191" s="41"/>
      <c r="AO1191" s="2"/>
    </row>
    <row r="1192" spans="16:41" x14ac:dyDescent="0.2">
      <c r="P1192" s="2"/>
      <c r="Q1192" s="2"/>
      <c r="S1192" s="2"/>
      <c r="U1192" s="2"/>
      <c r="V1192" s="2"/>
      <c r="Y1192" s="88"/>
      <c r="AC1192" s="41"/>
      <c r="AE1192" s="155"/>
      <c r="AF1192" s="155"/>
      <c r="AG1192" s="41"/>
      <c r="AH1192" s="88"/>
      <c r="AK1192" s="41"/>
      <c r="AL1192" s="41"/>
      <c r="AM1192" s="41"/>
      <c r="AO1192" s="2"/>
    </row>
    <row r="1193" spans="16:41" x14ac:dyDescent="0.2">
      <c r="P1193" s="2"/>
      <c r="Q1193" s="2"/>
      <c r="S1193" s="2"/>
      <c r="U1193" s="2"/>
      <c r="V1193" s="2"/>
      <c r="Y1193" s="88"/>
      <c r="AC1193" s="41"/>
      <c r="AE1193" s="155"/>
      <c r="AF1193" s="155"/>
      <c r="AG1193" s="41"/>
      <c r="AH1193" s="88"/>
      <c r="AK1193" s="41"/>
      <c r="AL1193" s="41"/>
      <c r="AM1193" s="41"/>
      <c r="AO1193" s="2"/>
    </row>
    <row r="1194" spans="16:41" x14ac:dyDescent="0.2">
      <c r="P1194" s="2"/>
      <c r="Q1194" s="2"/>
      <c r="S1194" s="2"/>
      <c r="U1194" s="2"/>
      <c r="V1194" s="2"/>
      <c r="Y1194" s="88"/>
      <c r="AC1194" s="41"/>
      <c r="AE1194" s="155"/>
      <c r="AF1194" s="155"/>
      <c r="AG1194" s="41"/>
      <c r="AH1194" s="88"/>
      <c r="AK1194" s="41"/>
      <c r="AL1194" s="41"/>
      <c r="AM1194" s="41"/>
      <c r="AO1194" s="2"/>
    </row>
    <row r="1195" spans="16:41" x14ac:dyDescent="0.2">
      <c r="P1195" s="2"/>
      <c r="Q1195" s="2"/>
      <c r="S1195" s="2"/>
      <c r="U1195" s="2"/>
      <c r="V1195" s="2"/>
      <c r="Y1195" s="88"/>
      <c r="AC1195" s="41"/>
      <c r="AE1195" s="155"/>
      <c r="AF1195" s="155"/>
      <c r="AG1195" s="41"/>
      <c r="AH1195" s="88"/>
      <c r="AK1195" s="41"/>
      <c r="AL1195" s="41"/>
      <c r="AM1195" s="41"/>
      <c r="AO1195" s="2"/>
    </row>
    <row r="1196" spans="16:41" x14ac:dyDescent="0.2">
      <c r="P1196" s="2"/>
      <c r="Q1196" s="2"/>
      <c r="S1196" s="2"/>
      <c r="U1196" s="2"/>
      <c r="V1196" s="2"/>
      <c r="Y1196" s="88"/>
      <c r="AC1196" s="41"/>
      <c r="AE1196" s="155"/>
      <c r="AF1196" s="155"/>
      <c r="AG1196" s="41"/>
      <c r="AH1196" s="88"/>
      <c r="AK1196" s="41"/>
      <c r="AL1196" s="41"/>
      <c r="AM1196" s="41"/>
      <c r="AO1196" s="2"/>
    </row>
    <row r="1197" spans="16:41" x14ac:dyDescent="0.2">
      <c r="P1197" s="2"/>
      <c r="Q1197" s="2"/>
      <c r="S1197" s="2"/>
      <c r="U1197" s="2"/>
      <c r="V1197" s="2"/>
      <c r="Y1197" s="88"/>
      <c r="AC1197" s="41"/>
      <c r="AE1197" s="155"/>
      <c r="AF1197" s="155"/>
      <c r="AG1197" s="41"/>
      <c r="AH1197" s="88"/>
      <c r="AK1197" s="41"/>
      <c r="AL1197" s="41"/>
      <c r="AM1197" s="41"/>
      <c r="AO1197" s="2"/>
    </row>
    <row r="1198" spans="16:41" x14ac:dyDescent="0.2">
      <c r="P1198" s="2"/>
      <c r="Q1198" s="2"/>
      <c r="S1198" s="2"/>
      <c r="U1198" s="2"/>
      <c r="V1198" s="2"/>
      <c r="Y1198" s="88"/>
      <c r="AC1198" s="41"/>
      <c r="AE1198" s="155"/>
      <c r="AF1198" s="155"/>
      <c r="AG1198" s="41"/>
      <c r="AH1198" s="88"/>
      <c r="AK1198" s="41"/>
      <c r="AL1198" s="41"/>
      <c r="AM1198" s="41"/>
      <c r="AO1198" s="2"/>
    </row>
    <row r="1199" spans="16:41" x14ac:dyDescent="0.2">
      <c r="P1199" s="2"/>
      <c r="Q1199" s="2"/>
      <c r="S1199" s="2"/>
      <c r="U1199" s="2"/>
      <c r="V1199" s="2"/>
      <c r="Y1199" s="88"/>
      <c r="AC1199" s="41"/>
      <c r="AE1199" s="155"/>
      <c r="AF1199" s="155"/>
      <c r="AG1199" s="41"/>
      <c r="AH1199" s="88"/>
      <c r="AK1199" s="41"/>
      <c r="AL1199" s="41"/>
      <c r="AM1199" s="41"/>
      <c r="AO1199" s="2"/>
    </row>
    <row r="1200" spans="16:41" x14ac:dyDescent="0.2">
      <c r="P1200" s="2"/>
      <c r="Q1200" s="2"/>
      <c r="S1200" s="2"/>
      <c r="U1200" s="2"/>
      <c r="V1200" s="2"/>
      <c r="Y1200" s="88"/>
      <c r="AC1200" s="41"/>
      <c r="AE1200" s="155"/>
      <c r="AF1200" s="155"/>
      <c r="AG1200" s="41"/>
      <c r="AH1200" s="88"/>
      <c r="AK1200" s="41"/>
      <c r="AL1200" s="41"/>
      <c r="AM1200" s="41"/>
      <c r="AO1200" s="2"/>
    </row>
    <row r="1201" spans="16:41" x14ac:dyDescent="0.2">
      <c r="P1201" s="2"/>
      <c r="Q1201" s="2"/>
      <c r="S1201" s="2"/>
      <c r="U1201" s="2"/>
      <c r="V1201" s="2"/>
      <c r="Y1201" s="88"/>
      <c r="AC1201" s="41"/>
      <c r="AE1201" s="155"/>
      <c r="AF1201" s="155"/>
      <c r="AG1201" s="41"/>
      <c r="AH1201" s="88"/>
      <c r="AK1201" s="41"/>
      <c r="AL1201" s="41"/>
      <c r="AM1201" s="41"/>
      <c r="AO1201" s="2"/>
    </row>
    <row r="1202" spans="16:41" x14ac:dyDescent="0.2">
      <c r="P1202" s="2"/>
      <c r="Q1202" s="2"/>
      <c r="S1202" s="2"/>
      <c r="U1202" s="2"/>
      <c r="V1202" s="2"/>
      <c r="Y1202" s="88"/>
      <c r="AC1202" s="41"/>
      <c r="AE1202" s="155"/>
      <c r="AF1202" s="155"/>
      <c r="AG1202" s="41"/>
      <c r="AH1202" s="88"/>
      <c r="AK1202" s="41"/>
      <c r="AL1202" s="41"/>
      <c r="AM1202" s="41"/>
      <c r="AO1202" s="2"/>
    </row>
    <row r="1203" spans="16:41" x14ac:dyDescent="0.2">
      <c r="P1203" s="2"/>
      <c r="Q1203" s="2"/>
      <c r="S1203" s="2"/>
      <c r="U1203" s="2"/>
      <c r="V1203" s="2"/>
      <c r="Y1203" s="88"/>
      <c r="AC1203" s="41"/>
      <c r="AE1203" s="155"/>
      <c r="AF1203" s="155"/>
      <c r="AG1203" s="41"/>
      <c r="AH1203" s="88"/>
      <c r="AK1203" s="41"/>
      <c r="AL1203" s="41"/>
      <c r="AM1203" s="41"/>
      <c r="AO1203" s="2"/>
    </row>
    <row r="1204" spans="16:41" x14ac:dyDescent="0.2">
      <c r="P1204" s="2"/>
      <c r="Q1204" s="2"/>
      <c r="S1204" s="2"/>
      <c r="U1204" s="2"/>
      <c r="V1204" s="2"/>
      <c r="Y1204" s="88"/>
      <c r="AC1204" s="41"/>
      <c r="AE1204" s="155"/>
      <c r="AF1204" s="155"/>
      <c r="AG1204" s="41"/>
      <c r="AH1204" s="88"/>
      <c r="AK1204" s="41"/>
      <c r="AL1204" s="41"/>
      <c r="AM1204" s="41"/>
      <c r="AO1204" s="2"/>
    </row>
    <row r="1205" spans="16:41" x14ac:dyDescent="0.2">
      <c r="P1205" s="2"/>
      <c r="Q1205" s="2"/>
      <c r="S1205" s="2"/>
      <c r="U1205" s="2"/>
      <c r="V1205" s="2"/>
      <c r="Y1205" s="88"/>
      <c r="AC1205" s="41"/>
      <c r="AE1205" s="155"/>
      <c r="AF1205" s="155"/>
      <c r="AG1205" s="41"/>
      <c r="AH1205" s="88"/>
      <c r="AK1205" s="41"/>
      <c r="AL1205" s="41"/>
      <c r="AM1205" s="41"/>
      <c r="AO1205" s="2"/>
    </row>
    <row r="1206" spans="16:41" x14ac:dyDescent="0.2">
      <c r="P1206" s="2"/>
      <c r="Q1206" s="2"/>
      <c r="S1206" s="2"/>
      <c r="U1206" s="2"/>
      <c r="V1206" s="2"/>
      <c r="Y1206" s="88"/>
      <c r="AC1206" s="41"/>
      <c r="AE1206" s="155"/>
      <c r="AF1206" s="155"/>
      <c r="AG1206" s="41"/>
      <c r="AH1206" s="88"/>
      <c r="AK1206" s="41"/>
      <c r="AL1206" s="41"/>
      <c r="AM1206" s="41"/>
      <c r="AO1206" s="2"/>
    </row>
    <row r="1207" spans="16:41" x14ac:dyDescent="0.2">
      <c r="P1207" s="2"/>
      <c r="Q1207" s="2"/>
      <c r="S1207" s="2"/>
      <c r="U1207" s="2"/>
      <c r="V1207" s="2"/>
      <c r="Y1207" s="88"/>
      <c r="AC1207" s="41"/>
      <c r="AE1207" s="155"/>
      <c r="AF1207" s="155"/>
      <c r="AG1207" s="41"/>
      <c r="AH1207" s="88"/>
      <c r="AK1207" s="41"/>
      <c r="AL1207" s="41"/>
      <c r="AM1207" s="41"/>
      <c r="AO1207" s="2"/>
    </row>
    <row r="1208" spans="16:41" x14ac:dyDescent="0.2">
      <c r="P1208" s="2"/>
      <c r="Q1208" s="2"/>
      <c r="S1208" s="2"/>
      <c r="U1208" s="2"/>
      <c r="V1208" s="2"/>
      <c r="Y1208" s="88"/>
      <c r="AC1208" s="41"/>
      <c r="AE1208" s="155"/>
      <c r="AF1208" s="155"/>
      <c r="AG1208" s="41"/>
      <c r="AH1208" s="88"/>
      <c r="AK1208" s="41"/>
      <c r="AL1208" s="41"/>
      <c r="AM1208" s="41"/>
      <c r="AO1208" s="2"/>
    </row>
    <row r="1209" spans="16:41" x14ac:dyDescent="0.2">
      <c r="P1209" s="2"/>
      <c r="Q1209" s="2"/>
      <c r="S1209" s="2"/>
      <c r="U1209" s="2"/>
      <c r="V1209" s="2"/>
      <c r="Y1209" s="88"/>
      <c r="AC1209" s="41"/>
      <c r="AE1209" s="155"/>
      <c r="AF1209" s="155"/>
      <c r="AG1209" s="41"/>
      <c r="AH1209" s="88"/>
      <c r="AK1209" s="41"/>
      <c r="AL1209" s="41"/>
      <c r="AM1209" s="41"/>
      <c r="AO1209" s="2"/>
    </row>
    <row r="1210" spans="16:41" x14ac:dyDescent="0.2">
      <c r="P1210" s="2"/>
      <c r="Q1210" s="2"/>
      <c r="S1210" s="2"/>
      <c r="U1210" s="2"/>
      <c r="V1210" s="2"/>
      <c r="Y1210" s="88"/>
      <c r="AC1210" s="41"/>
      <c r="AE1210" s="155"/>
      <c r="AF1210" s="155"/>
      <c r="AG1210" s="41"/>
      <c r="AH1210" s="88"/>
      <c r="AK1210" s="41"/>
      <c r="AL1210" s="41"/>
      <c r="AM1210" s="41"/>
      <c r="AO1210" s="2"/>
    </row>
    <row r="1211" spans="16:41" x14ac:dyDescent="0.2">
      <c r="P1211" s="2"/>
      <c r="Q1211" s="2"/>
      <c r="S1211" s="2"/>
      <c r="U1211" s="2"/>
      <c r="V1211" s="2"/>
      <c r="Y1211" s="88"/>
      <c r="AC1211" s="41"/>
      <c r="AE1211" s="155"/>
      <c r="AF1211" s="155"/>
      <c r="AG1211" s="41"/>
      <c r="AH1211" s="88"/>
      <c r="AK1211" s="41"/>
      <c r="AL1211" s="41"/>
      <c r="AM1211" s="41"/>
      <c r="AO1211" s="2"/>
    </row>
    <row r="1212" spans="16:41" x14ac:dyDescent="0.2">
      <c r="P1212" s="2"/>
      <c r="Q1212" s="2"/>
      <c r="S1212" s="2"/>
      <c r="U1212" s="2"/>
      <c r="V1212" s="2"/>
      <c r="Y1212" s="88"/>
      <c r="AC1212" s="41"/>
      <c r="AE1212" s="155"/>
      <c r="AF1212" s="155"/>
      <c r="AG1212" s="41"/>
      <c r="AH1212" s="88"/>
      <c r="AK1212" s="41"/>
      <c r="AL1212" s="41"/>
      <c r="AM1212" s="41"/>
      <c r="AO1212" s="2"/>
    </row>
    <row r="1213" spans="16:41" x14ac:dyDescent="0.2">
      <c r="P1213" s="2"/>
      <c r="Q1213" s="2"/>
      <c r="S1213" s="2"/>
      <c r="U1213" s="2"/>
      <c r="V1213" s="2"/>
      <c r="Y1213" s="88"/>
      <c r="AC1213" s="41"/>
      <c r="AE1213" s="155"/>
      <c r="AF1213" s="155"/>
      <c r="AG1213" s="41"/>
      <c r="AH1213" s="88"/>
      <c r="AK1213" s="41"/>
      <c r="AL1213" s="41"/>
      <c r="AM1213" s="41"/>
      <c r="AO1213" s="2"/>
    </row>
    <row r="1214" spans="16:41" x14ac:dyDescent="0.2">
      <c r="P1214" s="2"/>
      <c r="Q1214" s="2"/>
      <c r="S1214" s="2"/>
      <c r="U1214" s="2"/>
      <c r="V1214" s="2"/>
      <c r="Y1214" s="88"/>
      <c r="AC1214" s="41"/>
      <c r="AE1214" s="155"/>
      <c r="AF1214" s="155"/>
      <c r="AG1214" s="41"/>
      <c r="AH1214" s="88"/>
      <c r="AK1214" s="41"/>
      <c r="AL1214" s="41"/>
      <c r="AM1214" s="41"/>
      <c r="AO1214" s="2"/>
    </row>
    <row r="1215" spans="16:41" x14ac:dyDescent="0.2">
      <c r="P1215" s="2"/>
      <c r="Q1215" s="2"/>
      <c r="S1215" s="2"/>
      <c r="U1215" s="2"/>
      <c r="V1215" s="2"/>
      <c r="Y1215" s="88"/>
      <c r="AC1215" s="41"/>
      <c r="AE1215" s="155"/>
      <c r="AF1215" s="155"/>
      <c r="AG1215" s="41"/>
      <c r="AH1215" s="88"/>
      <c r="AK1215" s="41"/>
      <c r="AL1215" s="41"/>
      <c r="AM1215" s="41"/>
      <c r="AO1215" s="2"/>
    </row>
    <row r="1216" spans="16:41" x14ac:dyDescent="0.2">
      <c r="P1216" s="2"/>
      <c r="Q1216" s="2"/>
      <c r="S1216" s="2"/>
      <c r="U1216" s="2"/>
      <c r="V1216" s="2"/>
      <c r="Y1216" s="88"/>
      <c r="AC1216" s="41"/>
      <c r="AE1216" s="155"/>
      <c r="AF1216" s="155"/>
      <c r="AG1216" s="41"/>
      <c r="AH1216" s="88"/>
      <c r="AK1216" s="41"/>
      <c r="AL1216" s="41"/>
      <c r="AM1216" s="41"/>
      <c r="AO1216" s="2"/>
    </row>
    <row r="1217" spans="16:41" x14ac:dyDescent="0.2">
      <c r="P1217" s="2"/>
      <c r="Q1217" s="2"/>
      <c r="S1217" s="2"/>
      <c r="U1217" s="2"/>
      <c r="V1217" s="2"/>
      <c r="Y1217" s="88"/>
      <c r="AC1217" s="41"/>
      <c r="AE1217" s="155"/>
      <c r="AF1217" s="155"/>
      <c r="AG1217" s="41"/>
      <c r="AH1217" s="88"/>
      <c r="AK1217" s="41"/>
      <c r="AL1217" s="41"/>
      <c r="AM1217" s="41"/>
      <c r="AO1217" s="2"/>
    </row>
    <row r="1218" spans="16:41" x14ac:dyDescent="0.2">
      <c r="P1218" s="2"/>
      <c r="Q1218" s="2"/>
      <c r="S1218" s="2"/>
      <c r="U1218" s="2"/>
      <c r="V1218" s="2"/>
      <c r="Y1218" s="88"/>
      <c r="AC1218" s="41"/>
      <c r="AE1218" s="155"/>
      <c r="AF1218" s="155"/>
      <c r="AG1218" s="41"/>
      <c r="AH1218" s="88"/>
      <c r="AK1218" s="41"/>
      <c r="AL1218" s="41"/>
      <c r="AM1218" s="41"/>
      <c r="AO1218" s="2"/>
    </row>
    <row r="1219" spans="16:41" x14ac:dyDescent="0.2">
      <c r="P1219" s="2"/>
      <c r="Q1219" s="2"/>
      <c r="S1219" s="2"/>
      <c r="U1219" s="2"/>
      <c r="V1219" s="2"/>
      <c r="Y1219" s="88"/>
      <c r="AC1219" s="41"/>
      <c r="AE1219" s="155"/>
      <c r="AF1219" s="155"/>
      <c r="AG1219" s="41"/>
      <c r="AH1219" s="88"/>
      <c r="AK1219" s="41"/>
      <c r="AL1219" s="41"/>
      <c r="AM1219" s="41"/>
      <c r="AO1219" s="2"/>
    </row>
    <row r="1220" spans="16:41" x14ac:dyDescent="0.2">
      <c r="P1220" s="2"/>
      <c r="Q1220" s="2"/>
      <c r="S1220" s="2"/>
      <c r="U1220" s="2"/>
      <c r="V1220" s="2"/>
      <c r="Y1220" s="88"/>
      <c r="AC1220" s="41"/>
      <c r="AE1220" s="155"/>
      <c r="AF1220" s="155"/>
      <c r="AG1220" s="41"/>
      <c r="AH1220" s="88"/>
      <c r="AK1220" s="41"/>
      <c r="AL1220" s="41"/>
      <c r="AM1220" s="41"/>
      <c r="AO1220" s="2"/>
    </row>
    <row r="1221" spans="16:41" x14ac:dyDescent="0.2">
      <c r="P1221" s="2"/>
      <c r="Q1221" s="2"/>
      <c r="S1221" s="2"/>
      <c r="U1221" s="2"/>
      <c r="V1221" s="2"/>
      <c r="Y1221" s="88"/>
      <c r="AC1221" s="41"/>
      <c r="AE1221" s="155"/>
      <c r="AF1221" s="155"/>
      <c r="AG1221" s="41"/>
      <c r="AH1221" s="88"/>
      <c r="AK1221" s="41"/>
      <c r="AL1221" s="41"/>
      <c r="AM1221" s="41"/>
      <c r="AO1221" s="2"/>
    </row>
    <row r="1222" spans="16:41" x14ac:dyDescent="0.2">
      <c r="P1222" s="2"/>
      <c r="Q1222" s="2"/>
      <c r="S1222" s="2"/>
      <c r="U1222" s="2"/>
      <c r="V1222" s="2"/>
      <c r="Y1222" s="88"/>
      <c r="AC1222" s="41"/>
      <c r="AE1222" s="155"/>
      <c r="AF1222" s="155"/>
      <c r="AG1222" s="41"/>
      <c r="AH1222" s="88"/>
      <c r="AK1222" s="41"/>
      <c r="AL1222" s="41"/>
      <c r="AM1222" s="41"/>
      <c r="AO1222" s="2"/>
    </row>
    <row r="1223" spans="16:41" x14ac:dyDescent="0.2">
      <c r="P1223" s="2"/>
      <c r="Q1223" s="2"/>
      <c r="S1223" s="2"/>
      <c r="U1223" s="2"/>
      <c r="V1223" s="2"/>
      <c r="Y1223" s="88"/>
      <c r="AC1223" s="41"/>
      <c r="AE1223" s="155"/>
      <c r="AF1223" s="155"/>
      <c r="AG1223" s="41"/>
      <c r="AH1223" s="88"/>
      <c r="AK1223" s="41"/>
      <c r="AL1223" s="41"/>
      <c r="AM1223" s="41"/>
      <c r="AO1223" s="2"/>
    </row>
    <row r="1224" spans="16:41" x14ac:dyDescent="0.2">
      <c r="P1224" s="2"/>
      <c r="Q1224" s="2"/>
      <c r="S1224" s="2"/>
      <c r="U1224" s="2"/>
      <c r="V1224" s="2"/>
      <c r="Y1224" s="88"/>
      <c r="AC1224" s="41"/>
      <c r="AE1224" s="155"/>
      <c r="AF1224" s="155"/>
      <c r="AG1224" s="41"/>
      <c r="AH1224" s="88"/>
      <c r="AK1224" s="41"/>
      <c r="AL1224" s="41"/>
      <c r="AM1224" s="41"/>
      <c r="AO1224" s="2"/>
    </row>
    <row r="1225" spans="16:41" x14ac:dyDescent="0.2">
      <c r="P1225" s="2"/>
      <c r="Q1225" s="2"/>
      <c r="S1225" s="2"/>
      <c r="U1225" s="2"/>
      <c r="V1225" s="2"/>
      <c r="Y1225" s="88"/>
      <c r="AC1225" s="41"/>
      <c r="AE1225" s="155"/>
      <c r="AF1225" s="155"/>
      <c r="AG1225" s="41"/>
      <c r="AH1225" s="88"/>
      <c r="AK1225" s="41"/>
      <c r="AL1225" s="41"/>
      <c r="AM1225" s="41"/>
      <c r="AO1225" s="2"/>
    </row>
    <row r="1226" spans="16:41" x14ac:dyDescent="0.2">
      <c r="P1226" s="2"/>
      <c r="Q1226" s="2"/>
      <c r="S1226" s="2"/>
      <c r="U1226" s="2"/>
      <c r="V1226" s="2"/>
      <c r="Y1226" s="88"/>
      <c r="AC1226" s="41"/>
      <c r="AE1226" s="155"/>
      <c r="AF1226" s="155"/>
      <c r="AG1226" s="41"/>
      <c r="AH1226" s="88"/>
      <c r="AK1226" s="41"/>
      <c r="AL1226" s="41"/>
      <c r="AM1226" s="41"/>
      <c r="AO1226" s="2"/>
    </row>
    <row r="1227" spans="16:41" x14ac:dyDescent="0.2">
      <c r="P1227" s="2"/>
      <c r="Q1227" s="2"/>
      <c r="S1227" s="2"/>
      <c r="U1227" s="2"/>
      <c r="V1227" s="2"/>
      <c r="Y1227" s="88"/>
      <c r="AC1227" s="41"/>
      <c r="AE1227" s="155"/>
      <c r="AF1227" s="155"/>
      <c r="AG1227" s="41"/>
      <c r="AH1227" s="88"/>
      <c r="AK1227" s="41"/>
      <c r="AL1227" s="41"/>
      <c r="AM1227" s="41"/>
      <c r="AO1227" s="2"/>
    </row>
    <row r="1228" spans="16:41" x14ac:dyDescent="0.2">
      <c r="P1228" s="2"/>
      <c r="Q1228" s="2"/>
      <c r="S1228" s="2"/>
      <c r="U1228" s="2"/>
      <c r="V1228" s="2"/>
      <c r="Y1228" s="88"/>
      <c r="AC1228" s="41"/>
      <c r="AE1228" s="155"/>
      <c r="AF1228" s="155"/>
      <c r="AG1228" s="41"/>
      <c r="AH1228" s="88"/>
      <c r="AK1228" s="41"/>
      <c r="AL1228" s="41"/>
      <c r="AM1228" s="41"/>
      <c r="AO1228" s="2"/>
    </row>
    <row r="1229" spans="16:41" x14ac:dyDescent="0.2">
      <c r="P1229" s="2"/>
      <c r="Q1229" s="2"/>
      <c r="S1229" s="2"/>
      <c r="U1229" s="2"/>
      <c r="V1229" s="2"/>
      <c r="Y1229" s="88"/>
      <c r="AC1229" s="41"/>
      <c r="AE1229" s="155"/>
      <c r="AF1229" s="155"/>
      <c r="AG1229" s="41"/>
      <c r="AH1229" s="88"/>
      <c r="AK1229" s="41"/>
      <c r="AL1229" s="41"/>
      <c r="AM1229" s="41"/>
      <c r="AO1229" s="2"/>
    </row>
    <row r="1230" spans="16:41" x14ac:dyDescent="0.2">
      <c r="P1230" s="2"/>
      <c r="Q1230" s="2"/>
      <c r="S1230" s="2"/>
      <c r="U1230" s="2"/>
      <c r="V1230" s="2"/>
      <c r="Y1230" s="88"/>
      <c r="AC1230" s="41"/>
      <c r="AE1230" s="155"/>
      <c r="AF1230" s="155"/>
      <c r="AG1230" s="41"/>
      <c r="AH1230" s="88"/>
      <c r="AK1230" s="41"/>
      <c r="AL1230" s="41"/>
      <c r="AM1230" s="41"/>
      <c r="AO1230" s="2"/>
    </row>
    <row r="1231" spans="16:41" x14ac:dyDescent="0.2">
      <c r="P1231" s="2"/>
      <c r="Q1231" s="2"/>
      <c r="S1231" s="2"/>
      <c r="U1231" s="2"/>
      <c r="V1231" s="2"/>
      <c r="Y1231" s="88"/>
      <c r="AC1231" s="41"/>
      <c r="AE1231" s="155"/>
      <c r="AF1231" s="155"/>
      <c r="AG1231" s="41"/>
      <c r="AH1231" s="88"/>
      <c r="AK1231" s="41"/>
      <c r="AL1231" s="41"/>
      <c r="AM1231" s="41"/>
      <c r="AO1231" s="2"/>
    </row>
    <row r="1232" spans="16:41" x14ac:dyDescent="0.2">
      <c r="P1232" s="2"/>
      <c r="Q1232" s="2"/>
      <c r="S1232" s="2"/>
      <c r="U1232" s="2"/>
      <c r="V1232" s="2"/>
      <c r="Y1232" s="88"/>
      <c r="AC1232" s="41"/>
      <c r="AE1232" s="155"/>
      <c r="AF1232" s="155"/>
      <c r="AG1232" s="41"/>
      <c r="AH1232" s="88"/>
      <c r="AK1232" s="41"/>
      <c r="AL1232" s="41"/>
      <c r="AM1232" s="41"/>
      <c r="AO1232" s="2"/>
    </row>
    <row r="1233" spans="16:41" x14ac:dyDescent="0.2">
      <c r="P1233" s="2"/>
      <c r="Q1233" s="2"/>
      <c r="S1233" s="2"/>
      <c r="U1233" s="2"/>
      <c r="V1233" s="2"/>
      <c r="Y1233" s="88"/>
      <c r="AC1233" s="41"/>
      <c r="AE1233" s="155"/>
      <c r="AF1233" s="155"/>
      <c r="AG1233" s="41"/>
      <c r="AH1233" s="88"/>
      <c r="AK1233" s="41"/>
      <c r="AL1233" s="41"/>
      <c r="AM1233" s="41"/>
      <c r="AO1233" s="2"/>
    </row>
    <row r="1234" spans="16:41" x14ac:dyDescent="0.2">
      <c r="P1234" s="2"/>
      <c r="Q1234" s="2"/>
      <c r="S1234" s="2"/>
      <c r="U1234" s="2"/>
      <c r="V1234" s="2"/>
      <c r="Y1234" s="88"/>
      <c r="AC1234" s="41"/>
      <c r="AE1234" s="155"/>
      <c r="AF1234" s="155"/>
      <c r="AG1234" s="41"/>
      <c r="AH1234" s="88"/>
      <c r="AK1234" s="41"/>
      <c r="AL1234" s="41"/>
      <c r="AM1234" s="41"/>
      <c r="AO1234" s="2"/>
    </row>
    <row r="1235" spans="16:41" x14ac:dyDescent="0.2">
      <c r="P1235" s="2"/>
      <c r="Q1235" s="2"/>
      <c r="S1235" s="2"/>
      <c r="U1235" s="2"/>
      <c r="V1235" s="2"/>
      <c r="Y1235" s="88"/>
      <c r="AC1235" s="41"/>
      <c r="AE1235" s="155"/>
      <c r="AF1235" s="155"/>
      <c r="AG1235" s="41"/>
      <c r="AH1235" s="88"/>
      <c r="AK1235" s="41"/>
      <c r="AL1235" s="41"/>
      <c r="AM1235" s="41"/>
      <c r="AO1235" s="2"/>
    </row>
    <row r="1236" spans="16:41" x14ac:dyDescent="0.2">
      <c r="P1236" s="2"/>
      <c r="Q1236" s="2"/>
      <c r="S1236" s="2"/>
      <c r="U1236" s="2"/>
      <c r="V1236" s="2"/>
      <c r="Y1236" s="88"/>
      <c r="AC1236" s="41"/>
      <c r="AE1236" s="155"/>
      <c r="AF1236" s="155"/>
      <c r="AG1236" s="41"/>
      <c r="AH1236" s="88"/>
      <c r="AK1236" s="41"/>
      <c r="AL1236" s="41"/>
      <c r="AM1236" s="41"/>
      <c r="AO1236" s="2"/>
    </row>
    <row r="1237" spans="16:41" x14ac:dyDescent="0.2">
      <c r="P1237" s="2"/>
      <c r="Q1237" s="2"/>
      <c r="S1237" s="2"/>
      <c r="U1237" s="2"/>
      <c r="V1237" s="2"/>
      <c r="Y1237" s="88"/>
      <c r="AC1237" s="41"/>
      <c r="AE1237" s="155"/>
      <c r="AF1237" s="155"/>
      <c r="AG1237" s="41"/>
      <c r="AH1237" s="88"/>
      <c r="AK1237" s="41"/>
      <c r="AL1237" s="41"/>
      <c r="AM1237" s="41"/>
      <c r="AO1237" s="2"/>
    </row>
    <row r="1238" spans="16:41" x14ac:dyDescent="0.2">
      <c r="P1238" s="2"/>
      <c r="Q1238" s="2"/>
      <c r="S1238" s="2"/>
      <c r="U1238" s="2"/>
      <c r="V1238" s="2"/>
      <c r="Y1238" s="88"/>
      <c r="AC1238" s="41"/>
      <c r="AE1238" s="155"/>
      <c r="AF1238" s="155"/>
      <c r="AG1238" s="41"/>
      <c r="AH1238" s="88"/>
      <c r="AK1238" s="41"/>
      <c r="AL1238" s="41"/>
      <c r="AM1238" s="41"/>
      <c r="AO1238" s="2"/>
    </row>
    <row r="1239" spans="16:41" x14ac:dyDescent="0.2">
      <c r="P1239" s="2"/>
      <c r="Q1239" s="2"/>
      <c r="S1239" s="2"/>
      <c r="U1239" s="2"/>
      <c r="V1239" s="2"/>
      <c r="Y1239" s="88"/>
      <c r="AC1239" s="41"/>
      <c r="AE1239" s="155"/>
      <c r="AF1239" s="155"/>
      <c r="AG1239" s="41"/>
      <c r="AH1239" s="88"/>
      <c r="AK1239" s="41"/>
      <c r="AL1239" s="41"/>
      <c r="AM1239" s="41"/>
      <c r="AO1239" s="2"/>
    </row>
    <row r="1240" spans="16:41" x14ac:dyDescent="0.2">
      <c r="P1240" s="2"/>
      <c r="Q1240" s="2"/>
      <c r="S1240" s="2"/>
      <c r="U1240" s="2"/>
      <c r="V1240" s="2"/>
      <c r="Y1240" s="88"/>
      <c r="AC1240" s="41"/>
      <c r="AE1240" s="155"/>
      <c r="AF1240" s="155"/>
      <c r="AG1240" s="41"/>
      <c r="AH1240" s="88"/>
      <c r="AK1240" s="41"/>
      <c r="AL1240" s="41"/>
      <c r="AM1240" s="41"/>
      <c r="AO1240" s="2"/>
    </row>
    <row r="1241" spans="16:41" x14ac:dyDescent="0.2">
      <c r="P1241" s="2"/>
      <c r="Q1241" s="2"/>
      <c r="S1241" s="2"/>
      <c r="U1241" s="2"/>
      <c r="V1241" s="2"/>
      <c r="Y1241" s="88"/>
      <c r="AC1241" s="41"/>
      <c r="AE1241" s="155"/>
      <c r="AF1241" s="155"/>
      <c r="AG1241" s="41"/>
      <c r="AH1241" s="88"/>
      <c r="AK1241" s="41"/>
      <c r="AL1241" s="41"/>
      <c r="AM1241" s="41"/>
      <c r="AO1241" s="2"/>
    </row>
    <row r="1242" spans="16:41" x14ac:dyDescent="0.2">
      <c r="P1242" s="2"/>
      <c r="Q1242" s="2"/>
      <c r="S1242" s="2"/>
      <c r="U1242" s="2"/>
      <c r="V1242" s="2"/>
      <c r="Y1242" s="88"/>
      <c r="AC1242" s="41"/>
      <c r="AE1242" s="155"/>
      <c r="AF1242" s="155"/>
      <c r="AG1242" s="41"/>
      <c r="AH1242" s="88"/>
      <c r="AK1242" s="41"/>
      <c r="AL1242" s="41"/>
      <c r="AM1242" s="41"/>
      <c r="AO1242" s="2"/>
    </row>
    <row r="1243" spans="16:41" x14ac:dyDescent="0.2">
      <c r="P1243" s="2"/>
      <c r="Q1243" s="2"/>
      <c r="S1243" s="2"/>
      <c r="U1243" s="2"/>
      <c r="V1243" s="2"/>
      <c r="Y1243" s="88"/>
      <c r="AC1243" s="41"/>
      <c r="AE1243" s="155"/>
      <c r="AF1243" s="155"/>
      <c r="AG1243" s="41"/>
      <c r="AH1243" s="88"/>
      <c r="AK1243" s="41"/>
      <c r="AL1243" s="41"/>
      <c r="AM1243" s="41"/>
      <c r="AO1243" s="2"/>
    </row>
    <row r="1244" spans="16:41" x14ac:dyDescent="0.2">
      <c r="P1244" s="2"/>
      <c r="Q1244" s="2"/>
      <c r="S1244" s="2"/>
      <c r="U1244" s="2"/>
      <c r="V1244" s="2"/>
      <c r="Y1244" s="88"/>
      <c r="AC1244" s="41"/>
      <c r="AE1244" s="155"/>
      <c r="AF1244" s="155"/>
      <c r="AG1244" s="41"/>
      <c r="AH1244" s="88"/>
      <c r="AK1244" s="41"/>
      <c r="AL1244" s="41"/>
      <c r="AM1244" s="41"/>
      <c r="AO1244" s="2"/>
    </row>
    <row r="1245" spans="16:41" x14ac:dyDescent="0.2">
      <c r="P1245" s="2"/>
      <c r="Q1245" s="2"/>
      <c r="S1245" s="2"/>
      <c r="U1245" s="2"/>
      <c r="V1245" s="2"/>
      <c r="Y1245" s="88"/>
      <c r="AC1245" s="41"/>
      <c r="AE1245" s="155"/>
      <c r="AF1245" s="155"/>
      <c r="AG1245" s="41"/>
      <c r="AH1245" s="88"/>
      <c r="AK1245" s="41"/>
      <c r="AL1245" s="41"/>
      <c r="AM1245" s="41"/>
      <c r="AO1245" s="2"/>
    </row>
    <row r="1246" spans="16:41" x14ac:dyDescent="0.2">
      <c r="P1246" s="2"/>
      <c r="Q1246" s="2"/>
      <c r="S1246" s="2"/>
      <c r="U1246" s="2"/>
      <c r="V1246" s="2"/>
      <c r="Y1246" s="88"/>
      <c r="AC1246" s="41"/>
      <c r="AE1246" s="155"/>
      <c r="AF1246" s="155"/>
      <c r="AG1246" s="41"/>
      <c r="AH1246" s="88"/>
      <c r="AK1246" s="41"/>
      <c r="AL1246" s="41"/>
      <c r="AM1246" s="41"/>
      <c r="AO1246" s="2"/>
    </row>
    <row r="1247" spans="16:41" x14ac:dyDescent="0.2">
      <c r="P1247" s="2"/>
      <c r="Q1247" s="2"/>
      <c r="S1247" s="2"/>
      <c r="U1247" s="2"/>
      <c r="V1247" s="2"/>
      <c r="Y1247" s="88"/>
      <c r="AC1247" s="41"/>
      <c r="AE1247" s="155"/>
      <c r="AF1247" s="155"/>
      <c r="AG1247" s="41"/>
      <c r="AH1247" s="88"/>
      <c r="AK1247" s="41"/>
      <c r="AL1247" s="41"/>
      <c r="AM1247" s="41"/>
      <c r="AO1247" s="2"/>
    </row>
    <row r="1248" spans="16:41" x14ac:dyDescent="0.2">
      <c r="P1248" s="2"/>
      <c r="Q1248" s="2"/>
      <c r="S1248" s="2"/>
      <c r="U1248" s="2"/>
      <c r="V1248" s="2"/>
      <c r="Y1248" s="88"/>
      <c r="AC1248" s="41"/>
      <c r="AE1248" s="155"/>
      <c r="AF1248" s="155"/>
      <c r="AG1248" s="41"/>
      <c r="AH1248" s="88"/>
      <c r="AK1248" s="41"/>
      <c r="AL1248" s="41"/>
      <c r="AM1248" s="41"/>
      <c r="AO1248" s="2"/>
    </row>
    <row r="1249" spans="16:41" x14ac:dyDescent="0.2">
      <c r="P1249" s="2"/>
      <c r="Q1249" s="2"/>
      <c r="S1249" s="2"/>
      <c r="U1249" s="2"/>
      <c r="V1249" s="2"/>
      <c r="Y1249" s="88"/>
      <c r="AC1249" s="41"/>
      <c r="AE1249" s="155"/>
      <c r="AF1249" s="155"/>
      <c r="AG1249" s="41"/>
      <c r="AH1249" s="88"/>
      <c r="AK1249" s="41"/>
      <c r="AL1249" s="41"/>
      <c r="AM1249" s="41"/>
      <c r="AO1249" s="2"/>
    </row>
    <row r="1250" spans="16:41" x14ac:dyDescent="0.2">
      <c r="P1250" s="2"/>
      <c r="Q1250" s="2"/>
      <c r="S1250" s="2"/>
      <c r="U1250" s="2"/>
      <c r="V1250" s="2"/>
      <c r="Y1250" s="88"/>
      <c r="AC1250" s="41"/>
      <c r="AE1250" s="155"/>
      <c r="AF1250" s="155"/>
      <c r="AG1250" s="41"/>
      <c r="AH1250" s="88"/>
      <c r="AK1250" s="41"/>
      <c r="AL1250" s="41"/>
      <c r="AM1250" s="41"/>
      <c r="AO1250" s="2"/>
    </row>
    <row r="1251" spans="16:41" x14ac:dyDescent="0.2">
      <c r="P1251" s="2"/>
      <c r="Q1251" s="2"/>
      <c r="S1251" s="2"/>
      <c r="U1251" s="2"/>
      <c r="V1251" s="2"/>
      <c r="Y1251" s="88"/>
      <c r="AC1251" s="41"/>
      <c r="AE1251" s="155"/>
      <c r="AF1251" s="155"/>
      <c r="AG1251" s="41"/>
      <c r="AH1251" s="88"/>
      <c r="AK1251" s="41"/>
      <c r="AL1251" s="41"/>
      <c r="AM1251" s="41"/>
      <c r="AO1251" s="2"/>
    </row>
    <row r="1252" spans="16:41" x14ac:dyDescent="0.2">
      <c r="P1252" s="2"/>
      <c r="Q1252" s="2"/>
      <c r="S1252" s="2"/>
      <c r="U1252" s="2"/>
      <c r="V1252" s="2"/>
      <c r="Y1252" s="88"/>
      <c r="AC1252" s="41"/>
      <c r="AE1252" s="155"/>
      <c r="AF1252" s="155"/>
      <c r="AG1252" s="41"/>
      <c r="AH1252" s="88"/>
      <c r="AK1252" s="41"/>
      <c r="AL1252" s="41"/>
      <c r="AM1252" s="41"/>
      <c r="AO1252" s="2"/>
    </row>
    <row r="1253" spans="16:41" x14ac:dyDescent="0.2">
      <c r="P1253" s="2"/>
      <c r="Q1253" s="2"/>
      <c r="S1253" s="2"/>
      <c r="U1253" s="2"/>
      <c r="V1253" s="2"/>
      <c r="Y1253" s="88"/>
      <c r="AC1253" s="41"/>
      <c r="AE1253" s="155"/>
      <c r="AF1253" s="155"/>
      <c r="AG1253" s="41"/>
      <c r="AH1253" s="88"/>
      <c r="AK1253" s="41"/>
      <c r="AL1253" s="41"/>
      <c r="AM1253" s="41"/>
      <c r="AO1253" s="2"/>
    </row>
    <row r="1254" spans="16:41" x14ac:dyDescent="0.2">
      <c r="P1254" s="2"/>
      <c r="Q1254" s="2"/>
      <c r="S1254" s="2"/>
      <c r="U1254" s="2"/>
      <c r="V1254" s="2"/>
      <c r="Y1254" s="88"/>
      <c r="AC1254" s="41"/>
      <c r="AE1254" s="155"/>
      <c r="AF1254" s="155"/>
      <c r="AG1254" s="41"/>
      <c r="AH1254" s="88"/>
      <c r="AK1254" s="41"/>
      <c r="AL1254" s="41"/>
      <c r="AM1254" s="41"/>
      <c r="AO1254" s="2"/>
    </row>
    <row r="1255" spans="16:41" x14ac:dyDescent="0.2">
      <c r="P1255" s="2"/>
      <c r="Q1255" s="2"/>
      <c r="S1255" s="2"/>
      <c r="U1255" s="2"/>
      <c r="V1255" s="2"/>
      <c r="Y1255" s="88"/>
      <c r="AC1255" s="41"/>
      <c r="AE1255" s="155"/>
      <c r="AF1255" s="155"/>
      <c r="AG1255" s="41"/>
      <c r="AH1255" s="88"/>
      <c r="AK1255" s="41"/>
      <c r="AL1255" s="41"/>
      <c r="AM1255" s="41"/>
      <c r="AO1255" s="2"/>
    </row>
    <row r="1256" spans="16:41" x14ac:dyDescent="0.2">
      <c r="P1256" s="2"/>
      <c r="Q1256" s="2"/>
      <c r="S1256" s="2"/>
      <c r="U1256" s="2"/>
      <c r="V1256" s="2"/>
      <c r="Y1256" s="88"/>
      <c r="AC1256" s="41"/>
      <c r="AE1256" s="155"/>
      <c r="AF1256" s="155"/>
      <c r="AG1256" s="41"/>
      <c r="AH1256" s="88"/>
      <c r="AK1256" s="41"/>
      <c r="AL1256" s="41"/>
      <c r="AM1256" s="41"/>
      <c r="AO1256" s="2"/>
    </row>
    <row r="1257" spans="16:41" x14ac:dyDescent="0.2">
      <c r="P1257" s="2"/>
      <c r="Q1257" s="2"/>
      <c r="S1257" s="2"/>
      <c r="U1257" s="2"/>
      <c r="V1257" s="2"/>
      <c r="Y1257" s="88"/>
      <c r="AC1257" s="41"/>
      <c r="AE1257" s="155"/>
      <c r="AF1257" s="155"/>
      <c r="AG1257" s="41"/>
      <c r="AH1257" s="88"/>
      <c r="AK1257" s="41"/>
      <c r="AL1257" s="41"/>
      <c r="AM1257" s="41"/>
      <c r="AO1257" s="2"/>
    </row>
    <row r="1258" spans="16:41" x14ac:dyDescent="0.2">
      <c r="P1258" s="2"/>
      <c r="Q1258" s="2"/>
      <c r="S1258" s="2"/>
      <c r="U1258" s="2"/>
      <c r="V1258" s="2"/>
      <c r="Y1258" s="88"/>
      <c r="AC1258" s="41"/>
      <c r="AE1258" s="155"/>
      <c r="AF1258" s="155"/>
      <c r="AG1258" s="41"/>
      <c r="AH1258" s="88"/>
      <c r="AK1258" s="41"/>
      <c r="AL1258" s="41"/>
      <c r="AM1258" s="41"/>
      <c r="AO1258" s="2"/>
    </row>
    <row r="1259" spans="16:41" x14ac:dyDescent="0.2">
      <c r="P1259" s="2"/>
      <c r="Q1259" s="2"/>
      <c r="S1259" s="2"/>
      <c r="U1259" s="2"/>
      <c r="V1259" s="2"/>
      <c r="Y1259" s="88"/>
      <c r="AC1259" s="41"/>
      <c r="AE1259" s="155"/>
      <c r="AF1259" s="155"/>
      <c r="AG1259" s="41"/>
      <c r="AH1259" s="88"/>
      <c r="AK1259" s="41"/>
      <c r="AL1259" s="41"/>
      <c r="AM1259" s="41"/>
      <c r="AO1259" s="2"/>
    </row>
    <row r="1260" spans="16:41" x14ac:dyDescent="0.2">
      <c r="P1260" s="2"/>
      <c r="Q1260" s="2"/>
      <c r="S1260" s="2"/>
      <c r="U1260" s="2"/>
      <c r="V1260" s="2"/>
      <c r="Y1260" s="88"/>
      <c r="AC1260" s="41"/>
      <c r="AE1260" s="155"/>
      <c r="AF1260" s="155"/>
      <c r="AG1260" s="41"/>
      <c r="AH1260" s="88"/>
      <c r="AK1260" s="41"/>
      <c r="AL1260" s="41"/>
      <c r="AM1260" s="41"/>
      <c r="AO1260" s="2"/>
    </row>
    <row r="1261" spans="16:41" x14ac:dyDescent="0.2">
      <c r="P1261" s="2"/>
      <c r="Q1261" s="2"/>
      <c r="S1261" s="2"/>
      <c r="U1261" s="2"/>
      <c r="V1261" s="2"/>
      <c r="Y1261" s="88"/>
      <c r="AC1261" s="41"/>
      <c r="AE1261" s="155"/>
      <c r="AF1261" s="155"/>
      <c r="AG1261" s="41"/>
      <c r="AH1261" s="88"/>
      <c r="AK1261" s="41"/>
      <c r="AL1261" s="41"/>
      <c r="AM1261" s="41"/>
      <c r="AO1261" s="2"/>
    </row>
    <row r="1262" spans="16:41" x14ac:dyDescent="0.2">
      <c r="P1262" s="2"/>
      <c r="Q1262" s="2"/>
      <c r="S1262" s="2"/>
      <c r="U1262" s="2"/>
      <c r="V1262" s="2"/>
      <c r="Y1262" s="88"/>
      <c r="AC1262" s="41"/>
      <c r="AE1262" s="155"/>
      <c r="AF1262" s="155"/>
      <c r="AG1262" s="41"/>
      <c r="AH1262" s="88"/>
      <c r="AK1262" s="41"/>
      <c r="AL1262" s="41"/>
      <c r="AM1262" s="41"/>
      <c r="AO1262" s="2"/>
    </row>
    <row r="1263" spans="16:41" x14ac:dyDescent="0.2">
      <c r="P1263" s="2"/>
      <c r="Q1263" s="2"/>
      <c r="S1263" s="2"/>
      <c r="U1263" s="2"/>
      <c r="V1263" s="2"/>
      <c r="Y1263" s="88"/>
      <c r="AC1263" s="41"/>
      <c r="AE1263" s="155"/>
      <c r="AF1263" s="155"/>
      <c r="AG1263" s="41"/>
      <c r="AH1263" s="88"/>
      <c r="AK1263" s="41"/>
      <c r="AL1263" s="41"/>
      <c r="AM1263" s="41"/>
      <c r="AO1263" s="2"/>
    </row>
    <row r="1264" spans="16:41" x14ac:dyDescent="0.2">
      <c r="P1264" s="2"/>
      <c r="Q1264" s="2"/>
      <c r="S1264" s="2"/>
      <c r="U1264" s="2"/>
      <c r="V1264" s="2"/>
      <c r="Y1264" s="88"/>
      <c r="AC1264" s="41"/>
      <c r="AE1264" s="155"/>
      <c r="AF1264" s="155"/>
      <c r="AG1264" s="41"/>
      <c r="AH1264" s="88"/>
      <c r="AK1264" s="41"/>
      <c r="AL1264" s="41"/>
      <c r="AM1264" s="41"/>
      <c r="AO1264" s="2"/>
    </row>
    <row r="1265" spans="16:41" x14ac:dyDescent="0.2">
      <c r="P1265" s="2"/>
      <c r="Q1265" s="2"/>
      <c r="S1265" s="2"/>
      <c r="U1265" s="2"/>
      <c r="V1265" s="2"/>
      <c r="Y1265" s="88"/>
      <c r="AC1265" s="41"/>
      <c r="AE1265" s="155"/>
      <c r="AF1265" s="155"/>
      <c r="AG1265" s="41"/>
      <c r="AH1265" s="88"/>
      <c r="AK1265" s="41"/>
      <c r="AL1265" s="41"/>
      <c r="AM1265" s="41"/>
      <c r="AO1265" s="2"/>
    </row>
    <row r="1266" spans="16:41" x14ac:dyDescent="0.2">
      <c r="P1266" s="2"/>
      <c r="Q1266" s="2"/>
      <c r="S1266" s="2"/>
      <c r="U1266" s="2"/>
      <c r="V1266" s="2"/>
      <c r="Y1266" s="88"/>
      <c r="AC1266" s="41"/>
      <c r="AE1266" s="155"/>
      <c r="AF1266" s="155"/>
      <c r="AG1266" s="41"/>
      <c r="AH1266" s="88"/>
      <c r="AK1266" s="41"/>
      <c r="AL1266" s="41"/>
      <c r="AM1266" s="41"/>
      <c r="AO1266" s="2"/>
    </row>
    <row r="1267" spans="16:41" x14ac:dyDescent="0.2">
      <c r="P1267" s="2"/>
      <c r="Q1267" s="2"/>
      <c r="S1267" s="2"/>
      <c r="U1267" s="2"/>
      <c r="V1267" s="2"/>
      <c r="Y1267" s="88"/>
      <c r="AC1267" s="41"/>
      <c r="AE1267" s="155"/>
      <c r="AF1267" s="155"/>
      <c r="AG1267" s="41"/>
      <c r="AH1267" s="88"/>
      <c r="AK1267" s="41"/>
      <c r="AL1267" s="41"/>
      <c r="AM1267" s="41"/>
      <c r="AO1267" s="2"/>
    </row>
    <row r="1268" spans="16:41" x14ac:dyDescent="0.2">
      <c r="P1268" s="2"/>
      <c r="Q1268" s="2"/>
      <c r="S1268" s="2"/>
      <c r="U1268" s="2"/>
      <c r="V1268" s="2"/>
      <c r="Y1268" s="88"/>
      <c r="AC1268" s="41"/>
      <c r="AE1268" s="155"/>
      <c r="AF1268" s="155"/>
      <c r="AG1268" s="41"/>
      <c r="AH1268" s="88"/>
      <c r="AK1268" s="41"/>
      <c r="AL1268" s="41"/>
      <c r="AM1268" s="41"/>
      <c r="AO1268" s="2"/>
    </row>
    <row r="1269" spans="16:41" x14ac:dyDescent="0.2">
      <c r="P1269" s="2"/>
      <c r="Q1269" s="2"/>
      <c r="S1269" s="2"/>
      <c r="U1269" s="2"/>
      <c r="V1269" s="2"/>
      <c r="Y1269" s="88"/>
      <c r="AC1269" s="41"/>
      <c r="AE1269" s="155"/>
      <c r="AF1269" s="155"/>
      <c r="AG1269" s="41"/>
      <c r="AH1269" s="88"/>
      <c r="AK1269" s="41"/>
      <c r="AL1269" s="41"/>
      <c r="AM1269" s="41"/>
      <c r="AO1269" s="2"/>
    </row>
    <row r="1270" spans="16:41" x14ac:dyDescent="0.2">
      <c r="P1270" s="2"/>
      <c r="Q1270" s="2"/>
      <c r="S1270" s="2"/>
      <c r="U1270" s="2"/>
      <c r="V1270" s="2"/>
      <c r="Y1270" s="88"/>
      <c r="AC1270" s="41"/>
      <c r="AE1270" s="155"/>
      <c r="AF1270" s="155"/>
      <c r="AG1270" s="41"/>
      <c r="AH1270" s="88"/>
      <c r="AK1270" s="41"/>
      <c r="AL1270" s="41"/>
      <c r="AM1270" s="41"/>
      <c r="AO1270" s="2"/>
    </row>
    <row r="1271" spans="16:41" x14ac:dyDescent="0.2">
      <c r="P1271" s="2"/>
      <c r="Q1271" s="2"/>
      <c r="S1271" s="2"/>
      <c r="U1271" s="2"/>
      <c r="V1271" s="2"/>
      <c r="Y1271" s="88"/>
      <c r="AC1271" s="41"/>
      <c r="AE1271" s="155"/>
      <c r="AF1271" s="155"/>
      <c r="AG1271" s="41"/>
      <c r="AH1271" s="88"/>
      <c r="AK1271" s="41"/>
      <c r="AL1271" s="41"/>
      <c r="AM1271" s="41"/>
      <c r="AO1271" s="2"/>
    </row>
    <row r="1272" spans="16:41" x14ac:dyDescent="0.2">
      <c r="P1272" s="2"/>
      <c r="Q1272" s="2"/>
      <c r="S1272" s="2"/>
      <c r="U1272" s="2"/>
      <c r="V1272" s="2"/>
      <c r="Y1272" s="88"/>
      <c r="AC1272" s="41"/>
      <c r="AE1272" s="155"/>
      <c r="AF1272" s="155"/>
      <c r="AG1272" s="41"/>
      <c r="AH1272" s="88"/>
      <c r="AK1272" s="41"/>
      <c r="AL1272" s="41"/>
      <c r="AM1272" s="41"/>
      <c r="AO1272" s="2"/>
    </row>
    <row r="1273" spans="16:41" x14ac:dyDescent="0.2">
      <c r="P1273" s="2"/>
      <c r="Q1273" s="2"/>
      <c r="S1273" s="2"/>
      <c r="U1273" s="2"/>
      <c r="V1273" s="2"/>
      <c r="Y1273" s="88"/>
      <c r="AC1273" s="41"/>
      <c r="AE1273" s="155"/>
      <c r="AF1273" s="155"/>
      <c r="AG1273" s="41"/>
      <c r="AH1273" s="88"/>
      <c r="AK1273" s="41"/>
      <c r="AL1273" s="41"/>
      <c r="AM1273" s="41"/>
      <c r="AO1273" s="2"/>
    </row>
    <row r="1274" spans="16:41" x14ac:dyDescent="0.2">
      <c r="P1274" s="2"/>
      <c r="Q1274" s="2"/>
      <c r="S1274" s="2"/>
      <c r="U1274" s="2"/>
      <c r="V1274" s="2"/>
      <c r="Y1274" s="88"/>
      <c r="AC1274" s="41"/>
      <c r="AE1274" s="155"/>
      <c r="AF1274" s="155"/>
      <c r="AG1274" s="41"/>
      <c r="AH1274" s="88"/>
      <c r="AK1274" s="41"/>
      <c r="AL1274" s="41"/>
      <c r="AM1274" s="41"/>
      <c r="AO1274" s="2"/>
    </row>
    <row r="1275" spans="16:41" x14ac:dyDescent="0.2">
      <c r="P1275" s="2"/>
      <c r="Q1275" s="2"/>
      <c r="S1275" s="2"/>
      <c r="U1275" s="2"/>
      <c r="V1275" s="2"/>
      <c r="Y1275" s="88"/>
      <c r="AC1275" s="41"/>
      <c r="AE1275" s="155"/>
      <c r="AF1275" s="155"/>
      <c r="AG1275" s="41"/>
      <c r="AH1275" s="88"/>
      <c r="AK1275" s="41"/>
      <c r="AL1275" s="41"/>
      <c r="AM1275" s="41"/>
      <c r="AO1275" s="2"/>
    </row>
    <row r="1276" spans="16:41" x14ac:dyDescent="0.2">
      <c r="P1276" s="2"/>
      <c r="Q1276" s="2"/>
      <c r="S1276" s="2"/>
      <c r="U1276" s="2"/>
      <c r="V1276" s="2"/>
      <c r="Y1276" s="88"/>
      <c r="AC1276" s="41"/>
      <c r="AE1276" s="155"/>
      <c r="AF1276" s="155"/>
      <c r="AG1276" s="41"/>
      <c r="AH1276" s="88"/>
      <c r="AK1276" s="41"/>
      <c r="AL1276" s="41"/>
      <c r="AM1276" s="41"/>
      <c r="AO1276" s="2"/>
    </row>
    <row r="1277" spans="16:41" x14ac:dyDescent="0.2">
      <c r="P1277" s="2"/>
      <c r="Q1277" s="2"/>
      <c r="S1277" s="2"/>
      <c r="U1277" s="2"/>
      <c r="V1277" s="2"/>
      <c r="Y1277" s="88"/>
      <c r="AC1277" s="41"/>
      <c r="AE1277" s="155"/>
      <c r="AF1277" s="155"/>
      <c r="AG1277" s="41"/>
      <c r="AH1277" s="88"/>
      <c r="AK1277" s="41"/>
      <c r="AL1277" s="41"/>
      <c r="AM1277" s="41"/>
      <c r="AO1277" s="2"/>
    </row>
    <row r="1278" spans="16:41" x14ac:dyDescent="0.2">
      <c r="P1278" s="2"/>
      <c r="Q1278" s="2"/>
      <c r="S1278" s="2"/>
      <c r="U1278" s="2"/>
      <c r="V1278" s="2"/>
      <c r="Y1278" s="88"/>
      <c r="AC1278" s="41"/>
      <c r="AE1278" s="155"/>
      <c r="AF1278" s="155"/>
      <c r="AG1278" s="41"/>
      <c r="AH1278" s="88"/>
      <c r="AK1278" s="41"/>
      <c r="AL1278" s="41"/>
      <c r="AM1278" s="41"/>
      <c r="AO1278" s="2"/>
    </row>
    <row r="1279" spans="16:41" x14ac:dyDescent="0.2">
      <c r="P1279" s="2"/>
      <c r="Q1279" s="2"/>
      <c r="S1279" s="2"/>
      <c r="U1279" s="2"/>
      <c r="V1279" s="2"/>
      <c r="Y1279" s="88"/>
      <c r="AC1279" s="41"/>
      <c r="AE1279" s="155"/>
      <c r="AF1279" s="155"/>
      <c r="AG1279" s="41"/>
      <c r="AH1279" s="88"/>
      <c r="AK1279" s="41"/>
      <c r="AL1279" s="41"/>
      <c r="AM1279" s="41"/>
      <c r="AO1279" s="2"/>
    </row>
    <row r="1280" spans="16:41" x14ac:dyDescent="0.2">
      <c r="P1280" s="2"/>
      <c r="Q1280" s="2"/>
      <c r="S1280" s="2"/>
      <c r="U1280" s="2"/>
      <c r="V1280" s="2"/>
      <c r="Y1280" s="88"/>
      <c r="AC1280" s="41"/>
      <c r="AE1280" s="155"/>
      <c r="AF1280" s="155"/>
      <c r="AG1280" s="41"/>
      <c r="AH1280" s="88"/>
      <c r="AK1280" s="41"/>
      <c r="AL1280" s="41"/>
      <c r="AM1280" s="41"/>
      <c r="AO1280" s="2"/>
    </row>
    <row r="1281" spans="16:41" x14ac:dyDescent="0.2">
      <c r="P1281" s="2"/>
      <c r="Q1281" s="2"/>
      <c r="S1281" s="2"/>
      <c r="U1281" s="2"/>
      <c r="V1281" s="2"/>
      <c r="Y1281" s="88"/>
      <c r="AC1281" s="41"/>
      <c r="AE1281" s="155"/>
      <c r="AF1281" s="155"/>
      <c r="AG1281" s="41"/>
      <c r="AH1281" s="88"/>
      <c r="AK1281" s="41"/>
      <c r="AL1281" s="41"/>
      <c r="AM1281" s="41"/>
      <c r="AO1281" s="2"/>
    </row>
    <row r="1282" spans="16:41" x14ac:dyDescent="0.2">
      <c r="P1282" s="2"/>
      <c r="Q1282" s="2"/>
      <c r="S1282" s="2"/>
      <c r="U1282" s="2"/>
      <c r="V1282" s="2"/>
      <c r="Y1282" s="88"/>
      <c r="AC1282" s="41"/>
      <c r="AE1282" s="155"/>
      <c r="AF1282" s="155"/>
      <c r="AG1282" s="41"/>
      <c r="AH1282" s="88"/>
      <c r="AK1282" s="41"/>
      <c r="AL1282" s="41"/>
      <c r="AM1282" s="41"/>
      <c r="AO1282" s="2"/>
    </row>
    <row r="1283" spans="16:41" x14ac:dyDescent="0.2">
      <c r="P1283" s="2"/>
      <c r="Q1283" s="2"/>
      <c r="S1283" s="2"/>
      <c r="U1283" s="2"/>
      <c r="V1283" s="2"/>
      <c r="Y1283" s="88"/>
      <c r="AC1283" s="41"/>
      <c r="AE1283" s="155"/>
      <c r="AF1283" s="155"/>
      <c r="AG1283" s="41"/>
      <c r="AH1283" s="88"/>
      <c r="AK1283" s="41"/>
      <c r="AL1283" s="41"/>
      <c r="AM1283" s="41"/>
      <c r="AO1283" s="2"/>
    </row>
    <row r="1284" spans="16:41" x14ac:dyDescent="0.2">
      <c r="P1284" s="2"/>
      <c r="Q1284" s="2"/>
      <c r="S1284" s="2"/>
      <c r="U1284" s="2"/>
      <c r="V1284" s="2"/>
      <c r="Y1284" s="88"/>
      <c r="AC1284" s="41"/>
      <c r="AE1284" s="155"/>
      <c r="AF1284" s="155"/>
      <c r="AG1284" s="41"/>
      <c r="AH1284" s="88"/>
      <c r="AK1284" s="41"/>
      <c r="AL1284" s="41"/>
      <c r="AM1284" s="41"/>
      <c r="AO1284" s="2"/>
    </row>
    <row r="1285" spans="16:41" x14ac:dyDescent="0.2">
      <c r="P1285" s="2"/>
      <c r="Q1285" s="2"/>
      <c r="S1285" s="2"/>
      <c r="U1285" s="2"/>
      <c r="V1285" s="2"/>
      <c r="Y1285" s="88"/>
      <c r="AC1285" s="41"/>
      <c r="AE1285" s="155"/>
      <c r="AF1285" s="155"/>
      <c r="AG1285" s="41"/>
      <c r="AH1285" s="88"/>
      <c r="AK1285" s="41"/>
      <c r="AL1285" s="41"/>
      <c r="AM1285" s="41"/>
      <c r="AO1285" s="2"/>
    </row>
    <row r="1286" spans="16:41" x14ac:dyDescent="0.2">
      <c r="P1286" s="2"/>
      <c r="Q1286" s="2"/>
      <c r="S1286" s="2"/>
      <c r="U1286" s="2"/>
      <c r="V1286" s="2"/>
      <c r="Y1286" s="88"/>
      <c r="AC1286" s="41"/>
      <c r="AE1286" s="155"/>
      <c r="AF1286" s="155"/>
      <c r="AG1286" s="41"/>
      <c r="AH1286" s="88"/>
      <c r="AK1286" s="41"/>
      <c r="AL1286" s="41"/>
      <c r="AM1286" s="41"/>
      <c r="AO1286" s="2"/>
    </row>
    <row r="1287" spans="16:41" x14ac:dyDescent="0.2">
      <c r="P1287" s="2"/>
      <c r="Q1287" s="2"/>
      <c r="S1287" s="2"/>
      <c r="U1287" s="2"/>
      <c r="V1287" s="2"/>
      <c r="Y1287" s="88"/>
      <c r="AC1287" s="41"/>
      <c r="AE1287" s="155"/>
      <c r="AF1287" s="155"/>
      <c r="AG1287" s="41"/>
      <c r="AH1287" s="88"/>
      <c r="AK1287" s="41"/>
      <c r="AL1287" s="41"/>
      <c r="AM1287" s="41"/>
      <c r="AO1287" s="2"/>
    </row>
    <row r="1288" spans="16:41" x14ac:dyDescent="0.2">
      <c r="P1288" s="2"/>
      <c r="Q1288" s="2"/>
      <c r="S1288" s="2"/>
      <c r="U1288" s="2"/>
      <c r="V1288" s="2"/>
      <c r="Y1288" s="88"/>
      <c r="AC1288" s="41"/>
      <c r="AE1288" s="155"/>
      <c r="AF1288" s="155"/>
      <c r="AG1288" s="41"/>
      <c r="AH1288" s="88"/>
      <c r="AK1288" s="41"/>
      <c r="AL1288" s="41"/>
      <c r="AM1288" s="41"/>
      <c r="AO1288" s="2"/>
    </row>
    <row r="1289" spans="16:41" x14ac:dyDescent="0.2">
      <c r="P1289" s="2"/>
      <c r="Q1289" s="2"/>
      <c r="S1289" s="2"/>
      <c r="U1289" s="2"/>
      <c r="V1289" s="2"/>
      <c r="Y1289" s="88"/>
      <c r="AC1289" s="41"/>
      <c r="AE1289" s="155"/>
      <c r="AF1289" s="155"/>
      <c r="AG1289" s="41"/>
      <c r="AH1289" s="88"/>
      <c r="AK1289" s="41"/>
      <c r="AL1289" s="41"/>
      <c r="AM1289" s="41"/>
      <c r="AO1289" s="2"/>
    </row>
    <row r="1290" spans="16:41" x14ac:dyDescent="0.2">
      <c r="P1290" s="2"/>
      <c r="Q1290" s="2"/>
      <c r="S1290" s="2"/>
      <c r="U1290" s="2"/>
      <c r="V1290" s="2"/>
      <c r="Y1290" s="88"/>
      <c r="AC1290" s="41"/>
      <c r="AE1290" s="155"/>
      <c r="AF1290" s="155"/>
      <c r="AG1290" s="41"/>
      <c r="AH1290" s="88"/>
      <c r="AK1290" s="41"/>
      <c r="AL1290" s="41"/>
      <c r="AM1290" s="41"/>
      <c r="AO1290" s="2"/>
    </row>
    <row r="1291" spans="16:41" x14ac:dyDescent="0.2">
      <c r="P1291" s="2"/>
      <c r="Q1291" s="2"/>
      <c r="S1291" s="2"/>
      <c r="U1291" s="2"/>
      <c r="V1291" s="2"/>
      <c r="Y1291" s="88"/>
      <c r="AC1291" s="41"/>
      <c r="AE1291" s="155"/>
      <c r="AF1291" s="155"/>
      <c r="AG1291" s="41"/>
      <c r="AH1291" s="88"/>
      <c r="AK1291" s="41"/>
      <c r="AL1291" s="41"/>
      <c r="AM1291" s="41"/>
      <c r="AO1291" s="2"/>
    </row>
    <row r="1292" spans="16:41" x14ac:dyDescent="0.2">
      <c r="P1292" s="2"/>
      <c r="Q1292" s="2"/>
      <c r="S1292" s="2"/>
      <c r="U1292" s="2"/>
      <c r="V1292" s="2"/>
      <c r="Y1292" s="88"/>
      <c r="AC1292" s="41"/>
      <c r="AE1292" s="155"/>
      <c r="AF1292" s="155"/>
      <c r="AG1292" s="41"/>
      <c r="AH1292" s="88"/>
      <c r="AK1292" s="41"/>
      <c r="AL1292" s="41"/>
      <c r="AM1292" s="41"/>
      <c r="AO1292" s="2"/>
    </row>
    <row r="1293" spans="16:41" x14ac:dyDescent="0.2">
      <c r="P1293" s="2"/>
      <c r="Q1293" s="2"/>
      <c r="S1293" s="2"/>
      <c r="U1293" s="2"/>
      <c r="V1293" s="2"/>
      <c r="Y1293" s="88"/>
      <c r="AC1293" s="41"/>
      <c r="AE1293" s="155"/>
      <c r="AF1293" s="155"/>
      <c r="AG1293" s="41"/>
      <c r="AH1293" s="88"/>
      <c r="AK1293" s="41"/>
      <c r="AL1293" s="41"/>
      <c r="AM1293" s="41"/>
      <c r="AO1293" s="2"/>
    </row>
    <row r="1294" spans="16:41" x14ac:dyDescent="0.2">
      <c r="P1294" s="2"/>
      <c r="Q1294" s="2"/>
      <c r="S1294" s="2"/>
      <c r="U1294" s="2"/>
      <c r="V1294" s="2"/>
      <c r="Y1294" s="88"/>
      <c r="AC1294" s="41"/>
      <c r="AE1294" s="155"/>
      <c r="AF1294" s="155"/>
      <c r="AG1294" s="41"/>
      <c r="AH1294" s="88"/>
      <c r="AK1294" s="41"/>
      <c r="AL1294" s="41"/>
      <c r="AM1294" s="41"/>
      <c r="AO1294" s="2"/>
    </row>
    <row r="1295" spans="16:41" x14ac:dyDescent="0.2">
      <c r="P1295" s="2"/>
      <c r="Q1295" s="2"/>
      <c r="S1295" s="2"/>
      <c r="U1295" s="2"/>
      <c r="V1295" s="2"/>
      <c r="Y1295" s="88"/>
      <c r="AC1295" s="41"/>
      <c r="AE1295" s="155"/>
      <c r="AF1295" s="155"/>
      <c r="AG1295" s="41"/>
      <c r="AH1295" s="88"/>
      <c r="AK1295" s="41"/>
      <c r="AL1295" s="41"/>
      <c r="AM1295" s="41"/>
      <c r="AO1295" s="2"/>
    </row>
    <row r="1296" spans="16:41" x14ac:dyDescent="0.2">
      <c r="P1296" s="2"/>
      <c r="Q1296" s="2"/>
      <c r="S1296" s="2"/>
      <c r="U1296" s="2"/>
      <c r="V1296" s="2"/>
      <c r="Y1296" s="88"/>
      <c r="AC1296" s="41"/>
      <c r="AE1296" s="155"/>
      <c r="AF1296" s="155"/>
      <c r="AG1296" s="41"/>
      <c r="AH1296" s="88"/>
      <c r="AK1296" s="41"/>
      <c r="AL1296" s="41"/>
      <c r="AM1296" s="41"/>
      <c r="AO1296" s="2"/>
    </row>
    <row r="1297" spans="16:41" x14ac:dyDescent="0.2">
      <c r="P1297" s="2"/>
      <c r="Q1297" s="2"/>
      <c r="S1297" s="2"/>
      <c r="U1297" s="2"/>
      <c r="V1297" s="2"/>
      <c r="Y1297" s="88"/>
      <c r="AC1297" s="41"/>
      <c r="AE1297" s="155"/>
      <c r="AF1297" s="155"/>
      <c r="AG1297" s="41"/>
      <c r="AH1297" s="88"/>
      <c r="AK1297" s="41"/>
      <c r="AL1297" s="41"/>
      <c r="AM1297" s="41"/>
      <c r="AO1297" s="2"/>
    </row>
    <row r="1298" spans="16:41" x14ac:dyDescent="0.2">
      <c r="P1298" s="2"/>
      <c r="Q1298" s="2"/>
      <c r="S1298" s="2"/>
      <c r="U1298" s="2"/>
      <c r="V1298" s="2"/>
      <c r="Y1298" s="88"/>
      <c r="AC1298" s="41"/>
      <c r="AE1298" s="155"/>
      <c r="AF1298" s="155"/>
      <c r="AG1298" s="41"/>
      <c r="AH1298" s="88"/>
      <c r="AK1298" s="41"/>
      <c r="AL1298" s="41"/>
      <c r="AM1298" s="41"/>
      <c r="AO1298" s="2"/>
    </row>
    <row r="1299" spans="16:41" x14ac:dyDescent="0.2">
      <c r="P1299" s="2"/>
      <c r="Q1299" s="2"/>
      <c r="S1299" s="2"/>
      <c r="U1299" s="2"/>
      <c r="V1299" s="2"/>
      <c r="Y1299" s="88"/>
      <c r="AC1299" s="41"/>
      <c r="AE1299" s="155"/>
      <c r="AF1299" s="155"/>
      <c r="AG1299" s="41"/>
      <c r="AH1299" s="88"/>
      <c r="AK1299" s="41"/>
      <c r="AL1299" s="41"/>
      <c r="AM1299" s="41"/>
      <c r="AO1299" s="2"/>
    </row>
    <row r="1300" spans="16:41" x14ac:dyDescent="0.2">
      <c r="P1300" s="2"/>
      <c r="Q1300" s="2"/>
      <c r="S1300" s="2"/>
      <c r="U1300" s="2"/>
      <c r="V1300" s="2"/>
      <c r="Y1300" s="88"/>
      <c r="AC1300" s="41"/>
      <c r="AE1300" s="155"/>
      <c r="AF1300" s="155"/>
      <c r="AG1300" s="41"/>
      <c r="AH1300" s="88"/>
      <c r="AK1300" s="41"/>
      <c r="AL1300" s="41"/>
      <c r="AM1300" s="41"/>
      <c r="AO1300" s="2"/>
    </row>
    <row r="1301" spans="16:41" x14ac:dyDescent="0.2">
      <c r="P1301" s="2"/>
      <c r="Q1301" s="2"/>
      <c r="S1301" s="2"/>
      <c r="U1301" s="2"/>
      <c r="V1301" s="2"/>
      <c r="Y1301" s="88"/>
      <c r="AC1301" s="41"/>
      <c r="AE1301" s="155"/>
      <c r="AF1301" s="155"/>
      <c r="AG1301" s="41"/>
      <c r="AH1301" s="88"/>
      <c r="AK1301" s="41"/>
      <c r="AL1301" s="41"/>
      <c r="AM1301" s="41"/>
      <c r="AO1301" s="2"/>
    </row>
    <row r="1302" spans="16:41" x14ac:dyDescent="0.2">
      <c r="P1302" s="2"/>
      <c r="Q1302" s="2"/>
      <c r="S1302" s="2"/>
      <c r="U1302" s="2"/>
      <c r="V1302" s="2"/>
      <c r="Y1302" s="88"/>
      <c r="AC1302" s="41"/>
      <c r="AE1302" s="155"/>
      <c r="AF1302" s="155"/>
      <c r="AG1302" s="41"/>
      <c r="AH1302" s="88"/>
      <c r="AK1302" s="41"/>
      <c r="AL1302" s="41"/>
      <c r="AM1302" s="41"/>
      <c r="AO1302" s="2"/>
    </row>
    <row r="1303" spans="16:41" x14ac:dyDescent="0.2">
      <c r="P1303" s="2"/>
      <c r="Q1303" s="2"/>
      <c r="S1303" s="2"/>
      <c r="U1303" s="2"/>
      <c r="V1303" s="2"/>
      <c r="Y1303" s="88"/>
      <c r="AC1303" s="41"/>
      <c r="AE1303" s="155"/>
      <c r="AF1303" s="155"/>
      <c r="AG1303" s="41"/>
      <c r="AH1303" s="88"/>
      <c r="AK1303" s="41"/>
      <c r="AL1303" s="41"/>
      <c r="AM1303" s="41"/>
      <c r="AO1303" s="2"/>
    </row>
    <row r="1304" spans="16:41" x14ac:dyDescent="0.2">
      <c r="P1304" s="2"/>
      <c r="Q1304" s="2"/>
      <c r="S1304" s="2"/>
      <c r="U1304" s="2"/>
      <c r="V1304" s="2"/>
      <c r="Y1304" s="88"/>
      <c r="AC1304" s="41"/>
      <c r="AE1304" s="155"/>
      <c r="AF1304" s="155"/>
      <c r="AG1304" s="41"/>
      <c r="AH1304" s="88"/>
      <c r="AK1304" s="41"/>
      <c r="AL1304" s="41"/>
      <c r="AM1304" s="41"/>
      <c r="AO1304" s="2"/>
    </row>
    <row r="1305" spans="16:41" x14ac:dyDescent="0.2">
      <c r="P1305" s="2"/>
      <c r="Q1305" s="2"/>
      <c r="S1305" s="2"/>
      <c r="U1305" s="2"/>
      <c r="V1305" s="2"/>
      <c r="Y1305" s="88"/>
      <c r="AC1305" s="41"/>
      <c r="AE1305" s="155"/>
      <c r="AF1305" s="155"/>
      <c r="AG1305" s="41"/>
      <c r="AH1305" s="88"/>
      <c r="AK1305" s="41"/>
      <c r="AL1305" s="41"/>
      <c r="AM1305" s="41"/>
      <c r="AO1305" s="2"/>
    </row>
    <row r="1306" spans="16:41" x14ac:dyDescent="0.2">
      <c r="P1306" s="2"/>
      <c r="Q1306" s="2"/>
      <c r="S1306" s="2"/>
      <c r="U1306" s="2"/>
      <c r="V1306" s="2"/>
      <c r="Y1306" s="88"/>
      <c r="AC1306" s="41"/>
      <c r="AE1306" s="155"/>
      <c r="AF1306" s="155"/>
      <c r="AG1306" s="41"/>
      <c r="AH1306" s="88"/>
      <c r="AK1306" s="41"/>
      <c r="AL1306" s="41"/>
      <c r="AM1306" s="41"/>
      <c r="AO1306" s="2"/>
    </row>
    <row r="1307" spans="16:41" x14ac:dyDescent="0.2">
      <c r="P1307" s="2"/>
      <c r="Q1307" s="2"/>
      <c r="S1307" s="2"/>
      <c r="U1307" s="2"/>
      <c r="V1307" s="2"/>
      <c r="Y1307" s="88"/>
      <c r="AC1307" s="41"/>
      <c r="AE1307" s="155"/>
      <c r="AF1307" s="155"/>
      <c r="AG1307" s="41"/>
      <c r="AH1307" s="88"/>
      <c r="AK1307" s="41"/>
      <c r="AL1307" s="41"/>
      <c r="AM1307" s="41"/>
      <c r="AO1307" s="2"/>
    </row>
    <row r="1308" spans="16:41" x14ac:dyDescent="0.2">
      <c r="P1308" s="2"/>
      <c r="Q1308" s="2"/>
      <c r="S1308" s="2"/>
      <c r="U1308" s="2"/>
      <c r="V1308" s="2"/>
      <c r="Y1308" s="88"/>
      <c r="AC1308" s="41"/>
      <c r="AE1308" s="155"/>
      <c r="AF1308" s="155"/>
      <c r="AG1308" s="41"/>
      <c r="AH1308" s="88"/>
      <c r="AK1308" s="41"/>
      <c r="AL1308" s="41"/>
      <c r="AM1308" s="41"/>
      <c r="AO1308" s="2"/>
    </row>
    <row r="1309" spans="16:41" x14ac:dyDescent="0.2">
      <c r="P1309" s="2"/>
      <c r="Q1309" s="2"/>
      <c r="S1309" s="2"/>
      <c r="U1309" s="2"/>
      <c r="V1309" s="2"/>
      <c r="Y1309" s="88"/>
      <c r="AC1309" s="41"/>
      <c r="AE1309" s="155"/>
      <c r="AF1309" s="155"/>
      <c r="AG1309" s="41"/>
      <c r="AH1309" s="88"/>
      <c r="AK1309" s="41"/>
      <c r="AL1309" s="41"/>
      <c r="AM1309" s="41"/>
      <c r="AO1309" s="2"/>
    </row>
    <row r="1310" spans="16:41" x14ac:dyDescent="0.2">
      <c r="P1310" s="2"/>
      <c r="Q1310" s="2"/>
      <c r="S1310" s="2"/>
      <c r="U1310" s="2"/>
      <c r="V1310" s="2"/>
      <c r="Y1310" s="88"/>
      <c r="AC1310" s="41"/>
      <c r="AE1310" s="155"/>
      <c r="AF1310" s="155"/>
      <c r="AG1310" s="41"/>
      <c r="AH1310" s="88"/>
      <c r="AK1310" s="41"/>
      <c r="AL1310" s="41"/>
      <c r="AM1310" s="41"/>
      <c r="AO1310" s="2"/>
    </row>
    <row r="1311" spans="16:41" x14ac:dyDescent="0.2">
      <c r="P1311" s="2"/>
      <c r="Q1311" s="2"/>
      <c r="S1311" s="2"/>
      <c r="U1311" s="2"/>
      <c r="V1311" s="2"/>
      <c r="Y1311" s="88"/>
      <c r="AC1311" s="41"/>
      <c r="AE1311" s="155"/>
      <c r="AF1311" s="155"/>
      <c r="AG1311" s="41"/>
      <c r="AH1311" s="88"/>
      <c r="AK1311" s="41"/>
      <c r="AL1311" s="41"/>
      <c r="AM1311" s="41"/>
      <c r="AO1311" s="2"/>
    </row>
    <row r="1312" spans="16:41" x14ac:dyDescent="0.2">
      <c r="P1312" s="2"/>
      <c r="Q1312" s="2"/>
      <c r="S1312" s="2"/>
      <c r="U1312" s="2"/>
      <c r="V1312" s="2"/>
      <c r="Y1312" s="88"/>
      <c r="AC1312" s="41"/>
      <c r="AE1312" s="155"/>
      <c r="AF1312" s="155"/>
      <c r="AG1312" s="41"/>
      <c r="AH1312" s="88"/>
      <c r="AK1312" s="41"/>
      <c r="AL1312" s="41"/>
      <c r="AM1312" s="41"/>
      <c r="AO1312" s="2"/>
    </row>
    <row r="1313" spans="16:41" x14ac:dyDescent="0.2">
      <c r="P1313" s="2"/>
      <c r="Q1313" s="2"/>
      <c r="S1313" s="2"/>
      <c r="U1313" s="2"/>
      <c r="V1313" s="2"/>
      <c r="Y1313" s="88"/>
      <c r="AC1313" s="41"/>
      <c r="AE1313" s="155"/>
      <c r="AF1313" s="155"/>
      <c r="AG1313" s="41"/>
      <c r="AH1313" s="88"/>
      <c r="AK1313" s="41"/>
      <c r="AL1313" s="41"/>
      <c r="AM1313" s="41"/>
      <c r="AO1313" s="2"/>
    </row>
    <row r="1314" spans="16:41" x14ac:dyDescent="0.2">
      <c r="P1314" s="2"/>
      <c r="Q1314" s="2"/>
      <c r="S1314" s="2"/>
      <c r="U1314" s="2"/>
      <c r="V1314" s="2"/>
      <c r="Y1314" s="88"/>
      <c r="AC1314" s="41"/>
      <c r="AE1314" s="155"/>
      <c r="AF1314" s="155"/>
      <c r="AG1314" s="41"/>
      <c r="AH1314" s="88"/>
      <c r="AK1314" s="41"/>
      <c r="AL1314" s="41"/>
      <c r="AM1314" s="41"/>
      <c r="AO1314" s="2"/>
    </row>
    <row r="1315" spans="16:41" x14ac:dyDescent="0.2">
      <c r="P1315" s="2"/>
      <c r="Q1315" s="2"/>
      <c r="S1315" s="2"/>
      <c r="U1315" s="2"/>
      <c r="V1315" s="2"/>
      <c r="Y1315" s="88"/>
      <c r="AC1315" s="41"/>
      <c r="AE1315" s="155"/>
      <c r="AF1315" s="155"/>
      <c r="AG1315" s="41"/>
      <c r="AH1315" s="88"/>
      <c r="AK1315" s="41"/>
      <c r="AL1315" s="41"/>
      <c r="AM1315" s="41"/>
      <c r="AO1315" s="2"/>
    </row>
    <row r="1316" spans="16:41" x14ac:dyDescent="0.2">
      <c r="P1316" s="2"/>
      <c r="Q1316" s="2"/>
      <c r="S1316" s="2"/>
      <c r="U1316" s="2"/>
      <c r="V1316" s="2"/>
      <c r="Y1316" s="88"/>
      <c r="AC1316" s="41"/>
      <c r="AE1316" s="155"/>
      <c r="AF1316" s="155"/>
      <c r="AG1316" s="41"/>
      <c r="AH1316" s="88"/>
      <c r="AK1316" s="41"/>
      <c r="AL1316" s="41"/>
      <c r="AM1316" s="41"/>
      <c r="AO1316" s="2"/>
    </row>
    <row r="1317" spans="16:41" x14ac:dyDescent="0.2">
      <c r="P1317" s="2"/>
      <c r="Q1317" s="2"/>
      <c r="S1317" s="2"/>
      <c r="U1317" s="2"/>
      <c r="V1317" s="2"/>
      <c r="Y1317" s="88"/>
      <c r="AC1317" s="41"/>
      <c r="AE1317" s="155"/>
      <c r="AF1317" s="155"/>
      <c r="AG1317" s="41"/>
      <c r="AH1317" s="88"/>
      <c r="AK1317" s="41"/>
      <c r="AL1317" s="41"/>
      <c r="AM1317" s="41"/>
      <c r="AO1317" s="2"/>
    </row>
    <row r="1318" spans="16:41" x14ac:dyDescent="0.2">
      <c r="P1318" s="2"/>
      <c r="Q1318" s="2"/>
      <c r="S1318" s="2"/>
      <c r="U1318" s="2"/>
      <c r="V1318" s="2"/>
      <c r="Y1318" s="88"/>
      <c r="AC1318" s="41"/>
      <c r="AE1318" s="155"/>
      <c r="AF1318" s="155"/>
      <c r="AG1318" s="41"/>
      <c r="AH1318" s="88"/>
      <c r="AK1318" s="41"/>
      <c r="AL1318" s="41"/>
      <c r="AM1318" s="41"/>
      <c r="AO1318" s="2"/>
    </row>
    <row r="1319" spans="16:41" x14ac:dyDescent="0.2">
      <c r="P1319" s="2"/>
      <c r="Q1319" s="2"/>
      <c r="S1319" s="2"/>
      <c r="U1319" s="2"/>
      <c r="V1319" s="2"/>
      <c r="Y1319" s="88"/>
      <c r="AC1319" s="41"/>
      <c r="AE1319" s="155"/>
      <c r="AF1319" s="155"/>
      <c r="AG1319" s="41"/>
      <c r="AH1319" s="88"/>
      <c r="AK1319" s="41"/>
      <c r="AL1319" s="41"/>
      <c r="AM1319" s="41"/>
      <c r="AO1319" s="2"/>
    </row>
    <row r="1320" spans="16:41" x14ac:dyDescent="0.2">
      <c r="P1320" s="2"/>
      <c r="Q1320" s="2"/>
      <c r="S1320" s="2"/>
      <c r="U1320" s="2"/>
      <c r="V1320" s="2"/>
      <c r="Y1320" s="88"/>
      <c r="AC1320" s="41"/>
      <c r="AE1320" s="155"/>
      <c r="AF1320" s="155"/>
      <c r="AG1320" s="41"/>
      <c r="AH1320" s="88"/>
      <c r="AK1320" s="41"/>
      <c r="AL1320" s="41"/>
      <c r="AM1320" s="41"/>
      <c r="AO1320" s="2"/>
    </row>
    <row r="1321" spans="16:41" x14ac:dyDescent="0.2">
      <c r="P1321" s="2"/>
      <c r="Q1321" s="2"/>
      <c r="S1321" s="2"/>
      <c r="U1321" s="2"/>
      <c r="V1321" s="2"/>
      <c r="Y1321" s="88"/>
      <c r="AC1321" s="41"/>
      <c r="AE1321" s="155"/>
      <c r="AF1321" s="155"/>
      <c r="AG1321" s="41"/>
      <c r="AH1321" s="88"/>
      <c r="AK1321" s="41"/>
      <c r="AL1321" s="41"/>
      <c r="AM1321" s="41"/>
      <c r="AO1321" s="2"/>
    </row>
    <row r="1322" spans="16:41" x14ac:dyDescent="0.2">
      <c r="P1322" s="2"/>
      <c r="Q1322" s="2"/>
      <c r="S1322" s="2"/>
      <c r="U1322" s="2"/>
      <c r="V1322" s="2"/>
      <c r="Y1322" s="88"/>
      <c r="AC1322" s="41"/>
      <c r="AE1322" s="155"/>
      <c r="AF1322" s="155"/>
      <c r="AG1322" s="41"/>
      <c r="AH1322" s="88"/>
      <c r="AK1322" s="41"/>
      <c r="AL1322" s="41"/>
      <c r="AM1322" s="41"/>
      <c r="AO1322" s="2"/>
    </row>
    <row r="1323" spans="16:41" x14ac:dyDescent="0.2">
      <c r="P1323" s="2"/>
      <c r="Q1323" s="2"/>
      <c r="S1323" s="2"/>
      <c r="U1323" s="2"/>
      <c r="V1323" s="2"/>
      <c r="Y1323" s="88"/>
      <c r="AC1323" s="41"/>
      <c r="AE1323" s="155"/>
      <c r="AF1323" s="155"/>
      <c r="AG1323" s="41"/>
      <c r="AH1323" s="88"/>
      <c r="AK1323" s="41"/>
      <c r="AL1323" s="41"/>
      <c r="AM1323" s="41"/>
      <c r="AO1323" s="2"/>
    </row>
    <row r="1324" spans="16:41" x14ac:dyDescent="0.2">
      <c r="P1324" s="2"/>
      <c r="Q1324" s="2"/>
      <c r="S1324" s="2"/>
      <c r="U1324" s="2"/>
      <c r="V1324" s="2"/>
      <c r="Y1324" s="88"/>
      <c r="AC1324" s="41"/>
      <c r="AE1324" s="155"/>
      <c r="AF1324" s="155"/>
      <c r="AG1324" s="41"/>
      <c r="AH1324" s="88"/>
      <c r="AK1324" s="41"/>
      <c r="AL1324" s="41"/>
      <c r="AM1324" s="41"/>
      <c r="AO1324" s="2"/>
    </row>
    <row r="1325" spans="16:41" x14ac:dyDescent="0.2">
      <c r="P1325" s="2"/>
      <c r="Q1325" s="2"/>
      <c r="S1325" s="2"/>
      <c r="U1325" s="2"/>
      <c r="V1325" s="2"/>
      <c r="Y1325" s="88"/>
      <c r="AC1325" s="41"/>
      <c r="AE1325" s="155"/>
      <c r="AF1325" s="155"/>
      <c r="AG1325" s="41"/>
      <c r="AH1325" s="88"/>
      <c r="AK1325" s="41"/>
      <c r="AL1325" s="41"/>
      <c r="AM1325" s="41"/>
      <c r="AO1325" s="2"/>
    </row>
    <row r="1326" spans="16:41" x14ac:dyDescent="0.2">
      <c r="P1326" s="2"/>
      <c r="Q1326" s="2"/>
      <c r="S1326" s="2"/>
      <c r="U1326" s="2"/>
      <c r="V1326" s="2"/>
      <c r="Y1326" s="88"/>
      <c r="AC1326" s="41"/>
      <c r="AE1326" s="155"/>
      <c r="AF1326" s="155"/>
      <c r="AG1326" s="41"/>
      <c r="AH1326" s="88"/>
      <c r="AK1326" s="41"/>
      <c r="AL1326" s="41"/>
      <c r="AM1326" s="41"/>
      <c r="AO1326" s="2"/>
    </row>
    <row r="1327" spans="16:41" x14ac:dyDescent="0.2">
      <c r="P1327" s="2"/>
      <c r="Q1327" s="2"/>
      <c r="S1327" s="2"/>
      <c r="U1327" s="2"/>
      <c r="V1327" s="2"/>
      <c r="Y1327" s="88"/>
      <c r="AC1327" s="41"/>
      <c r="AE1327" s="155"/>
      <c r="AF1327" s="155"/>
      <c r="AG1327" s="41"/>
      <c r="AH1327" s="88"/>
      <c r="AK1327" s="41"/>
      <c r="AL1327" s="41"/>
      <c r="AM1327" s="41"/>
      <c r="AO1327" s="2"/>
    </row>
    <row r="1328" spans="16:41" x14ac:dyDescent="0.2">
      <c r="P1328" s="2"/>
      <c r="Q1328" s="2"/>
      <c r="S1328" s="2"/>
      <c r="U1328" s="2"/>
      <c r="V1328" s="2"/>
      <c r="Y1328" s="88"/>
      <c r="AC1328" s="41"/>
      <c r="AE1328" s="155"/>
      <c r="AF1328" s="155"/>
      <c r="AG1328" s="41"/>
      <c r="AH1328" s="88"/>
      <c r="AK1328" s="41"/>
      <c r="AL1328" s="41"/>
      <c r="AM1328" s="41"/>
      <c r="AO1328" s="2"/>
    </row>
    <row r="1329" spans="16:41" x14ac:dyDescent="0.2">
      <c r="P1329" s="2"/>
      <c r="Q1329" s="2"/>
      <c r="S1329" s="2"/>
      <c r="U1329" s="2"/>
      <c r="V1329" s="2"/>
      <c r="Y1329" s="88"/>
      <c r="AC1329" s="41"/>
      <c r="AE1329" s="155"/>
      <c r="AF1329" s="155"/>
      <c r="AG1329" s="41"/>
      <c r="AH1329" s="88"/>
      <c r="AK1329" s="41"/>
      <c r="AL1329" s="41"/>
      <c r="AM1329" s="41"/>
      <c r="AO1329" s="2"/>
    </row>
    <row r="1330" spans="16:41" x14ac:dyDescent="0.2">
      <c r="P1330" s="2"/>
      <c r="Q1330" s="2"/>
      <c r="S1330" s="2"/>
      <c r="U1330" s="2"/>
      <c r="V1330" s="2"/>
      <c r="Y1330" s="88"/>
      <c r="AC1330" s="41"/>
      <c r="AE1330" s="155"/>
      <c r="AF1330" s="155"/>
      <c r="AG1330" s="41"/>
      <c r="AH1330" s="88"/>
      <c r="AK1330" s="41"/>
      <c r="AL1330" s="41"/>
      <c r="AM1330" s="41"/>
      <c r="AO1330" s="2"/>
    </row>
    <row r="1331" spans="16:41" x14ac:dyDescent="0.2">
      <c r="P1331" s="2"/>
      <c r="Q1331" s="2"/>
      <c r="S1331" s="2"/>
      <c r="U1331" s="2"/>
      <c r="V1331" s="2"/>
      <c r="Y1331" s="88"/>
      <c r="AC1331" s="41"/>
      <c r="AE1331" s="155"/>
      <c r="AF1331" s="155"/>
      <c r="AG1331" s="41"/>
      <c r="AH1331" s="88"/>
      <c r="AK1331" s="41"/>
      <c r="AL1331" s="41"/>
      <c r="AM1331" s="41"/>
      <c r="AO1331" s="2"/>
    </row>
    <row r="1332" spans="16:41" x14ac:dyDescent="0.2">
      <c r="P1332" s="2"/>
      <c r="Q1332" s="2"/>
      <c r="S1332" s="2"/>
      <c r="U1332" s="2"/>
      <c r="V1332" s="2"/>
      <c r="Y1332" s="88"/>
      <c r="AC1332" s="41"/>
      <c r="AE1332" s="155"/>
      <c r="AF1332" s="155"/>
      <c r="AG1332" s="41"/>
      <c r="AH1332" s="88"/>
      <c r="AK1332" s="41"/>
      <c r="AL1332" s="41"/>
      <c r="AM1332" s="41"/>
      <c r="AO1332" s="2"/>
    </row>
    <row r="1333" spans="16:41" x14ac:dyDescent="0.2">
      <c r="P1333" s="2"/>
      <c r="Q1333" s="2"/>
      <c r="S1333" s="2"/>
      <c r="U1333" s="2"/>
      <c r="V1333" s="2"/>
      <c r="Y1333" s="88"/>
      <c r="AC1333" s="41"/>
      <c r="AE1333" s="155"/>
      <c r="AF1333" s="155"/>
      <c r="AG1333" s="41"/>
      <c r="AH1333" s="88"/>
      <c r="AK1333" s="41"/>
      <c r="AL1333" s="41"/>
      <c r="AM1333" s="41"/>
      <c r="AO1333" s="2"/>
    </row>
    <row r="1334" spans="16:41" x14ac:dyDescent="0.2">
      <c r="P1334" s="2"/>
      <c r="Q1334" s="2"/>
      <c r="S1334" s="2"/>
      <c r="U1334" s="2"/>
      <c r="V1334" s="2"/>
      <c r="Y1334" s="88"/>
      <c r="AC1334" s="41"/>
      <c r="AE1334" s="155"/>
      <c r="AF1334" s="155"/>
      <c r="AG1334" s="41"/>
      <c r="AH1334" s="88"/>
      <c r="AK1334" s="41"/>
      <c r="AL1334" s="41"/>
      <c r="AM1334" s="41"/>
      <c r="AO1334" s="2"/>
    </row>
    <row r="1335" spans="16:41" x14ac:dyDescent="0.2">
      <c r="P1335" s="2"/>
      <c r="Q1335" s="2"/>
      <c r="S1335" s="2"/>
      <c r="U1335" s="2"/>
      <c r="V1335" s="2"/>
      <c r="Y1335" s="88"/>
      <c r="AC1335" s="41"/>
      <c r="AE1335" s="155"/>
      <c r="AF1335" s="155"/>
      <c r="AG1335" s="41"/>
      <c r="AH1335" s="88"/>
      <c r="AK1335" s="41"/>
      <c r="AL1335" s="41"/>
      <c r="AM1335" s="41"/>
      <c r="AO1335" s="2"/>
    </row>
    <row r="1336" spans="16:41" x14ac:dyDescent="0.2">
      <c r="P1336" s="2"/>
      <c r="Q1336" s="2"/>
      <c r="S1336" s="2"/>
      <c r="U1336" s="2"/>
      <c r="V1336" s="2"/>
      <c r="Y1336" s="88"/>
      <c r="AC1336" s="41"/>
      <c r="AE1336" s="155"/>
      <c r="AF1336" s="155"/>
      <c r="AG1336" s="41"/>
      <c r="AH1336" s="88"/>
      <c r="AK1336" s="41"/>
      <c r="AL1336" s="41"/>
      <c r="AM1336" s="41"/>
      <c r="AO1336" s="2"/>
    </row>
    <row r="1337" spans="16:41" x14ac:dyDescent="0.2">
      <c r="P1337" s="2"/>
      <c r="Q1337" s="2"/>
      <c r="S1337" s="2"/>
      <c r="U1337" s="2"/>
      <c r="V1337" s="2"/>
      <c r="Y1337" s="88"/>
      <c r="AC1337" s="41"/>
      <c r="AE1337" s="155"/>
      <c r="AF1337" s="155"/>
      <c r="AG1337" s="41"/>
      <c r="AH1337" s="88"/>
      <c r="AK1337" s="41"/>
      <c r="AL1337" s="41"/>
      <c r="AM1337" s="41"/>
      <c r="AO1337" s="2"/>
    </row>
    <row r="1338" spans="16:41" x14ac:dyDescent="0.2">
      <c r="P1338" s="2"/>
      <c r="Q1338" s="2"/>
      <c r="S1338" s="2"/>
      <c r="U1338" s="2"/>
      <c r="V1338" s="2"/>
      <c r="Y1338" s="88"/>
      <c r="AC1338" s="41"/>
      <c r="AE1338" s="155"/>
      <c r="AF1338" s="155"/>
      <c r="AG1338" s="41"/>
      <c r="AH1338" s="88"/>
      <c r="AK1338" s="41"/>
      <c r="AL1338" s="41"/>
      <c r="AM1338" s="41"/>
      <c r="AO1338" s="2"/>
    </row>
    <row r="1339" spans="16:41" x14ac:dyDescent="0.2">
      <c r="P1339" s="2"/>
      <c r="Q1339" s="2"/>
      <c r="S1339" s="2"/>
      <c r="U1339" s="2"/>
      <c r="V1339" s="2"/>
      <c r="Y1339" s="88"/>
      <c r="AC1339" s="41"/>
      <c r="AE1339" s="155"/>
      <c r="AF1339" s="155"/>
      <c r="AG1339" s="41"/>
      <c r="AH1339" s="88"/>
      <c r="AK1339" s="41"/>
      <c r="AL1339" s="41"/>
      <c r="AM1339" s="41"/>
      <c r="AO1339" s="2"/>
    </row>
    <row r="1340" spans="16:41" x14ac:dyDescent="0.2">
      <c r="P1340" s="2"/>
      <c r="Q1340" s="2"/>
      <c r="S1340" s="2"/>
      <c r="U1340" s="2"/>
      <c r="V1340" s="2"/>
      <c r="Y1340" s="88"/>
      <c r="AC1340" s="41"/>
      <c r="AE1340" s="155"/>
      <c r="AF1340" s="155"/>
      <c r="AG1340" s="41"/>
      <c r="AH1340" s="88"/>
      <c r="AK1340" s="41"/>
      <c r="AL1340" s="41"/>
      <c r="AM1340" s="41"/>
      <c r="AO1340" s="2"/>
    </row>
    <row r="1341" spans="16:41" x14ac:dyDescent="0.2">
      <c r="P1341" s="2"/>
      <c r="Q1341" s="2"/>
      <c r="S1341" s="2"/>
      <c r="U1341" s="2"/>
      <c r="V1341" s="2"/>
      <c r="Y1341" s="88"/>
      <c r="AC1341" s="41"/>
      <c r="AE1341" s="155"/>
      <c r="AF1341" s="155"/>
      <c r="AG1341" s="41"/>
      <c r="AH1341" s="88"/>
      <c r="AK1341" s="41"/>
      <c r="AL1341" s="41"/>
      <c r="AM1341" s="41"/>
      <c r="AO1341" s="2"/>
    </row>
    <row r="1342" spans="16:41" x14ac:dyDescent="0.2">
      <c r="P1342" s="2"/>
      <c r="Q1342" s="2"/>
      <c r="S1342" s="2"/>
      <c r="U1342" s="2"/>
      <c r="V1342" s="2"/>
      <c r="Y1342" s="88"/>
      <c r="AC1342" s="41"/>
      <c r="AE1342" s="155"/>
      <c r="AF1342" s="155"/>
      <c r="AG1342" s="41"/>
      <c r="AH1342" s="88"/>
      <c r="AK1342" s="41"/>
      <c r="AL1342" s="41"/>
      <c r="AM1342" s="41"/>
      <c r="AO1342" s="2"/>
    </row>
    <row r="1343" spans="16:41" x14ac:dyDescent="0.2">
      <c r="P1343" s="2"/>
      <c r="Q1343" s="2"/>
      <c r="S1343" s="2"/>
      <c r="U1343" s="2"/>
      <c r="V1343" s="2"/>
      <c r="Y1343" s="88"/>
      <c r="AC1343" s="41"/>
      <c r="AE1343" s="155"/>
      <c r="AF1343" s="155"/>
      <c r="AG1343" s="41"/>
      <c r="AH1343" s="88"/>
      <c r="AK1343" s="41"/>
      <c r="AL1343" s="41"/>
      <c r="AM1343" s="41"/>
      <c r="AO1343" s="2"/>
    </row>
    <row r="1344" spans="16:41" x14ac:dyDescent="0.2">
      <c r="P1344" s="2"/>
      <c r="Q1344" s="2"/>
      <c r="S1344" s="2"/>
      <c r="U1344" s="2"/>
      <c r="V1344" s="2"/>
      <c r="Y1344" s="88"/>
      <c r="AC1344" s="41"/>
      <c r="AE1344" s="155"/>
      <c r="AF1344" s="155"/>
      <c r="AG1344" s="41"/>
      <c r="AH1344" s="88"/>
      <c r="AK1344" s="41"/>
      <c r="AL1344" s="41"/>
      <c r="AM1344" s="41"/>
      <c r="AO1344" s="2"/>
    </row>
    <row r="1345" spans="16:41" x14ac:dyDescent="0.2">
      <c r="P1345" s="2"/>
      <c r="Q1345" s="2"/>
      <c r="S1345" s="2"/>
      <c r="U1345" s="2"/>
      <c r="V1345" s="2"/>
      <c r="Y1345" s="88"/>
      <c r="AC1345" s="41"/>
      <c r="AE1345" s="155"/>
      <c r="AF1345" s="155"/>
      <c r="AG1345" s="41"/>
      <c r="AH1345" s="88"/>
      <c r="AK1345" s="41"/>
      <c r="AL1345" s="41"/>
      <c r="AM1345" s="41"/>
      <c r="AO1345" s="2"/>
    </row>
    <row r="1346" spans="16:41" x14ac:dyDescent="0.2">
      <c r="P1346" s="2"/>
      <c r="Q1346" s="2"/>
      <c r="S1346" s="2"/>
      <c r="U1346" s="2"/>
      <c r="V1346" s="2"/>
      <c r="Y1346" s="88"/>
      <c r="AC1346" s="41"/>
      <c r="AE1346" s="155"/>
      <c r="AF1346" s="155"/>
      <c r="AG1346" s="41"/>
      <c r="AH1346" s="88"/>
      <c r="AK1346" s="41"/>
      <c r="AL1346" s="41"/>
      <c r="AM1346" s="41"/>
      <c r="AO1346" s="2"/>
    </row>
    <row r="1347" spans="16:41" x14ac:dyDescent="0.2">
      <c r="P1347" s="2"/>
      <c r="Q1347" s="2"/>
      <c r="S1347" s="2"/>
      <c r="U1347" s="2"/>
      <c r="V1347" s="2"/>
      <c r="Y1347" s="88"/>
      <c r="AC1347" s="41"/>
      <c r="AE1347" s="155"/>
      <c r="AF1347" s="155"/>
      <c r="AG1347" s="41"/>
      <c r="AH1347" s="88"/>
      <c r="AK1347" s="41"/>
      <c r="AL1347" s="41"/>
      <c r="AM1347" s="41"/>
      <c r="AO1347" s="2"/>
    </row>
    <row r="1348" spans="16:41" x14ac:dyDescent="0.2">
      <c r="P1348" s="2"/>
      <c r="Q1348" s="2"/>
      <c r="S1348" s="2"/>
      <c r="U1348" s="2"/>
      <c r="V1348" s="2"/>
      <c r="Y1348" s="88"/>
      <c r="AC1348" s="41"/>
      <c r="AE1348" s="155"/>
      <c r="AF1348" s="155"/>
      <c r="AG1348" s="41"/>
      <c r="AH1348" s="88"/>
      <c r="AK1348" s="41"/>
      <c r="AL1348" s="41"/>
      <c r="AM1348" s="41"/>
      <c r="AO1348" s="2"/>
    </row>
    <row r="1349" spans="16:41" x14ac:dyDescent="0.2">
      <c r="P1349" s="2"/>
      <c r="Q1349" s="2"/>
      <c r="S1349" s="2"/>
      <c r="U1349" s="2"/>
      <c r="V1349" s="2"/>
      <c r="Y1349" s="88"/>
      <c r="AC1349" s="41"/>
      <c r="AE1349" s="155"/>
      <c r="AF1349" s="155"/>
      <c r="AG1349" s="41"/>
      <c r="AH1349" s="88"/>
      <c r="AK1349" s="41"/>
      <c r="AL1349" s="41"/>
      <c r="AM1349" s="41"/>
      <c r="AO1349" s="2"/>
    </row>
    <row r="1350" spans="16:41" x14ac:dyDescent="0.2">
      <c r="P1350" s="2"/>
      <c r="Q1350" s="2"/>
      <c r="S1350" s="2"/>
      <c r="U1350" s="2"/>
      <c r="V1350" s="2"/>
      <c r="Y1350" s="88"/>
      <c r="AC1350" s="41"/>
      <c r="AE1350" s="155"/>
      <c r="AF1350" s="155"/>
      <c r="AG1350" s="41"/>
      <c r="AH1350" s="88"/>
      <c r="AK1350" s="41"/>
      <c r="AL1350" s="41"/>
      <c r="AM1350" s="41"/>
      <c r="AO1350" s="2"/>
    </row>
    <row r="1351" spans="16:41" x14ac:dyDescent="0.2">
      <c r="P1351" s="2"/>
      <c r="Q1351" s="2"/>
      <c r="S1351" s="2"/>
      <c r="U1351" s="2"/>
      <c r="V1351" s="2"/>
      <c r="Y1351" s="88"/>
      <c r="AC1351" s="41"/>
      <c r="AE1351" s="155"/>
      <c r="AF1351" s="155"/>
      <c r="AG1351" s="41"/>
      <c r="AH1351" s="88"/>
      <c r="AK1351" s="41"/>
      <c r="AL1351" s="41"/>
      <c r="AM1351" s="41"/>
      <c r="AO1351" s="2"/>
    </row>
    <row r="1352" spans="16:41" x14ac:dyDescent="0.2">
      <c r="P1352" s="2"/>
      <c r="Q1352" s="2"/>
      <c r="S1352" s="2"/>
      <c r="U1352" s="2"/>
      <c r="V1352" s="2"/>
      <c r="Y1352" s="88"/>
      <c r="AC1352" s="41"/>
      <c r="AE1352" s="155"/>
      <c r="AF1352" s="155"/>
      <c r="AG1352" s="41"/>
      <c r="AH1352" s="88"/>
      <c r="AK1352" s="41"/>
      <c r="AL1352" s="41"/>
      <c r="AM1352" s="41"/>
      <c r="AO1352" s="2"/>
    </row>
    <row r="1353" spans="16:41" x14ac:dyDescent="0.2">
      <c r="P1353" s="2"/>
      <c r="Q1353" s="2"/>
      <c r="S1353" s="2"/>
      <c r="U1353" s="2"/>
      <c r="V1353" s="2"/>
      <c r="Y1353" s="88"/>
      <c r="AC1353" s="41"/>
      <c r="AE1353" s="155"/>
      <c r="AF1353" s="155"/>
      <c r="AG1353" s="41"/>
      <c r="AH1353" s="88"/>
      <c r="AK1353" s="41"/>
      <c r="AL1353" s="41"/>
      <c r="AM1353" s="41"/>
      <c r="AO1353" s="2"/>
    </row>
    <row r="1354" spans="16:41" x14ac:dyDescent="0.2">
      <c r="P1354" s="2"/>
      <c r="Q1354" s="2"/>
      <c r="S1354" s="2"/>
      <c r="U1354" s="2"/>
      <c r="V1354" s="2"/>
      <c r="Y1354" s="88"/>
      <c r="AC1354" s="41"/>
      <c r="AE1354" s="155"/>
      <c r="AF1354" s="155"/>
      <c r="AG1354" s="41"/>
      <c r="AH1354" s="88"/>
      <c r="AK1354" s="41"/>
      <c r="AL1354" s="41"/>
      <c r="AM1354" s="41"/>
      <c r="AO1354" s="2"/>
    </row>
    <row r="1355" spans="16:41" x14ac:dyDescent="0.2">
      <c r="P1355" s="2"/>
      <c r="Q1355" s="2"/>
      <c r="S1355" s="2"/>
      <c r="U1355" s="2"/>
      <c r="V1355" s="2"/>
      <c r="Y1355" s="88"/>
      <c r="AC1355" s="41"/>
      <c r="AE1355" s="155"/>
      <c r="AF1355" s="155"/>
      <c r="AG1355" s="41"/>
      <c r="AH1355" s="88"/>
      <c r="AK1355" s="41"/>
      <c r="AL1355" s="41"/>
      <c r="AM1355" s="41"/>
      <c r="AO1355" s="2"/>
    </row>
    <row r="1356" spans="16:41" x14ac:dyDescent="0.2">
      <c r="P1356" s="2"/>
      <c r="Q1356" s="2"/>
      <c r="S1356" s="2"/>
      <c r="U1356" s="2"/>
      <c r="V1356" s="2"/>
      <c r="Y1356" s="88"/>
      <c r="AC1356" s="41"/>
      <c r="AE1356" s="155"/>
      <c r="AF1356" s="155"/>
      <c r="AG1356" s="41"/>
      <c r="AH1356" s="88"/>
      <c r="AK1356" s="41"/>
      <c r="AL1356" s="41"/>
      <c r="AM1356" s="41"/>
      <c r="AO1356" s="2"/>
    </row>
    <row r="1357" spans="16:41" x14ac:dyDescent="0.2">
      <c r="P1357" s="2"/>
      <c r="Q1357" s="2"/>
      <c r="S1357" s="2"/>
      <c r="U1357" s="2"/>
      <c r="V1357" s="2"/>
      <c r="Y1357" s="88"/>
      <c r="AC1357" s="41"/>
      <c r="AE1357" s="155"/>
      <c r="AF1357" s="155"/>
      <c r="AG1357" s="41"/>
      <c r="AH1357" s="88"/>
      <c r="AK1357" s="41"/>
      <c r="AL1357" s="41"/>
      <c r="AM1357" s="41"/>
      <c r="AO1357" s="2"/>
    </row>
    <row r="1358" spans="16:41" x14ac:dyDescent="0.2">
      <c r="P1358" s="2"/>
      <c r="Q1358" s="2"/>
      <c r="S1358" s="2"/>
      <c r="U1358" s="2"/>
      <c r="V1358" s="2"/>
      <c r="Y1358" s="88"/>
      <c r="AC1358" s="41"/>
      <c r="AE1358" s="155"/>
      <c r="AF1358" s="155"/>
      <c r="AG1358" s="41"/>
      <c r="AH1358" s="88"/>
      <c r="AK1358" s="41"/>
      <c r="AL1358" s="41"/>
      <c r="AM1358" s="41"/>
      <c r="AO1358" s="2"/>
    </row>
    <row r="1359" spans="16:41" x14ac:dyDescent="0.2">
      <c r="P1359" s="2"/>
      <c r="Q1359" s="2"/>
      <c r="S1359" s="2"/>
      <c r="U1359" s="2"/>
      <c r="V1359" s="2"/>
      <c r="Y1359" s="88"/>
      <c r="AC1359" s="41"/>
      <c r="AE1359" s="155"/>
      <c r="AF1359" s="155"/>
      <c r="AG1359" s="41"/>
      <c r="AH1359" s="88"/>
      <c r="AK1359" s="41"/>
      <c r="AL1359" s="41"/>
      <c r="AM1359" s="41"/>
      <c r="AO1359" s="2"/>
    </row>
    <row r="1360" spans="16:41" x14ac:dyDescent="0.2">
      <c r="P1360" s="2"/>
      <c r="Q1360" s="2"/>
      <c r="S1360" s="2"/>
      <c r="U1360" s="2"/>
      <c r="V1360" s="2"/>
      <c r="Y1360" s="88"/>
      <c r="AC1360" s="41"/>
      <c r="AE1360" s="155"/>
      <c r="AF1360" s="155"/>
      <c r="AG1360" s="41"/>
      <c r="AH1360" s="88"/>
      <c r="AK1360" s="41"/>
      <c r="AL1360" s="41"/>
      <c r="AM1360" s="41"/>
      <c r="AO1360" s="2"/>
    </row>
    <row r="1361" spans="16:41" x14ac:dyDescent="0.2">
      <c r="P1361" s="2"/>
      <c r="Q1361" s="2"/>
      <c r="S1361" s="2"/>
      <c r="U1361" s="2"/>
      <c r="V1361" s="2"/>
      <c r="Y1361" s="88"/>
      <c r="AC1361" s="41"/>
      <c r="AE1361" s="155"/>
      <c r="AF1361" s="155"/>
      <c r="AG1361" s="41"/>
      <c r="AH1361" s="88"/>
      <c r="AK1361" s="41"/>
      <c r="AL1361" s="41"/>
      <c r="AM1361" s="41"/>
      <c r="AO1361" s="2"/>
    </row>
    <row r="1362" spans="16:41" x14ac:dyDescent="0.2">
      <c r="P1362" s="2"/>
      <c r="Q1362" s="2"/>
      <c r="S1362" s="2"/>
      <c r="U1362" s="2"/>
      <c r="V1362" s="2"/>
      <c r="Y1362" s="88"/>
      <c r="AC1362" s="41"/>
      <c r="AE1362" s="155"/>
      <c r="AF1362" s="155"/>
      <c r="AG1362" s="41"/>
      <c r="AH1362" s="88"/>
      <c r="AK1362" s="41"/>
      <c r="AL1362" s="41"/>
      <c r="AM1362" s="41"/>
      <c r="AO1362" s="2"/>
    </row>
    <row r="1363" spans="16:41" x14ac:dyDescent="0.2">
      <c r="P1363" s="2"/>
      <c r="Q1363" s="2"/>
      <c r="S1363" s="2"/>
      <c r="U1363" s="2"/>
      <c r="V1363" s="2"/>
      <c r="Y1363" s="88"/>
      <c r="AC1363" s="41"/>
      <c r="AE1363" s="155"/>
      <c r="AF1363" s="155"/>
      <c r="AG1363" s="41"/>
      <c r="AH1363" s="88"/>
      <c r="AK1363" s="41"/>
      <c r="AL1363" s="41"/>
      <c r="AM1363" s="41"/>
      <c r="AO1363" s="2"/>
    </row>
    <row r="1364" spans="16:41" x14ac:dyDescent="0.2">
      <c r="P1364" s="2"/>
      <c r="Q1364" s="2"/>
      <c r="S1364" s="2"/>
      <c r="U1364" s="2"/>
      <c r="V1364" s="2"/>
      <c r="Y1364" s="88"/>
      <c r="AC1364" s="41"/>
      <c r="AE1364" s="155"/>
      <c r="AF1364" s="155"/>
      <c r="AG1364" s="41"/>
      <c r="AH1364" s="88"/>
      <c r="AK1364" s="41"/>
      <c r="AL1364" s="41"/>
      <c r="AM1364" s="41"/>
      <c r="AO1364" s="2"/>
    </row>
    <row r="1365" spans="16:41" x14ac:dyDescent="0.2">
      <c r="P1365" s="2"/>
      <c r="Q1365" s="2"/>
      <c r="S1365" s="2"/>
      <c r="U1365" s="2"/>
      <c r="V1365" s="2"/>
      <c r="Y1365" s="88"/>
      <c r="AC1365" s="41"/>
      <c r="AE1365" s="155"/>
      <c r="AF1365" s="155"/>
      <c r="AG1365" s="41"/>
      <c r="AH1365" s="88"/>
      <c r="AK1365" s="41"/>
      <c r="AL1365" s="41"/>
      <c r="AM1365" s="41"/>
      <c r="AO1365" s="2"/>
    </row>
    <row r="1366" spans="16:41" x14ac:dyDescent="0.2">
      <c r="P1366" s="2"/>
      <c r="Q1366" s="2"/>
      <c r="S1366" s="2"/>
      <c r="U1366" s="2"/>
      <c r="V1366" s="2"/>
      <c r="Y1366" s="88"/>
      <c r="AC1366" s="41"/>
      <c r="AE1366" s="155"/>
      <c r="AF1366" s="155"/>
      <c r="AG1366" s="41"/>
      <c r="AH1366" s="88"/>
      <c r="AK1366" s="41"/>
      <c r="AL1366" s="41"/>
      <c r="AM1366" s="41"/>
      <c r="AO1366" s="2"/>
    </row>
    <row r="1367" spans="16:41" x14ac:dyDescent="0.2">
      <c r="P1367" s="2"/>
      <c r="Q1367" s="2"/>
      <c r="S1367" s="2"/>
      <c r="U1367" s="2"/>
      <c r="V1367" s="2"/>
      <c r="Y1367" s="88"/>
      <c r="AC1367" s="41"/>
      <c r="AE1367" s="155"/>
      <c r="AF1367" s="155"/>
      <c r="AG1367" s="41"/>
      <c r="AH1367" s="88"/>
      <c r="AK1367" s="41"/>
      <c r="AL1367" s="41"/>
      <c r="AM1367" s="41"/>
      <c r="AO1367" s="2"/>
    </row>
    <row r="1368" spans="16:41" x14ac:dyDescent="0.2">
      <c r="P1368" s="2"/>
      <c r="Q1368" s="2"/>
      <c r="S1368" s="2"/>
      <c r="U1368" s="2"/>
      <c r="V1368" s="2"/>
      <c r="Y1368" s="88"/>
      <c r="AC1368" s="41"/>
      <c r="AE1368" s="155"/>
      <c r="AF1368" s="155"/>
      <c r="AG1368" s="41"/>
      <c r="AH1368" s="88"/>
      <c r="AK1368" s="41"/>
      <c r="AL1368" s="41"/>
      <c r="AM1368" s="41"/>
      <c r="AO1368" s="2"/>
    </row>
    <row r="1369" spans="16:41" x14ac:dyDescent="0.2">
      <c r="P1369" s="2"/>
      <c r="Q1369" s="2"/>
      <c r="S1369" s="2"/>
      <c r="U1369" s="2"/>
      <c r="V1369" s="2"/>
      <c r="Y1369" s="88"/>
      <c r="AC1369" s="41"/>
      <c r="AE1369" s="155"/>
      <c r="AF1369" s="155"/>
      <c r="AG1369" s="41"/>
      <c r="AH1369" s="88"/>
      <c r="AK1369" s="41"/>
      <c r="AL1369" s="41"/>
      <c r="AM1369" s="41"/>
      <c r="AO1369" s="2"/>
    </row>
    <row r="1370" spans="16:41" x14ac:dyDescent="0.2">
      <c r="P1370" s="2"/>
      <c r="Q1370" s="2"/>
      <c r="S1370" s="2"/>
      <c r="U1370" s="2"/>
      <c r="V1370" s="2"/>
      <c r="Y1370" s="88"/>
      <c r="AC1370" s="41"/>
      <c r="AE1370" s="155"/>
      <c r="AF1370" s="155"/>
      <c r="AG1370" s="41"/>
      <c r="AH1370" s="88"/>
      <c r="AK1370" s="41"/>
      <c r="AL1370" s="41"/>
      <c r="AM1370" s="41"/>
      <c r="AO1370" s="2"/>
    </row>
    <row r="1371" spans="16:41" x14ac:dyDescent="0.2">
      <c r="P1371" s="2"/>
      <c r="Q1371" s="2"/>
      <c r="S1371" s="2"/>
      <c r="U1371" s="2"/>
      <c r="V1371" s="2"/>
      <c r="Y1371" s="88"/>
      <c r="AC1371" s="41"/>
      <c r="AE1371" s="155"/>
      <c r="AF1371" s="155"/>
      <c r="AG1371" s="41"/>
      <c r="AH1371" s="88"/>
      <c r="AK1371" s="41"/>
      <c r="AL1371" s="41"/>
      <c r="AM1371" s="41"/>
      <c r="AO1371" s="2"/>
    </row>
    <row r="1372" spans="16:41" x14ac:dyDescent="0.2">
      <c r="P1372" s="2"/>
      <c r="Q1372" s="2"/>
      <c r="S1372" s="2"/>
      <c r="U1372" s="2"/>
      <c r="V1372" s="2"/>
      <c r="Y1372" s="88"/>
      <c r="AC1372" s="41"/>
      <c r="AE1372" s="155"/>
      <c r="AF1372" s="155"/>
      <c r="AG1372" s="41"/>
      <c r="AH1372" s="88"/>
      <c r="AK1372" s="41"/>
      <c r="AL1372" s="41"/>
      <c r="AM1372" s="41"/>
      <c r="AO1372" s="2"/>
    </row>
    <row r="1373" spans="16:41" x14ac:dyDescent="0.2">
      <c r="P1373" s="2"/>
      <c r="Q1373" s="2"/>
      <c r="S1373" s="2"/>
      <c r="U1373" s="2"/>
      <c r="V1373" s="2"/>
      <c r="Y1373" s="88"/>
      <c r="AC1373" s="41"/>
      <c r="AE1373" s="155"/>
      <c r="AF1373" s="155"/>
      <c r="AG1373" s="41"/>
      <c r="AH1373" s="88"/>
      <c r="AK1373" s="41"/>
      <c r="AL1373" s="41"/>
      <c r="AM1373" s="41"/>
      <c r="AO1373" s="2"/>
    </row>
    <row r="1374" spans="16:41" x14ac:dyDescent="0.2">
      <c r="P1374" s="2"/>
      <c r="Q1374" s="2"/>
      <c r="S1374" s="2"/>
      <c r="U1374" s="2"/>
      <c r="V1374" s="2"/>
      <c r="Y1374" s="88"/>
      <c r="AC1374" s="41"/>
      <c r="AE1374" s="155"/>
      <c r="AF1374" s="155"/>
      <c r="AG1374" s="41"/>
      <c r="AH1374" s="88"/>
      <c r="AK1374" s="41"/>
      <c r="AL1374" s="41"/>
      <c r="AM1374" s="41"/>
      <c r="AO1374" s="2"/>
    </row>
    <row r="1375" spans="16:41" x14ac:dyDescent="0.2">
      <c r="P1375" s="2"/>
      <c r="Q1375" s="2"/>
      <c r="S1375" s="2"/>
      <c r="U1375" s="2"/>
      <c r="V1375" s="2"/>
      <c r="Y1375" s="88"/>
      <c r="AC1375" s="41"/>
      <c r="AE1375" s="155"/>
      <c r="AF1375" s="155"/>
      <c r="AG1375" s="41"/>
      <c r="AH1375" s="88"/>
      <c r="AK1375" s="41"/>
      <c r="AL1375" s="41"/>
      <c r="AM1375" s="41"/>
      <c r="AO1375" s="2"/>
    </row>
    <row r="1376" spans="16:41" x14ac:dyDescent="0.2">
      <c r="P1376" s="2"/>
      <c r="Q1376" s="2"/>
      <c r="S1376" s="2"/>
      <c r="U1376" s="2"/>
      <c r="V1376" s="2"/>
      <c r="Y1376" s="88"/>
      <c r="AC1376" s="41"/>
      <c r="AE1376" s="155"/>
      <c r="AF1376" s="155"/>
      <c r="AG1376" s="41"/>
      <c r="AH1376" s="88"/>
      <c r="AK1376" s="41"/>
      <c r="AL1376" s="41"/>
      <c r="AM1376" s="41"/>
      <c r="AO1376" s="2"/>
    </row>
    <row r="1377" spans="16:41" x14ac:dyDescent="0.2">
      <c r="P1377" s="2"/>
      <c r="Q1377" s="2"/>
      <c r="S1377" s="2"/>
      <c r="U1377" s="2"/>
      <c r="V1377" s="2"/>
      <c r="Y1377" s="88"/>
      <c r="AC1377" s="41"/>
      <c r="AE1377" s="155"/>
      <c r="AF1377" s="155"/>
      <c r="AG1377" s="41"/>
      <c r="AH1377" s="88"/>
      <c r="AK1377" s="41"/>
      <c r="AL1377" s="41"/>
      <c r="AM1377" s="41"/>
      <c r="AO1377" s="2"/>
    </row>
    <row r="1378" spans="16:41" x14ac:dyDescent="0.2">
      <c r="P1378" s="2"/>
      <c r="Q1378" s="2"/>
      <c r="S1378" s="2"/>
      <c r="U1378" s="2"/>
      <c r="V1378" s="2"/>
      <c r="Y1378" s="88"/>
      <c r="AC1378" s="41"/>
      <c r="AE1378" s="155"/>
      <c r="AF1378" s="155"/>
      <c r="AG1378" s="41"/>
      <c r="AH1378" s="88"/>
      <c r="AK1378" s="41"/>
      <c r="AL1378" s="41"/>
      <c r="AM1378" s="41"/>
      <c r="AO1378" s="2"/>
    </row>
    <row r="1379" spans="16:41" x14ac:dyDescent="0.2">
      <c r="P1379" s="2"/>
      <c r="Q1379" s="2"/>
      <c r="S1379" s="2"/>
      <c r="U1379" s="2"/>
      <c r="V1379" s="2"/>
      <c r="Y1379" s="88"/>
      <c r="AC1379" s="41"/>
      <c r="AE1379" s="155"/>
      <c r="AF1379" s="155"/>
      <c r="AG1379" s="41"/>
      <c r="AH1379" s="88"/>
      <c r="AK1379" s="41"/>
      <c r="AL1379" s="41"/>
      <c r="AM1379" s="41"/>
      <c r="AO1379" s="2"/>
    </row>
    <row r="1380" spans="16:41" x14ac:dyDescent="0.2">
      <c r="P1380" s="2"/>
      <c r="Q1380" s="2"/>
      <c r="S1380" s="2"/>
      <c r="U1380" s="2"/>
      <c r="V1380" s="2"/>
      <c r="Y1380" s="88"/>
      <c r="AC1380" s="41"/>
      <c r="AE1380" s="155"/>
      <c r="AF1380" s="155"/>
      <c r="AG1380" s="41"/>
      <c r="AH1380" s="88"/>
      <c r="AK1380" s="41"/>
      <c r="AL1380" s="41"/>
      <c r="AM1380" s="41"/>
      <c r="AO1380" s="2"/>
    </row>
    <row r="1381" spans="16:41" x14ac:dyDescent="0.2">
      <c r="P1381" s="2"/>
      <c r="Q1381" s="2"/>
      <c r="S1381" s="2"/>
      <c r="U1381" s="2"/>
      <c r="V1381" s="2"/>
      <c r="Y1381" s="88"/>
      <c r="AC1381" s="41"/>
      <c r="AE1381" s="155"/>
      <c r="AF1381" s="155"/>
      <c r="AG1381" s="41"/>
      <c r="AH1381" s="88"/>
      <c r="AK1381" s="41"/>
      <c r="AL1381" s="41"/>
      <c r="AM1381" s="41"/>
      <c r="AO1381" s="2"/>
    </row>
    <row r="1382" spans="16:41" x14ac:dyDescent="0.2">
      <c r="P1382" s="2"/>
      <c r="Q1382" s="2"/>
      <c r="S1382" s="2"/>
      <c r="U1382" s="2"/>
      <c r="V1382" s="2"/>
      <c r="Y1382" s="88"/>
      <c r="AC1382" s="41"/>
      <c r="AE1382" s="155"/>
      <c r="AF1382" s="155"/>
      <c r="AG1382" s="41"/>
      <c r="AH1382" s="88"/>
      <c r="AK1382" s="41"/>
      <c r="AL1382" s="41"/>
      <c r="AM1382" s="41"/>
      <c r="AO1382" s="2"/>
    </row>
    <row r="1383" spans="16:41" x14ac:dyDescent="0.2">
      <c r="P1383" s="2"/>
      <c r="Q1383" s="2"/>
      <c r="S1383" s="2"/>
      <c r="U1383" s="2"/>
      <c r="V1383" s="2"/>
      <c r="Y1383" s="88"/>
      <c r="AC1383" s="41"/>
      <c r="AE1383" s="155"/>
      <c r="AF1383" s="155"/>
      <c r="AG1383" s="41"/>
      <c r="AH1383" s="88"/>
      <c r="AK1383" s="41"/>
      <c r="AL1383" s="41"/>
      <c r="AM1383" s="41"/>
      <c r="AO1383" s="2"/>
    </row>
    <row r="1384" spans="16:41" x14ac:dyDescent="0.2">
      <c r="P1384" s="2"/>
      <c r="Q1384" s="2"/>
      <c r="S1384" s="2"/>
      <c r="U1384" s="2"/>
      <c r="V1384" s="2"/>
      <c r="Y1384" s="88"/>
      <c r="AC1384" s="41"/>
      <c r="AE1384" s="155"/>
      <c r="AF1384" s="155"/>
      <c r="AG1384" s="41"/>
      <c r="AH1384" s="88"/>
      <c r="AK1384" s="41"/>
      <c r="AL1384" s="41"/>
      <c r="AM1384" s="41"/>
      <c r="AO1384" s="2"/>
    </row>
    <row r="1385" spans="16:41" x14ac:dyDescent="0.2">
      <c r="P1385" s="2"/>
      <c r="Q1385" s="2"/>
      <c r="S1385" s="2"/>
      <c r="U1385" s="2"/>
      <c r="V1385" s="2"/>
      <c r="Y1385" s="88"/>
      <c r="AC1385" s="41"/>
      <c r="AE1385" s="155"/>
      <c r="AF1385" s="155"/>
      <c r="AG1385" s="41"/>
      <c r="AH1385" s="88"/>
      <c r="AK1385" s="41"/>
      <c r="AL1385" s="41"/>
      <c r="AM1385" s="41"/>
      <c r="AO1385" s="2"/>
    </row>
    <row r="1386" spans="16:41" x14ac:dyDescent="0.2">
      <c r="P1386" s="2"/>
      <c r="Q1386" s="2"/>
      <c r="S1386" s="2"/>
      <c r="U1386" s="2"/>
      <c r="V1386" s="2"/>
      <c r="Y1386" s="88"/>
      <c r="AC1386" s="41"/>
      <c r="AE1386" s="155"/>
      <c r="AF1386" s="155"/>
      <c r="AG1386" s="41"/>
      <c r="AH1386" s="88"/>
      <c r="AK1386" s="41"/>
      <c r="AL1386" s="41"/>
      <c r="AM1386" s="41"/>
      <c r="AO1386" s="2"/>
    </row>
    <row r="1387" spans="16:41" x14ac:dyDescent="0.2">
      <c r="P1387" s="2"/>
      <c r="Q1387" s="2"/>
      <c r="S1387" s="2"/>
      <c r="U1387" s="2"/>
      <c r="V1387" s="2"/>
      <c r="Y1387" s="88"/>
      <c r="AC1387" s="41"/>
      <c r="AE1387" s="155"/>
      <c r="AF1387" s="155"/>
      <c r="AG1387" s="41"/>
      <c r="AH1387" s="88"/>
      <c r="AK1387" s="41"/>
      <c r="AL1387" s="41"/>
      <c r="AM1387" s="41"/>
      <c r="AO1387" s="2"/>
    </row>
    <row r="1388" spans="16:41" x14ac:dyDescent="0.2">
      <c r="P1388" s="2"/>
      <c r="Q1388" s="2"/>
      <c r="S1388" s="2"/>
      <c r="U1388" s="2"/>
      <c r="V1388" s="2"/>
      <c r="Y1388" s="88"/>
      <c r="AC1388" s="41"/>
      <c r="AE1388" s="155"/>
      <c r="AF1388" s="155"/>
      <c r="AG1388" s="41"/>
      <c r="AH1388" s="88"/>
      <c r="AK1388" s="41"/>
      <c r="AL1388" s="41"/>
      <c r="AM1388" s="41"/>
      <c r="AO1388" s="2"/>
    </row>
    <row r="1389" spans="16:41" x14ac:dyDescent="0.2">
      <c r="P1389" s="2"/>
      <c r="Q1389" s="2"/>
      <c r="S1389" s="2"/>
      <c r="U1389" s="2"/>
      <c r="V1389" s="2"/>
      <c r="Y1389" s="88"/>
      <c r="AC1389" s="41"/>
      <c r="AE1389" s="155"/>
      <c r="AF1389" s="155"/>
      <c r="AG1389" s="41"/>
      <c r="AH1389" s="88"/>
      <c r="AK1389" s="41"/>
      <c r="AL1389" s="41"/>
      <c r="AM1389" s="41"/>
      <c r="AO1389" s="2"/>
    </row>
    <row r="1390" spans="16:41" x14ac:dyDescent="0.2">
      <c r="P1390" s="2"/>
      <c r="Q1390" s="2"/>
      <c r="S1390" s="2"/>
      <c r="U1390" s="2"/>
      <c r="V1390" s="2"/>
      <c r="Y1390" s="88"/>
      <c r="AC1390" s="41"/>
      <c r="AE1390" s="155"/>
      <c r="AF1390" s="155"/>
      <c r="AG1390" s="41"/>
      <c r="AH1390" s="88"/>
      <c r="AK1390" s="41"/>
      <c r="AL1390" s="41"/>
      <c r="AM1390" s="41"/>
      <c r="AO1390" s="2"/>
    </row>
    <row r="1391" spans="16:41" x14ac:dyDescent="0.2">
      <c r="P1391" s="2"/>
      <c r="Q1391" s="2"/>
      <c r="S1391" s="2"/>
      <c r="U1391" s="2"/>
      <c r="V1391" s="2"/>
      <c r="Y1391" s="88"/>
      <c r="AC1391" s="41"/>
      <c r="AE1391" s="155"/>
      <c r="AF1391" s="155"/>
      <c r="AG1391" s="41"/>
      <c r="AH1391" s="88"/>
      <c r="AK1391" s="41"/>
      <c r="AL1391" s="41"/>
      <c r="AM1391" s="41"/>
      <c r="AO1391" s="2"/>
    </row>
    <row r="1392" spans="16:41" x14ac:dyDescent="0.2">
      <c r="P1392" s="2"/>
      <c r="Q1392" s="2"/>
      <c r="S1392" s="2"/>
      <c r="U1392" s="2"/>
      <c r="V1392" s="2"/>
      <c r="Y1392" s="88"/>
      <c r="AC1392" s="41"/>
      <c r="AE1392" s="155"/>
      <c r="AF1392" s="155"/>
      <c r="AG1392" s="41"/>
      <c r="AH1392" s="88"/>
      <c r="AK1392" s="41"/>
      <c r="AL1392" s="41"/>
      <c r="AM1392" s="41"/>
      <c r="AO1392" s="2"/>
    </row>
    <row r="1393" spans="16:41" x14ac:dyDescent="0.2">
      <c r="P1393" s="2"/>
      <c r="Q1393" s="2"/>
      <c r="S1393" s="2"/>
      <c r="U1393" s="2"/>
      <c r="V1393" s="2"/>
      <c r="Y1393" s="88"/>
      <c r="AC1393" s="41"/>
      <c r="AE1393" s="155"/>
      <c r="AF1393" s="155"/>
      <c r="AG1393" s="41"/>
      <c r="AH1393" s="88"/>
      <c r="AK1393" s="41"/>
      <c r="AL1393" s="41"/>
      <c r="AM1393" s="41"/>
      <c r="AO1393" s="2"/>
    </row>
    <row r="1394" spans="16:41" x14ac:dyDescent="0.2">
      <c r="P1394" s="2"/>
      <c r="Q1394" s="2"/>
      <c r="S1394" s="2"/>
      <c r="U1394" s="2"/>
      <c r="V1394" s="2"/>
      <c r="Y1394" s="88"/>
      <c r="AC1394" s="41"/>
      <c r="AE1394" s="155"/>
      <c r="AF1394" s="155"/>
      <c r="AG1394" s="41"/>
      <c r="AH1394" s="88"/>
      <c r="AK1394" s="41"/>
      <c r="AL1394" s="41"/>
      <c r="AM1394" s="41"/>
      <c r="AO1394" s="2"/>
    </row>
    <row r="1395" spans="16:41" x14ac:dyDescent="0.2">
      <c r="P1395" s="2"/>
      <c r="Q1395" s="2"/>
      <c r="S1395" s="2"/>
      <c r="U1395" s="2"/>
      <c r="V1395" s="2"/>
      <c r="Y1395" s="88"/>
      <c r="AC1395" s="41"/>
      <c r="AE1395" s="155"/>
      <c r="AF1395" s="155"/>
      <c r="AG1395" s="41"/>
      <c r="AH1395" s="88"/>
      <c r="AK1395" s="41"/>
      <c r="AL1395" s="41"/>
      <c r="AM1395" s="41"/>
      <c r="AO1395" s="2"/>
    </row>
    <row r="1396" spans="16:41" x14ac:dyDescent="0.2">
      <c r="P1396" s="2"/>
      <c r="Q1396" s="2"/>
      <c r="S1396" s="2"/>
      <c r="U1396" s="2"/>
      <c r="V1396" s="2"/>
      <c r="Y1396" s="88"/>
      <c r="AC1396" s="41"/>
      <c r="AE1396" s="155"/>
      <c r="AF1396" s="155"/>
      <c r="AG1396" s="41"/>
      <c r="AH1396" s="88"/>
      <c r="AK1396" s="41"/>
      <c r="AL1396" s="41"/>
      <c r="AM1396" s="41"/>
      <c r="AO1396" s="2"/>
    </row>
    <row r="1397" spans="16:41" x14ac:dyDescent="0.2">
      <c r="P1397" s="2"/>
      <c r="Q1397" s="2"/>
      <c r="S1397" s="2"/>
      <c r="U1397" s="2"/>
      <c r="V1397" s="2"/>
      <c r="Y1397" s="88"/>
      <c r="AC1397" s="41"/>
      <c r="AE1397" s="155"/>
      <c r="AF1397" s="155"/>
      <c r="AG1397" s="41"/>
      <c r="AH1397" s="88"/>
      <c r="AK1397" s="41"/>
      <c r="AL1397" s="41"/>
      <c r="AM1397" s="41"/>
      <c r="AO1397" s="2"/>
    </row>
    <row r="1398" spans="16:41" x14ac:dyDescent="0.2">
      <c r="P1398" s="2"/>
      <c r="Q1398" s="2"/>
      <c r="S1398" s="2"/>
      <c r="U1398" s="2"/>
      <c r="V1398" s="2"/>
      <c r="Y1398" s="88"/>
      <c r="AC1398" s="41"/>
      <c r="AE1398" s="155"/>
      <c r="AF1398" s="155"/>
      <c r="AG1398" s="41"/>
      <c r="AH1398" s="88"/>
      <c r="AK1398" s="41"/>
      <c r="AL1398" s="41"/>
      <c r="AM1398" s="41"/>
      <c r="AO1398" s="2"/>
    </row>
    <row r="1399" spans="16:41" x14ac:dyDescent="0.2">
      <c r="P1399" s="2"/>
      <c r="Q1399" s="2"/>
      <c r="S1399" s="2"/>
      <c r="U1399" s="2"/>
      <c r="V1399" s="2"/>
      <c r="Y1399" s="88"/>
      <c r="AC1399" s="41"/>
      <c r="AE1399" s="155"/>
      <c r="AF1399" s="155"/>
      <c r="AG1399" s="41"/>
      <c r="AH1399" s="88"/>
      <c r="AK1399" s="41"/>
      <c r="AL1399" s="41"/>
      <c r="AM1399" s="41"/>
      <c r="AO1399" s="2"/>
    </row>
    <row r="1400" spans="16:41" x14ac:dyDescent="0.2">
      <c r="P1400" s="2"/>
      <c r="Q1400" s="2"/>
      <c r="S1400" s="2"/>
      <c r="U1400" s="2"/>
      <c r="V1400" s="2"/>
      <c r="Y1400" s="88"/>
      <c r="AC1400" s="41"/>
      <c r="AE1400" s="155"/>
      <c r="AF1400" s="155"/>
      <c r="AG1400" s="41"/>
      <c r="AH1400" s="88"/>
      <c r="AK1400" s="41"/>
      <c r="AL1400" s="41"/>
      <c r="AM1400" s="41"/>
      <c r="AO1400" s="2"/>
    </row>
    <row r="1401" spans="16:41" x14ac:dyDescent="0.2">
      <c r="P1401" s="2"/>
      <c r="Q1401" s="2"/>
      <c r="S1401" s="2"/>
      <c r="U1401" s="2"/>
      <c r="V1401" s="2"/>
      <c r="Y1401" s="88"/>
      <c r="AC1401" s="41"/>
      <c r="AE1401" s="155"/>
      <c r="AF1401" s="155"/>
      <c r="AG1401" s="41"/>
      <c r="AH1401" s="88"/>
      <c r="AK1401" s="41"/>
      <c r="AL1401" s="41"/>
      <c r="AM1401" s="41"/>
      <c r="AO1401" s="2"/>
    </row>
    <row r="1402" spans="16:41" x14ac:dyDescent="0.2">
      <c r="P1402" s="2"/>
      <c r="Q1402" s="2"/>
      <c r="S1402" s="2"/>
      <c r="U1402" s="2"/>
      <c r="V1402" s="2"/>
      <c r="Y1402" s="88"/>
      <c r="AC1402" s="41"/>
      <c r="AE1402" s="155"/>
      <c r="AF1402" s="155"/>
      <c r="AG1402" s="41"/>
      <c r="AH1402" s="88"/>
      <c r="AK1402" s="41"/>
      <c r="AL1402" s="41"/>
      <c r="AM1402" s="41"/>
      <c r="AO1402" s="2"/>
    </row>
    <row r="1403" spans="16:41" x14ac:dyDescent="0.2">
      <c r="P1403" s="2"/>
      <c r="Q1403" s="2"/>
      <c r="S1403" s="2"/>
      <c r="U1403" s="2"/>
      <c r="V1403" s="2"/>
      <c r="Y1403" s="88"/>
      <c r="AC1403" s="41"/>
      <c r="AE1403" s="155"/>
      <c r="AF1403" s="155"/>
      <c r="AG1403" s="41"/>
      <c r="AH1403" s="88"/>
      <c r="AK1403" s="41"/>
      <c r="AL1403" s="41"/>
      <c r="AM1403" s="41"/>
      <c r="AO1403" s="2"/>
    </row>
    <row r="1404" spans="16:41" x14ac:dyDescent="0.2">
      <c r="P1404" s="2"/>
      <c r="Q1404" s="2"/>
      <c r="S1404" s="2"/>
      <c r="U1404" s="2"/>
      <c r="V1404" s="2"/>
      <c r="Y1404" s="88"/>
      <c r="AC1404" s="41"/>
      <c r="AE1404" s="155"/>
      <c r="AF1404" s="155"/>
      <c r="AG1404" s="41"/>
      <c r="AH1404" s="88"/>
      <c r="AK1404" s="41"/>
      <c r="AL1404" s="41"/>
      <c r="AM1404" s="41"/>
      <c r="AO1404" s="2"/>
    </row>
    <row r="1405" spans="16:41" x14ac:dyDescent="0.2">
      <c r="P1405" s="2"/>
      <c r="Q1405" s="2"/>
      <c r="S1405" s="2"/>
      <c r="U1405" s="2"/>
      <c r="V1405" s="2"/>
      <c r="Y1405" s="88"/>
      <c r="AC1405" s="41"/>
      <c r="AE1405" s="155"/>
      <c r="AF1405" s="155"/>
      <c r="AG1405" s="41"/>
      <c r="AH1405" s="88"/>
      <c r="AK1405" s="41"/>
      <c r="AL1405" s="41"/>
      <c r="AM1405" s="41"/>
      <c r="AO1405" s="2"/>
    </row>
    <row r="1406" spans="16:41" x14ac:dyDescent="0.2">
      <c r="P1406" s="2"/>
      <c r="Q1406" s="2"/>
      <c r="S1406" s="2"/>
      <c r="U1406" s="2"/>
      <c r="V1406" s="2"/>
      <c r="Y1406" s="88"/>
      <c r="AC1406" s="41"/>
      <c r="AE1406" s="155"/>
      <c r="AF1406" s="155"/>
      <c r="AG1406" s="41"/>
      <c r="AH1406" s="88"/>
      <c r="AK1406" s="41"/>
      <c r="AL1406" s="41"/>
      <c r="AM1406" s="41"/>
      <c r="AO1406" s="2"/>
    </row>
    <row r="1407" spans="16:41" x14ac:dyDescent="0.2">
      <c r="P1407" s="2"/>
      <c r="Q1407" s="2"/>
      <c r="S1407" s="2"/>
      <c r="U1407" s="2"/>
      <c r="V1407" s="2"/>
      <c r="Y1407" s="88"/>
      <c r="AC1407" s="41"/>
      <c r="AE1407" s="155"/>
      <c r="AF1407" s="155"/>
      <c r="AG1407" s="41"/>
      <c r="AH1407" s="88"/>
      <c r="AK1407" s="41"/>
      <c r="AL1407" s="41"/>
      <c r="AM1407" s="41"/>
      <c r="AO1407" s="2"/>
    </row>
    <row r="1408" spans="16:41" x14ac:dyDescent="0.2">
      <c r="P1408" s="2"/>
      <c r="Q1408" s="2"/>
      <c r="S1408" s="2"/>
      <c r="U1408" s="2"/>
      <c r="V1408" s="2"/>
      <c r="Y1408" s="88"/>
      <c r="AC1408" s="41"/>
      <c r="AE1408" s="155"/>
      <c r="AF1408" s="155"/>
      <c r="AG1408" s="41"/>
      <c r="AH1408" s="88"/>
      <c r="AK1408" s="41"/>
      <c r="AL1408" s="41"/>
      <c r="AM1408" s="41"/>
      <c r="AO1408" s="2"/>
    </row>
    <row r="1409" spans="16:41" x14ac:dyDescent="0.2">
      <c r="P1409" s="2"/>
      <c r="Q1409" s="2"/>
      <c r="S1409" s="2"/>
      <c r="U1409" s="2"/>
      <c r="V1409" s="2"/>
      <c r="Y1409" s="88"/>
      <c r="AC1409" s="41"/>
      <c r="AE1409" s="155"/>
      <c r="AF1409" s="155"/>
      <c r="AG1409" s="41"/>
      <c r="AH1409" s="88"/>
      <c r="AK1409" s="41"/>
      <c r="AL1409" s="41"/>
      <c r="AM1409" s="41"/>
      <c r="AO1409" s="2"/>
    </row>
    <row r="1410" spans="16:41" x14ac:dyDescent="0.2">
      <c r="P1410" s="2"/>
      <c r="Q1410" s="2"/>
      <c r="S1410" s="2"/>
      <c r="U1410" s="2"/>
      <c r="V1410" s="2"/>
      <c r="Y1410" s="88"/>
      <c r="AC1410" s="41"/>
      <c r="AE1410" s="155"/>
      <c r="AF1410" s="155"/>
      <c r="AG1410" s="41"/>
      <c r="AH1410" s="88"/>
      <c r="AK1410" s="41"/>
      <c r="AL1410" s="41"/>
      <c r="AM1410" s="41"/>
      <c r="AO1410" s="2"/>
    </row>
    <row r="1411" spans="16:41" x14ac:dyDescent="0.2">
      <c r="P1411" s="2"/>
      <c r="Q1411" s="2"/>
      <c r="S1411" s="2"/>
      <c r="U1411" s="2"/>
      <c r="V1411" s="2"/>
      <c r="Y1411" s="88"/>
      <c r="AC1411" s="41"/>
      <c r="AE1411" s="155"/>
      <c r="AF1411" s="155"/>
      <c r="AG1411" s="41"/>
      <c r="AH1411" s="88"/>
      <c r="AK1411" s="41"/>
      <c r="AL1411" s="41"/>
      <c r="AM1411" s="41"/>
      <c r="AO1411" s="2"/>
    </row>
    <row r="1412" spans="16:41" x14ac:dyDescent="0.2">
      <c r="P1412" s="2"/>
      <c r="Q1412" s="2"/>
      <c r="S1412" s="2"/>
      <c r="U1412" s="2"/>
      <c r="V1412" s="2"/>
      <c r="Y1412" s="88"/>
      <c r="AC1412" s="41"/>
      <c r="AE1412" s="155"/>
      <c r="AF1412" s="155"/>
      <c r="AG1412" s="41"/>
      <c r="AH1412" s="88"/>
      <c r="AK1412" s="41"/>
      <c r="AL1412" s="41"/>
      <c r="AM1412" s="41"/>
      <c r="AO1412" s="2"/>
    </row>
    <row r="1413" spans="16:41" x14ac:dyDescent="0.2">
      <c r="P1413" s="2"/>
      <c r="Q1413" s="2"/>
      <c r="S1413" s="2"/>
      <c r="U1413" s="2"/>
      <c r="V1413" s="2"/>
      <c r="Y1413" s="88"/>
      <c r="AC1413" s="41"/>
      <c r="AE1413" s="155"/>
      <c r="AF1413" s="155"/>
      <c r="AG1413" s="41"/>
      <c r="AH1413" s="88"/>
      <c r="AK1413" s="41"/>
      <c r="AL1413" s="41"/>
      <c r="AM1413" s="41"/>
      <c r="AO1413" s="2"/>
    </row>
    <row r="1414" spans="16:41" x14ac:dyDescent="0.2">
      <c r="P1414" s="2"/>
      <c r="Q1414" s="2"/>
      <c r="S1414" s="2"/>
      <c r="U1414" s="2"/>
      <c r="V1414" s="2"/>
      <c r="Y1414" s="88"/>
      <c r="AC1414" s="41"/>
      <c r="AE1414" s="155"/>
      <c r="AF1414" s="155"/>
      <c r="AG1414" s="41"/>
      <c r="AH1414" s="88"/>
      <c r="AK1414" s="41"/>
      <c r="AL1414" s="41"/>
      <c r="AM1414" s="41"/>
      <c r="AO1414" s="2"/>
    </row>
    <row r="1415" spans="16:41" x14ac:dyDescent="0.2">
      <c r="P1415" s="2"/>
      <c r="Q1415" s="2"/>
      <c r="S1415" s="2"/>
      <c r="U1415" s="2"/>
      <c r="V1415" s="2"/>
      <c r="Y1415" s="88"/>
      <c r="AC1415" s="41"/>
      <c r="AE1415" s="155"/>
      <c r="AF1415" s="155"/>
      <c r="AG1415" s="41"/>
      <c r="AH1415" s="88"/>
      <c r="AK1415" s="41"/>
      <c r="AL1415" s="41"/>
      <c r="AM1415" s="41"/>
      <c r="AO1415" s="2"/>
    </row>
    <row r="1416" spans="16:41" x14ac:dyDescent="0.2">
      <c r="P1416" s="2"/>
      <c r="Q1416" s="2"/>
      <c r="S1416" s="2"/>
      <c r="U1416" s="2"/>
      <c r="V1416" s="2"/>
      <c r="Y1416" s="88"/>
      <c r="AC1416" s="41"/>
      <c r="AE1416" s="155"/>
      <c r="AF1416" s="155"/>
      <c r="AG1416" s="41"/>
      <c r="AH1416" s="88"/>
      <c r="AK1416" s="41"/>
      <c r="AL1416" s="41"/>
      <c r="AM1416" s="41"/>
      <c r="AO1416" s="2"/>
    </row>
    <row r="1417" spans="16:41" x14ac:dyDescent="0.2">
      <c r="P1417" s="2"/>
      <c r="Q1417" s="2"/>
      <c r="S1417" s="2"/>
      <c r="U1417" s="2"/>
      <c r="V1417" s="2"/>
      <c r="Y1417" s="88"/>
      <c r="AC1417" s="41"/>
      <c r="AE1417" s="155"/>
      <c r="AF1417" s="155"/>
      <c r="AG1417" s="41"/>
      <c r="AH1417" s="88"/>
      <c r="AK1417" s="41"/>
      <c r="AL1417" s="41"/>
      <c r="AM1417" s="41"/>
      <c r="AO1417" s="2"/>
    </row>
    <row r="1418" spans="16:41" x14ac:dyDescent="0.2">
      <c r="P1418" s="2"/>
      <c r="Q1418" s="2"/>
      <c r="S1418" s="2"/>
      <c r="U1418" s="2"/>
      <c r="V1418" s="2"/>
      <c r="Y1418" s="88"/>
      <c r="AC1418" s="41"/>
      <c r="AE1418" s="155"/>
      <c r="AF1418" s="155"/>
      <c r="AG1418" s="41"/>
      <c r="AH1418" s="88"/>
      <c r="AK1418" s="41"/>
      <c r="AL1418" s="41"/>
      <c r="AM1418" s="41"/>
      <c r="AO1418" s="2"/>
    </row>
    <row r="1419" spans="16:41" x14ac:dyDescent="0.2">
      <c r="P1419" s="2"/>
      <c r="Q1419" s="2"/>
      <c r="S1419" s="2"/>
      <c r="U1419" s="2"/>
      <c r="V1419" s="2"/>
      <c r="Y1419" s="88"/>
      <c r="AC1419" s="41"/>
      <c r="AE1419" s="155"/>
      <c r="AF1419" s="155"/>
      <c r="AG1419" s="41"/>
      <c r="AH1419" s="88"/>
      <c r="AK1419" s="41"/>
      <c r="AL1419" s="41"/>
      <c r="AM1419" s="41"/>
      <c r="AO1419" s="2"/>
    </row>
    <row r="1420" spans="16:41" x14ac:dyDescent="0.2">
      <c r="P1420" s="2"/>
      <c r="Q1420" s="2"/>
      <c r="S1420" s="2"/>
      <c r="U1420" s="2"/>
      <c r="V1420" s="2"/>
      <c r="Y1420" s="88"/>
      <c r="AC1420" s="41"/>
      <c r="AE1420" s="155"/>
      <c r="AF1420" s="155"/>
      <c r="AG1420" s="41"/>
      <c r="AH1420" s="88"/>
      <c r="AK1420" s="41"/>
      <c r="AL1420" s="41"/>
      <c r="AM1420" s="41"/>
      <c r="AO1420" s="2"/>
    </row>
    <row r="1421" spans="16:41" x14ac:dyDescent="0.2">
      <c r="P1421" s="2"/>
      <c r="Q1421" s="2"/>
      <c r="S1421" s="2"/>
      <c r="U1421" s="2"/>
      <c r="V1421" s="2"/>
      <c r="Y1421" s="88"/>
      <c r="AC1421" s="41"/>
      <c r="AE1421" s="155"/>
      <c r="AF1421" s="155"/>
      <c r="AG1421" s="41"/>
      <c r="AH1421" s="88"/>
      <c r="AK1421" s="41"/>
      <c r="AL1421" s="41"/>
      <c r="AM1421" s="41"/>
      <c r="AO1421" s="2"/>
    </row>
    <row r="1422" spans="16:41" x14ac:dyDescent="0.2">
      <c r="P1422" s="2"/>
      <c r="Q1422" s="2"/>
      <c r="S1422" s="2"/>
      <c r="U1422" s="2"/>
      <c r="V1422" s="2"/>
      <c r="Y1422" s="88"/>
      <c r="AC1422" s="41"/>
      <c r="AE1422" s="155"/>
      <c r="AF1422" s="155"/>
      <c r="AG1422" s="41"/>
      <c r="AH1422" s="88"/>
      <c r="AK1422" s="41"/>
      <c r="AL1422" s="41"/>
      <c r="AM1422" s="41"/>
      <c r="AO1422" s="2"/>
    </row>
    <row r="1423" spans="16:41" x14ac:dyDescent="0.2">
      <c r="P1423" s="2"/>
      <c r="Q1423" s="2"/>
      <c r="S1423" s="2"/>
      <c r="U1423" s="2"/>
      <c r="V1423" s="2"/>
      <c r="Y1423" s="88"/>
      <c r="AC1423" s="41"/>
      <c r="AE1423" s="155"/>
      <c r="AF1423" s="155"/>
      <c r="AG1423" s="41"/>
      <c r="AH1423" s="88"/>
      <c r="AK1423" s="41"/>
      <c r="AL1423" s="41"/>
      <c r="AM1423" s="41"/>
      <c r="AO1423" s="2"/>
    </row>
    <row r="1424" spans="16:41" x14ac:dyDescent="0.2">
      <c r="P1424" s="2"/>
      <c r="Q1424" s="2"/>
      <c r="S1424" s="2"/>
      <c r="U1424" s="2"/>
      <c r="V1424" s="2"/>
      <c r="Y1424" s="88"/>
      <c r="AC1424" s="41"/>
      <c r="AE1424" s="155"/>
      <c r="AF1424" s="155"/>
      <c r="AG1424" s="41"/>
      <c r="AH1424" s="88"/>
      <c r="AK1424" s="41"/>
      <c r="AL1424" s="41"/>
      <c r="AM1424" s="41"/>
      <c r="AO1424" s="2"/>
    </row>
    <row r="1425" spans="16:41" x14ac:dyDescent="0.2">
      <c r="P1425" s="2"/>
      <c r="Q1425" s="2"/>
      <c r="S1425" s="2"/>
      <c r="U1425" s="2"/>
      <c r="V1425" s="2"/>
      <c r="Y1425" s="88"/>
      <c r="AC1425" s="41"/>
      <c r="AE1425" s="155"/>
      <c r="AF1425" s="155"/>
      <c r="AG1425" s="41"/>
      <c r="AH1425" s="88"/>
      <c r="AK1425" s="41"/>
      <c r="AL1425" s="41"/>
      <c r="AM1425" s="41"/>
      <c r="AO1425" s="2"/>
    </row>
    <row r="1426" spans="16:41" x14ac:dyDescent="0.2">
      <c r="P1426" s="2"/>
      <c r="Q1426" s="2"/>
      <c r="S1426" s="2"/>
      <c r="U1426" s="2"/>
      <c r="V1426" s="2"/>
      <c r="Y1426" s="88"/>
      <c r="AC1426" s="41"/>
      <c r="AE1426" s="155"/>
      <c r="AF1426" s="155"/>
      <c r="AG1426" s="41"/>
      <c r="AH1426" s="88"/>
      <c r="AK1426" s="41"/>
      <c r="AL1426" s="41"/>
      <c r="AM1426" s="41"/>
      <c r="AO1426" s="2"/>
    </row>
    <row r="1427" spans="16:41" x14ac:dyDescent="0.2">
      <c r="P1427" s="2"/>
      <c r="Q1427" s="2"/>
      <c r="S1427" s="2"/>
      <c r="U1427" s="2"/>
      <c r="V1427" s="2"/>
      <c r="Y1427" s="88"/>
      <c r="AC1427" s="41"/>
      <c r="AE1427" s="155"/>
      <c r="AF1427" s="155"/>
      <c r="AG1427" s="41"/>
      <c r="AH1427" s="88"/>
      <c r="AK1427" s="41"/>
      <c r="AL1427" s="41"/>
      <c r="AM1427" s="41"/>
      <c r="AO1427" s="2"/>
    </row>
    <row r="1428" spans="16:41" x14ac:dyDescent="0.2">
      <c r="P1428" s="2"/>
      <c r="Q1428" s="2"/>
      <c r="S1428" s="2"/>
      <c r="U1428" s="2"/>
      <c r="V1428" s="2"/>
      <c r="Y1428" s="88"/>
      <c r="AC1428" s="41"/>
      <c r="AE1428" s="155"/>
      <c r="AF1428" s="155"/>
      <c r="AG1428" s="41"/>
      <c r="AH1428" s="88"/>
      <c r="AK1428" s="41"/>
      <c r="AL1428" s="41"/>
      <c r="AM1428" s="41"/>
      <c r="AO1428" s="2"/>
    </row>
    <row r="1429" spans="16:41" x14ac:dyDescent="0.2">
      <c r="P1429" s="2"/>
      <c r="Q1429" s="2"/>
      <c r="S1429" s="2"/>
      <c r="U1429" s="2"/>
      <c r="V1429" s="2"/>
      <c r="Y1429" s="88"/>
      <c r="AC1429" s="41"/>
      <c r="AE1429" s="155"/>
      <c r="AF1429" s="155"/>
      <c r="AG1429" s="41"/>
      <c r="AH1429" s="88"/>
      <c r="AK1429" s="41"/>
      <c r="AL1429" s="41"/>
      <c r="AM1429" s="41"/>
      <c r="AO1429" s="2"/>
    </row>
    <row r="1430" spans="16:41" x14ac:dyDescent="0.2">
      <c r="P1430" s="2"/>
      <c r="Q1430" s="2"/>
      <c r="S1430" s="2"/>
      <c r="U1430" s="2"/>
      <c r="V1430" s="2"/>
      <c r="Y1430" s="88"/>
      <c r="AC1430" s="41"/>
      <c r="AE1430" s="155"/>
      <c r="AF1430" s="155"/>
      <c r="AG1430" s="41"/>
      <c r="AH1430" s="88"/>
      <c r="AK1430" s="41"/>
      <c r="AL1430" s="41"/>
      <c r="AM1430" s="41"/>
      <c r="AO1430" s="2"/>
    </row>
    <row r="1431" spans="16:41" x14ac:dyDescent="0.2">
      <c r="P1431" s="2"/>
      <c r="Q1431" s="2"/>
      <c r="S1431" s="2"/>
      <c r="U1431" s="2"/>
      <c r="V1431" s="2"/>
      <c r="Y1431" s="88"/>
      <c r="AC1431" s="41"/>
      <c r="AE1431" s="155"/>
      <c r="AF1431" s="155"/>
      <c r="AG1431" s="41"/>
      <c r="AH1431" s="88"/>
      <c r="AK1431" s="41"/>
      <c r="AL1431" s="41"/>
      <c r="AM1431" s="41"/>
      <c r="AO1431" s="2"/>
    </row>
    <row r="1432" spans="16:41" x14ac:dyDescent="0.2">
      <c r="P1432" s="2"/>
      <c r="Q1432" s="2"/>
      <c r="S1432" s="2"/>
      <c r="U1432" s="2"/>
      <c r="V1432" s="2"/>
      <c r="Y1432" s="88"/>
      <c r="AC1432" s="41"/>
      <c r="AE1432" s="155"/>
      <c r="AF1432" s="155"/>
      <c r="AG1432" s="41"/>
      <c r="AH1432" s="88"/>
      <c r="AK1432" s="41"/>
      <c r="AL1432" s="41"/>
      <c r="AM1432" s="41"/>
      <c r="AO1432" s="2"/>
    </row>
    <row r="1433" spans="16:41" x14ac:dyDescent="0.2">
      <c r="P1433" s="2"/>
      <c r="Q1433" s="2"/>
      <c r="S1433" s="2"/>
      <c r="U1433" s="2"/>
      <c r="V1433" s="2"/>
      <c r="Y1433" s="88"/>
      <c r="AC1433" s="41"/>
      <c r="AE1433" s="155"/>
      <c r="AF1433" s="155"/>
      <c r="AG1433" s="41"/>
      <c r="AH1433" s="88"/>
      <c r="AK1433" s="41"/>
      <c r="AL1433" s="41"/>
      <c r="AM1433" s="41"/>
      <c r="AO1433" s="2"/>
    </row>
    <row r="1434" spans="16:41" x14ac:dyDescent="0.2">
      <c r="P1434" s="2"/>
      <c r="Q1434" s="2"/>
      <c r="S1434" s="2"/>
      <c r="U1434" s="2"/>
      <c r="V1434" s="2"/>
      <c r="Y1434" s="88"/>
      <c r="AC1434" s="41"/>
      <c r="AE1434" s="155"/>
      <c r="AF1434" s="155"/>
      <c r="AG1434" s="41"/>
      <c r="AH1434" s="88"/>
      <c r="AK1434" s="41"/>
      <c r="AL1434" s="41"/>
      <c r="AM1434" s="41"/>
      <c r="AO1434" s="2"/>
    </row>
    <row r="1435" spans="16:41" x14ac:dyDescent="0.2">
      <c r="P1435" s="2"/>
      <c r="Q1435" s="2"/>
      <c r="S1435" s="2"/>
      <c r="U1435" s="2"/>
      <c r="V1435" s="2"/>
      <c r="Y1435" s="88"/>
      <c r="AC1435" s="41"/>
      <c r="AE1435" s="155"/>
      <c r="AF1435" s="155"/>
      <c r="AG1435" s="41"/>
      <c r="AH1435" s="88"/>
      <c r="AK1435" s="41"/>
      <c r="AL1435" s="41"/>
      <c r="AM1435" s="41"/>
      <c r="AO1435" s="2"/>
    </row>
    <row r="1436" spans="16:41" x14ac:dyDescent="0.2">
      <c r="P1436" s="2"/>
      <c r="Q1436" s="2"/>
      <c r="S1436" s="2"/>
      <c r="U1436" s="2"/>
      <c r="V1436" s="2"/>
      <c r="Y1436" s="88"/>
      <c r="AC1436" s="41"/>
      <c r="AE1436" s="155"/>
      <c r="AF1436" s="155"/>
      <c r="AG1436" s="41"/>
      <c r="AH1436" s="88"/>
      <c r="AK1436" s="41"/>
      <c r="AL1436" s="41"/>
      <c r="AM1436" s="41"/>
      <c r="AO1436" s="2"/>
    </row>
    <row r="1437" spans="16:41" x14ac:dyDescent="0.2">
      <c r="P1437" s="2"/>
      <c r="Q1437" s="2"/>
      <c r="S1437" s="2"/>
      <c r="U1437" s="2"/>
      <c r="V1437" s="2"/>
      <c r="Y1437" s="88"/>
      <c r="AC1437" s="41"/>
      <c r="AE1437" s="155"/>
      <c r="AF1437" s="155"/>
      <c r="AG1437" s="41"/>
      <c r="AH1437" s="88"/>
      <c r="AK1437" s="41"/>
      <c r="AL1437" s="41"/>
      <c r="AM1437" s="41"/>
      <c r="AO1437" s="2"/>
    </row>
    <row r="1438" spans="16:41" x14ac:dyDescent="0.2">
      <c r="P1438" s="2"/>
      <c r="Q1438" s="2"/>
      <c r="S1438" s="2"/>
      <c r="U1438" s="2"/>
      <c r="V1438" s="2"/>
      <c r="Y1438" s="88"/>
      <c r="AC1438" s="41"/>
      <c r="AE1438" s="155"/>
      <c r="AF1438" s="155"/>
      <c r="AG1438" s="41"/>
      <c r="AH1438" s="88"/>
      <c r="AK1438" s="41"/>
      <c r="AL1438" s="41"/>
      <c r="AM1438" s="41"/>
      <c r="AO1438" s="2"/>
    </row>
    <row r="1439" spans="16:41" x14ac:dyDescent="0.2">
      <c r="P1439" s="2"/>
      <c r="Q1439" s="2"/>
      <c r="S1439" s="2"/>
      <c r="U1439" s="2"/>
      <c r="V1439" s="2"/>
      <c r="Y1439" s="88"/>
      <c r="AC1439" s="41"/>
      <c r="AE1439" s="155"/>
      <c r="AF1439" s="155"/>
      <c r="AG1439" s="41"/>
      <c r="AH1439" s="88"/>
      <c r="AK1439" s="41"/>
      <c r="AL1439" s="41"/>
      <c r="AM1439" s="41"/>
      <c r="AO1439" s="2"/>
    </row>
    <row r="1440" spans="16:41" x14ac:dyDescent="0.2">
      <c r="P1440" s="2"/>
      <c r="Q1440" s="2"/>
      <c r="S1440" s="2"/>
      <c r="U1440" s="2"/>
      <c r="V1440" s="2"/>
      <c r="Y1440" s="88"/>
      <c r="AC1440" s="41"/>
      <c r="AE1440" s="155"/>
      <c r="AF1440" s="155"/>
      <c r="AG1440" s="41"/>
      <c r="AH1440" s="88"/>
      <c r="AK1440" s="41"/>
      <c r="AL1440" s="41"/>
      <c r="AM1440" s="41"/>
      <c r="AO1440" s="2"/>
    </row>
    <row r="1441" spans="16:41" x14ac:dyDescent="0.2">
      <c r="P1441" s="2"/>
      <c r="Q1441" s="2"/>
      <c r="S1441" s="2"/>
      <c r="U1441" s="2"/>
      <c r="V1441" s="2"/>
      <c r="Y1441" s="88"/>
      <c r="AC1441" s="41"/>
      <c r="AE1441" s="155"/>
      <c r="AF1441" s="155"/>
      <c r="AG1441" s="41"/>
      <c r="AH1441" s="88"/>
      <c r="AK1441" s="41"/>
      <c r="AL1441" s="41"/>
      <c r="AM1441" s="41"/>
      <c r="AO1441" s="2"/>
    </row>
    <row r="1442" spans="16:41" x14ac:dyDescent="0.2">
      <c r="P1442" s="2"/>
      <c r="Q1442" s="2"/>
      <c r="S1442" s="2"/>
      <c r="U1442" s="2"/>
      <c r="V1442" s="2"/>
      <c r="Y1442" s="88"/>
      <c r="AC1442" s="41"/>
      <c r="AE1442" s="155"/>
      <c r="AF1442" s="155"/>
      <c r="AG1442" s="41"/>
      <c r="AH1442" s="88"/>
      <c r="AK1442" s="41"/>
      <c r="AL1442" s="41"/>
      <c r="AM1442" s="41"/>
      <c r="AO1442" s="2"/>
    </row>
    <row r="1443" spans="16:41" x14ac:dyDescent="0.2">
      <c r="P1443" s="2"/>
      <c r="Q1443" s="2"/>
      <c r="S1443" s="2"/>
      <c r="U1443" s="2"/>
      <c r="V1443" s="2"/>
      <c r="Y1443" s="88"/>
      <c r="AC1443" s="41"/>
      <c r="AE1443" s="155"/>
      <c r="AF1443" s="155"/>
      <c r="AG1443" s="41"/>
      <c r="AH1443" s="88"/>
      <c r="AK1443" s="41"/>
      <c r="AL1443" s="41"/>
      <c r="AM1443" s="41"/>
      <c r="AO1443" s="2"/>
    </row>
    <row r="1444" spans="16:41" x14ac:dyDescent="0.2">
      <c r="P1444" s="2"/>
      <c r="Q1444" s="2"/>
      <c r="S1444" s="2"/>
      <c r="U1444" s="2"/>
      <c r="V1444" s="2"/>
      <c r="Y1444" s="88"/>
      <c r="AC1444" s="41"/>
      <c r="AE1444" s="155"/>
      <c r="AF1444" s="155"/>
      <c r="AG1444" s="41"/>
      <c r="AH1444" s="88"/>
      <c r="AK1444" s="41"/>
      <c r="AL1444" s="41"/>
      <c r="AM1444" s="41"/>
      <c r="AO1444" s="2"/>
    </row>
  </sheetData>
  <sortState xmlns:xlrd2="http://schemas.microsoft.com/office/spreadsheetml/2017/richdata2" ref="A219:AP246">
    <sortCondition ref="F219:F246"/>
  </sortState>
  <mergeCells count="13">
    <mergeCell ref="N15:T16"/>
    <mergeCell ref="D274:E274"/>
    <mergeCell ref="O18:P18"/>
    <mergeCell ref="C268:T268"/>
    <mergeCell ref="C270:T270"/>
    <mergeCell ref="C19:T19"/>
    <mergeCell ref="AE14:AG14"/>
    <mergeCell ref="Z10:AG10"/>
    <mergeCell ref="W13:X13"/>
    <mergeCell ref="L13:T13"/>
    <mergeCell ref="O11:P11"/>
    <mergeCell ref="O10:T10"/>
    <mergeCell ref="W10:X10"/>
  </mergeCells>
  <phoneticPr fontId="0" type="noConversion"/>
  <printOptions horizontalCentered="1"/>
  <pageMargins left="0.35" right="0.35" top="0.35" bottom="0.4" header="0.5" footer="0.25"/>
  <pageSetup orientation="portrait" r:id="rId1"/>
  <headerFooter alignWithMargins="0">
    <oddFooter>&amp;C&amp;8Page &amp;P of &amp;N</oddFooter>
  </headerFooter>
  <rowBreaks count="3" manualBreakCount="3">
    <brk id="12" max="16383" man="1"/>
    <brk id="112" max="16383" man="1"/>
    <brk id="198"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76</v>
      </c>
    </row>
    <row r="3" spans="1:2" x14ac:dyDescent="0.2">
      <c r="A3" s="127" t="s">
        <v>77</v>
      </c>
      <c r="B3" s="128" t="s">
        <v>78</v>
      </c>
    </row>
    <row r="5" spans="1:2" x14ac:dyDescent="0.2">
      <c r="A5" s="129" t="s">
        <v>79</v>
      </c>
      <c r="B5" s="128" t="s">
        <v>101</v>
      </c>
    </row>
    <row r="8" spans="1:2" x14ac:dyDescent="0.2">
      <c r="A8" s="130" t="s">
        <v>31</v>
      </c>
      <c r="B8" s="130" t="s">
        <v>80</v>
      </c>
    </row>
    <row r="9" spans="1:2" x14ac:dyDescent="0.2">
      <c r="A9" s="131"/>
      <c r="B9" s="128"/>
    </row>
    <row r="10" spans="1:2" x14ac:dyDescent="0.2">
      <c r="A10" s="131"/>
      <c r="B10" s="128"/>
    </row>
    <row r="11" spans="1:2" x14ac:dyDescent="0.2">
      <c r="A11" s="131"/>
      <c r="B11" s="128"/>
    </row>
    <row r="12" spans="1:2" x14ac:dyDescent="0.2">
      <c r="A12" s="131"/>
    </row>
    <row r="13" spans="1:2" x14ac:dyDescent="0.2">
      <c r="A13" s="131"/>
      <c r="B13" s="131"/>
    </row>
    <row r="14" spans="1:2" x14ac:dyDescent="0.2">
      <c r="A14" s="131"/>
      <c r="B14" s="131"/>
    </row>
    <row r="15" spans="1:2" x14ac:dyDescent="0.2">
      <c r="A15" s="131"/>
      <c r="B15" s="131"/>
    </row>
    <row r="16" spans="1:2" x14ac:dyDescent="0.2">
      <c r="A16" s="131"/>
      <c r="B16" s="131"/>
    </row>
    <row r="17" spans="1:2" x14ac:dyDescent="0.2">
      <c r="A17" s="131"/>
      <c r="B17" s="131"/>
    </row>
    <row r="18" spans="1:2" x14ac:dyDescent="0.2">
      <c r="A18" s="131"/>
      <c r="B18" s="131"/>
    </row>
    <row r="19" spans="1:2" x14ac:dyDescent="0.2">
      <c r="A19" s="131"/>
      <c r="B19" s="131"/>
    </row>
    <row r="20" spans="1:2" x14ac:dyDescent="0.2">
      <c r="A20" s="131"/>
      <c r="B20" s="131"/>
    </row>
    <row r="21" spans="1:2" x14ac:dyDescent="0.2">
      <c r="A21" s="131"/>
      <c r="B21" s="131"/>
    </row>
    <row r="22" spans="1:2" x14ac:dyDescent="0.2">
      <c r="A22" s="131"/>
      <c r="B22" s="131"/>
    </row>
    <row r="23" spans="1:2" x14ac:dyDescent="0.2">
      <c r="A23" s="131"/>
      <c r="B23" s="131"/>
    </row>
    <row r="24" spans="1:2" x14ac:dyDescent="0.2">
      <c r="A24" s="131"/>
      <c r="B24" s="131"/>
    </row>
    <row r="25" spans="1:2" x14ac:dyDescent="0.2">
      <c r="A25" s="131"/>
      <c r="B25" s="131"/>
    </row>
    <row r="26" spans="1:2" x14ac:dyDescent="0.2">
      <c r="A26" s="131"/>
      <c r="B26" s="131"/>
    </row>
    <row r="27" spans="1:2" x14ac:dyDescent="0.2">
      <c r="A27" s="131"/>
      <c r="B27" s="131"/>
    </row>
    <row r="28" spans="1:2" x14ac:dyDescent="0.2">
      <c r="A28" s="131"/>
      <c r="B28" s="131"/>
    </row>
    <row r="29" spans="1:2" x14ac:dyDescent="0.2">
      <c r="A29" s="131"/>
      <c r="B29" s="131"/>
    </row>
    <row r="30" spans="1:2" x14ac:dyDescent="0.2">
      <c r="A30" s="131"/>
      <c r="B30" s="131"/>
    </row>
    <row r="31" spans="1:2" x14ac:dyDescent="0.2">
      <c r="A31" s="131"/>
      <c r="B31" s="131"/>
    </row>
    <row r="32" spans="1:2" x14ac:dyDescent="0.2">
      <c r="A32" s="131"/>
      <c r="B32" s="131"/>
    </row>
    <row r="33" spans="1:2" x14ac:dyDescent="0.2">
      <c r="A33" s="131"/>
      <c r="B33" s="131"/>
    </row>
    <row r="34" spans="1:2" x14ac:dyDescent="0.2">
      <c r="A34" s="131"/>
      <c r="B34" s="131"/>
    </row>
    <row r="35" spans="1:2" x14ac:dyDescent="0.2">
      <c r="A35" s="131"/>
      <c r="B35" s="131"/>
    </row>
    <row r="36" spans="1:2" x14ac:dyDescent="0.2">
      <c r="A36" s="131"/>
      <c r="B36" s="131"/>
    </row>
    <row r="37" spans="1:2" x14ac:dyDescent="0.2">
      <c r="A37" s="131"/>
      <c r="B37" s="131"/>
    </row>
    <row r="38" spans="1:2" x14ac:dyDescent="0.2">
      <c r="A38" s="131"/>
      <c r="B38" s="131"/>
    </row>
    <row r="39" spans="1:2" x14ac:dyDescent="0.2">
      <c r="A39" s="131"/>
      <c r="B39" s="131"/>
    </row>
    <row r="40" spans="1:2" x14ac:dyDescent="0.2">
      <c r="A40" s="131"/>
      <c r="B40" s="131"/>
    </row>
    <row r="41" spans="1:2" x14ac:dyDescent="0.2">
      <c r="A41" s="131"/>
      <c r="B41" s="131"/>
    </row>
    <row r="42" spans="1:2" x14ac:dyDescent="0.2">
      <c r="A42" s="131"/>
      <c r="B42" s="131"/>
    </row>
    <row r="43" spans="1:2" x14ac:dyDescent="0.2">
      <c r="A43" s="131"/>
      <c r="B43" s="131"/>
    </row>
    <row r="44" spans="1:2" x14ac:dyDescent="0.2">
      <c r="A44" s="131"/>
      <c r="B44" s="131"/>
    </row>
    <row r="45" spans="1:2" x14ac:dyDescent="0.2">
      <c r="A45" s="131"/>
      <c r="B45" s="131"/>
    </row>
    <row r="46" spans="1:2" x14ac:dyDescent="0.2">
      <c r="A46" s="131"/>
      <c r="B46" s="131"/>
    </row>
    <row r="47" spans="1:2" x14ac:dyDescent="0.2">
      <c r="A47" s="131"/>
      <c r="B47" s="131"/>
    </row>
    <row r="48" spans="1:2" x14ac:dyDescent="0.2">
      <c r="A48" s="131"/>
      <c r="B48" s="131"/>
    </row>
    <row r="49" spans="1:2" x14ac:dyDescent="0.2">
      <c r="A49" s="131"/>
      <c r="B49" s="131"/>
    </row>
    <row r="50" spans="1:2" x14ac:dyDescent="0.2">
      <c r="A50" s="131"/>
      <c r="B50" s="131"/>
    </row>
    <row r="51" spans="1:2" x14ac:dyDescent="0.2">
      <c r="A51" s="131"/>
      <c r="B51" s="131"/>
    </row>
    <row r="52" spans="1:2" x14ac:dyDescent="0.2">
      <c r="A52" s="131"/>
      <c r="B52" s="131"/>
    </row>
    <row r="53" spans="1:2" x14ac:dyDescent="0.2">
      <c r="A53" s="131"/>
      <c r="B53" s="131"/>
    </row>
    <row r="54" spans="1:2" x14ac:dyDescent="0.2">
      <c r="A54" s="131"/>
      <c r="B54" s="131"/>
    </row>
    <row r="55" spans="1:2" x14ac:dyDescent="0.2">
      <c r="A55" s="131"/>
      <c r="B55" s="131"/>
    </row>
    <row r="56" spans="1:2" x14ac:dyDescent="0.2">
      <c r="A56" s="131"/>
      <c r="B56" s="131"/>
    </row>
    <row r="57" spans="1:2" x14ac:dyDescent="0.2">
      <c r="A57" s="131"/>
      <c r="B57" s="131"/>
    </row>
    <row r="58" spans="1:2" x14ac:dyDescent="0.2">
      <c r="A58" s="131"/>
      <c r="B58" s="131"/>
    </row>
    <row r="59" spans="1:2" x14ac:dyDescent="0.2">
      <c r="A59" s="131"/>
      <c r="B59" s="131"/>
    </row>
    <row r="60" spans="1:2" x14ac:dyDescent="0.2">
      <c r="A60" s="131"/>
      <c r="B60" s="131"/>
    </row>
    <row r="61" spans="1:2" x14ac:dyDescent="0.2">
      <c r="A61" s="131"/>
      <c r="B61" s="131"/>
    </row>
    <row r="62" spans="1:2" x14ac:dyDescent="0.2">
      <c r="A62" s="131"/>
      <c r="B62" s="131"/>
    </row>
    <row r="63" spans="1:2" x14ac:dyDescent="0.2">
      <c r="A63" s="131"/>
      <c r="B63" s="131"/>
    </row>
    <row r="64" spans="1:2" x14ac:dyDescent="0.2">
      <c r="A64" s="131"/>
      <c r="B64" s="131"/>
    </row>
    <row r="65" spans="1:2" x14ac:dyDescent="0.2">
      <c r="A65" s="131"/>
      <c r="B65" s="131"/>
    </row>
    <row r="66" spans="1:2" x14ac:dyDescent="0.2">
      <c r="A66" s="131"/>
      <c r="B66" s="131"/>
    </row>
    <row r="67" spans="1:2" x14ac:dyDescent="0.2">
      <c r="A67" s="131"/>
      <c r="B67" s="131"/>
    </row>
    <row r="68" spans="1:2" x14ac:dyDescent="0.2">
      <c r="A68" s="131"/>
      <c r="B68" s="131"/>
    </row>
    <row r="69" spans="1:2" x14ac:dyDescent="0.2">
      <c r="A69" s="131"/>
      <c r="B69" s="131"/>
    </row>
    <row r="70" spans="1:2" x14ac:dyDescent="0.2">
      <c r="A70" s="131"/>
      <c r="B70" s="131"/>
    </row>
    <row r="71" spans="1:2" x14ac:dyDescent="0.2">
      <c r="A71" s="131"/>
      <c r="B71" s="131"/>
    </row>
    <row r="72" spans="1:2" x14ac:dyDescent="0.2">
      <c r="A72" s="131"/>
      <c r="B72" s="131"/>
    </row>
    <row r="73" spans="1:2" x14ac:dyDescent="0.2">
      <c r="A73" s="131"/>
      <c r="B73" s="131"/>
    </row>
    <row r="74" spans="1:2" x14ac:dyDescent="0.2">
      <c r="A74" s="131"/>
      <c r="B74" s="131"/>
    </row>
    <row r="75" spans="1:2" x14ac:dyDescent="0.2">
      <c r="A75" s="131"/>
      <c r="B75" s="131"/>
    </row>
    <row r="76" spans="1:2" x14ac:dyDescent="0.2">
      <c r="A76" s="131"/>
      <c r="B76" s="131"/>
    </row>
  </sheetData>
  <phoneticPr fontId="0" type="noConversion"/>
  <hyperlinks>
    <hyperlink ref="B3" r:id="rId1" xr:uid="{00000000-0004-0000-0300-000000000000}"/>
    <hyperlink ref="B5" r:id="rId2" xr:uid="{F448327C-31CE-4CF4-AEE5-19CF82EEE86F}"/>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D49"/>
  <sheetViews>
    <sheetView zoomScaleNormal="100" workbookViewId="0">
      <selection activeCell="D1" sqref="D1"/>
    </sheetView>
  </sheetViews>
  <sheetFormatPr defaultRowHeight="12.75" x14ac:dyDescent="0.2"/>
  <cols>
    <col min="1" max="1" width="13.28515625" style="163" customWidth="1"/>
    <col min="2" max="2" width="34.7109375" style="181" customWidth="1"/>
    <col min="3" max="3" width="55.85546875" style="181" customWidth="1"/>
    <col min="4" max="16384" width="9.140625" style="181"/>
  </cols>
  <sheetData>
    <row r="1" spans="1:3" s="179" customFormat="1" ht="25.5" x14ac:dyDescent="0.2">
      <c r="A1" s="165" t="s">
        <v>92</v>
      </c>
      <c r="B1" s="166" t="s">
        <v>46</v>
      </c>
      <c r="C1" s="166" t="s">
        <v>23</v>
      </c>
    </row>
    <row r="2" spans="1:3" s="176" customFormat="1" x14ac:dyDescent="0.2">
      <c r="A2" s="162" t="s">
        <v>0</v>
      </c>
    </row>
    <row r="3" spans="1:3" s="176" customFormat="1" x14ac:dyDescent="0.2">
      <c r="A3" s="174">
        <v>46143</v>
      </c>
      <c r="B3" s="176" t="s">
        <v>256</v>
      </c>
      <c r="C3" s="176" t="s">
        <v>252</v>
      </c>
    </row>
    <row r="4" spans="1:3" s="176" customFormat="1" x14ac:dyDescent="0.2">
      <c r="A4" s="174">
        <v>46143</v>
      </c>
      <c r="B4" s="176" t="s">
        <v>257</v>
      </c>
      <c r="C4" s="176" t="s">
        <v>252</v>
      </c>
    </row>
    <row r="5" spans="1:3" s="176" customFormat="1" x14ac:dyDescent="0.2">
      <c r="A5" s="174">
        <v>46143</v>
      </c>
      <c r="B5" s="176" t="s">
        <v>258</v>
      </c>
      <c r="C5" s="176" t="s">
        <v>253</v>
      </c>
    </row>
    <row r="6" spans="1:3" s="176" customFormat="1" x14ac:dyDescent="0.2">
      <c r="A6" s="174">
        <v>46143</v>
      </c>
      <c r="B6" s="176" t="s">
        <v>259</v>
      </c>
      <c r="C6" s="176" t="s">
        <v>252</v>
      </c>
    </row>
    <row r="7" spans="1:3" s="176" customFormat="1" x14ac:dyDescent="0.2">
      <c r="A7" s="174">
        <v>46143</v>
      </c>
      <c r="B7" s="176" t="s">
        <v>260</v>
      </c>
      <c r="C7" s="176" t="s">
        <v>252</v>
      </c>
    </row>
    <row r="8" spans="1:3" s="176" customFormat="1" x14ac:dyDescent="0.2">
      <c r="A8" s="174">
        <v>46143</v>
      </c>
      <c r="B8" s="176" t="s">
        <v>261</v>
      </c>
      <c r="C8" s="176" t="s">
        <v>253</v>
      </c>
    </row>
    <row r="9" spans="1:3" s="176" customFormat="1" x14ac:dyDescent="0.2">
      <c r="A9" s="174">
        <v>46143</v>
      </c>
      <c r="B9" s="176" t="s">
        <v>262</v>
      </c>
      <c r="C9" s="176" t="s">
        <v>252</v>
      </c>
    </row>
    <row r="10" spans="1:3" s="176" customFormat="1" x14ac:dyDescent="0.2">
      <c r="A10" s="174">
        <v>46143</v>
      </c>
      <c r="B10" s="176" t="s">
        <v>263</v>
      </c>
      <c r="C10" s="176" t="s">
        <v>254</v>
      </c>
    </row>
    <row r="11" spans="1:3" s="176" customFormat="1" x14ac:dyDescent="0.2">
      <c r="A11" s="174">
        <v>46143</v>
      </c>
      <c r="B11" s="176" t="s">
        <v>264</v>
      </c>
      <c r="C11" s="176" t="s">
        <v>255</v>
      </c>
    </row>
    <row r="12" spans="1:3" s="176" customFormat="1" x14ac:dyDescent="0.2">
      <c r="A12" s="174">
        <v>46143</v>
      </c>
      <c r="B12" s="176" t="s">
        <v>265</v>
      </c>
      <c r="C12" s="176" t="s">
        <v>252</v>
      </c>
    </row>
    <row r="13" spans="1:3" s="176" customFormat="1" x14ac:dyDescent="0.2">
      <c r="A13" s="174">
        <v>46143</v>
      </c>
      <c r="B13" s="176" t="s">
        <v>266</v>
      </c>
      <c r="C13" s="176" t="s">
        <v>252</v>
      </c>
    </row>
    <row r="14" spans="1:3" s="176" customFormat="1" x14ac:dyDescent="0.2">
      <c r="A14" s="174">
        <v>46143</v>
      </c>
      <c r="B14" s="176" t="s">
        <v>267</v>
      </c>
      <c r="C14" s="175" t="s">
        <v>255</v>
      </c>
    </row>
    <row r="15" spans="1:3" s="176" customFormat="1" x14ac:dyDescent="0.2">
      <c r="A15" s="174">
        <v>46143</v>
      </c>
      <c r="B15" s="176" t="s">
        <v>268</v>
      </c>
      <c r="C15" s="175" t="s">
        <v>252</v>
      </c>
    </row>
    <row r="16" spans="1:3" s="176" customFormat="1" x14ac:dyDescent="0.2">
      <c r="A16" s="174">
        <v>46143</v>
      </c>
      <c r="B16" s="176" t="s">
        <v>269</v>
      </c>
      <c r="C16" s="176" t="s">
        <v>252</v>
      </c>
    </row>
    <row r="17" spans="1:4" s="160" customFormat="1" x14ac:dyDescent="0.2">
      <c r="A17" s="174">
        <v>46143</v>
      </c>
      <c r="B17" s="175" t="s">
        <v>270</v>
      </c>
      <c r="C17" s="175" t="s">
        <v>252</v>
      </c>
    </row>
    <row r="18" spans="1:4" s="160" customFormat="1" x14ac:dyDescent="0.2">
      <c r="A18" s="162"/>
      <c r="B18" s="161"/>
      <c r="C18" s="161"/>
    </row>
    <row r="19" spans="1:4" s="176" customFormat="1" x14ac:dyDescent="0.2">
      <c r="A19" s="180"/>
    </row>
    <row r="20" spans="1:4" s="176" customFormat="1" x14ac:dyDescent="0.2">
      <c r="A20" s="162"/>
    </row>
    <row r="21" spans="1:4" s="176" customFormat="1" x14ac:dyDescent="0.2">
      <c r="A21" s="162" t="s">
        <v>1</v>
      </c>
    </row>
    <row r="22" spans="1:4" s="160" customFormat="1" ht="12.75" customHeight="1" x14ac:dyDescent="0.2">
      <c r="A22" s="162"/>
      <c r="B22" s="161"/>
      <c r="C22" s="161"/>
      <c r="D22" s="132"/>
    </row>
    <row r="23" spans="1:4" s="160" customFormat="1" ht="12.75" customHeight="1" x14ac:dyDescent="0.2">
      <c r="A23" s="162"/>
      <c r="B23" s="161"/>
      <c r="C23" s="161"/>
      <c r="D23" s="71"/>
    </row>
    <row r="24" spans="1:4" s="160" customFormat="1" ht="12.75" customHeight="1" x14ac:dyDescent="0.2">
      <c r="A24" s="162"/>
      <c r="B24" s="161"/>
      <c r="C24" s="161"/>
      <c r="D24" s="132"/>
    </row>
    <row r="25" spans="1:4" s="160" customFormat="1" ht="12.75" customHeight="1" x14ac:dyDescent="0.2">
      <c r="A25" s="162"/>
      <c r="B25" s="161"/>
      <c r="C25" s="161"/>
      <c r="D25" s="71"/>
    </row>
    <row r="26" spans="1:4" s="160" customFormat="1" ht="12.75" customHeight="1" x14ac:dyDescent="0.2">
      <c r="A26" s="162"/>
      <c r="B26" s="161"/>
      <c r="C26" s="161"/>
      <c r="D26" s="132"/>
    </row>
    <row r="27" spans="1:4" s="160" customFormat="1" ht="12.75" customHeight="1" x14ac:dyDescent="0.2">
      <c r="A27" s="162"/>
      <c r="B27" s="161"/>
      <c r="C27" s="161"/>
      <c r="D27" s="71"/>
    </row>
    <row r="28" spans="1:4" s="160" customFormat="1" ht="12.75" customHeight="1" x14ac:dyDescent="0.2">
      <c r="A28" s="162"/>
      <c r="B28" s="161"/>
      <c r="C28" s="161"/>
      <c r="D28" s="132"/>
    </row>
    <row r="29" spans="1:4" s="160" customFormat="1" ht="12.75" customHeight="1" x14ac:dyDescent="0.2">
      <c r="A29" s="162"/>
      <c r="B29" s="161"/>
      <c r="C29" s="161"/>
      <c r="D29" s="71"/>
    </row>
    <row r="30" spans="1:4" s="160" customFormat="1" ht="12.75" customHeight="1" x14ac:dyDescent="0.2">
      <c r="A30" s="162"/>
      <c r="B30" s="161"/>
      <c r="C30" s="161"/>
      <c r="D30" s="132"/>
    </row>
    <row r="31" spans="1:4" s="160" customFormat="1" ht="12.75" customHeight="1" x14ac:dyDescent="0.2">
      <c r="A31" s="162"/>
      <c r="B31" s="161"/>
      <c r="C31" s="161"/>
      <c r="D31" s="71"/>
    </row>
    <row r="32" spans="1:4" s="160" customFormat="1" ht="12.75" customHeight="1" x14ac:dyDescent="0.2">
      <c r="A32" s="162"/>
      <c r="B32" s="161"/>
      <c r="C32" s="161"/>
      <c r="D32" s="132"/>
    </row>
    <row r="33" spans="1:4" s="160" customFormat="1" ht="12.75" customHeight="1" x14ac:dyDescent="0.2">
      <c r="A33" s="162"/>
      <c r="B33" s="161"/>
      <c r="C33" s="161"/>
      <c r="D33" s="71"/>
    </row>
    <row r="34" spans="1:4" s="160" customFormat="1" ht="12.75" customHeight="1" x14ac:dyDescent="0.2">
      <c r="A34" s="162"/>
      <c r="B34" s="161"/>
      <c r="C34" s="161"/>
      <c r="D34" s="132"/>
    </row>
    <row r="35" spans="1:4" s="160" customFormat="1" ht="12.75" customHeight="1" x14ac:dyDescent="0.2">
      <c r="A35" s="162"/>
      <c r="B35" s="161"/>
      <c r="C35" s="161"/>
      <c r="D35" s="71"/>
    </row>
    <row r="36" spans="1:4" s="176" customFormat="1" ht="12.75" customHeight="1" x14ac:dyDescent="0.2">
      <c r="A36" s="162"/>
      <c r="D36" s="71"/>
    </row>
    <row r="37" spans="1:4" s="176" customFormat="1" ht="12.75" customHeight="1" x14ac:dyDescent="0.2">
      <c r="A37" s="162"/>
      <c r="B37" s="176" t="s">
        <v>88</v>
      </c>
      <c r="D37" s="72"/>
    </row>
    <row r="38" spans="1:4" s="176" customFormat="1" ht="12.75" customHeight="1" x14ac:dyDescent="0.2">
      <c r="A38" s="162"/>
      <c r="D38" s="72"/>
    </row>
    <row r="39" spans="1:4" s="176" customFormat="1" x14ac:dyDescent="0.2">
      <c r="A39" s="162" t="s">
        <v>91</v>
      </c>
      <c r="D39" s="72"/>
    </row>
    <row r="40" spans="1:4" s="176" customFormat="1" x14ac:dyDescent="0.2">
      <c r="A40" s="174"/>
      <c r="C40" s="175"/>
    </row>
    <row r="41" spans="1:4" s="176" customFormat="1" x14ac:dyDescent="0.2">
      <c r="A41" s="174"/>
      <c r="C41" s="175"/>
    </row>
    <row r="42" spans="1:4" s="176" customFormat="1" x14ac:dyDescent="0.2">
      <c r="A42" s="174"/>
    </row>
    <row r="43" spans="1:4" s="176" customFormat="1" x14ac:dyDescent="0.2">
      <c r="A43" s="174"/>
    </row>
    <row r="44" spans="1:4" s="176" customFormat="1" x14ac:dyDescent="0.2">
      <c r="A44" s="174"/>
    </row>
    <row r="45" spans="1:4" s="176" customFormat="1" x14ac:dyDescent="0.2">
      <c r="A45" s="174"/>
    </row>
    <row r="46" spans="1:4" s="176" customFormat="1" x14ac:dyDescent="0.2">
      <c r="A46" s="174"/>
    </row>
    <row r="47" spans="1:4" s="160" customFormat="1" x14ac:dyDescent="0.2">
      <c r="A47" s="162"/>
      <c r="C47" s="161"/>
    </row>
    <row r="48" spans="1:4" s="176" customFormat="1" x14ac:dyDescent="0.2">
      <c r="A48" s="174"/>
      <c r="C48" s="175"/>
    </row>
    <row r="49" spans="1:4" s="161" customFormat="1" x14ac:dyDescent="0.2">
      <c r="A49" s="171"/>
      <c r="D49" s="170"/>
    </row>
  </sheetData>
  <phoneticPr fontId="0" type="noConversion"/>
  <pageMargins left="0.7" right="0.2" top="1" bottom="1" header="0.5" footer="0.5"/>
  <pageSetup scale="9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2026-04-06T13:49:33Z</cp:lastPrinted>
  <dcterms:created xsi:type="dcterms:W3CDTF">1998-06-02T12:05:01Z</dcterms:created>
  <dcterms:modified xsi:type="dcterms:W3CDTF">2026-04-06T13:50:47Z</dcterms:modified>
</cp:coreProperties>
</file>