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May\Pricelists\Excel\"/>
    </mc:Choice>
  </mc:AlternateContent>
  <xr:revisionPtr revIDLastSave="0" documentId="8_{FFDE89F3-4D31-4EFF-B197-E8B7B905918B}"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List'!$W$13:$X$1389</definedName>
    <definedName name="Customer_Cost">'Price List'!$Z$13:$AG$1389</definedName>
    <definedName name="Customer_List">'Price List'!$C$13:$T$1389</definedName>
    <definedName name="Group">Instructions!$B$38:$H$44</definedName>
    <definedName name="Header">'Price List'!$13:$20</definedName>
    <definedName name="Index">Index!$A$1:$K$53</definedName>
    <definedName name="Price_Calculation">'Price List'!#REF!</definedName>
    <definedName name="Price_Change">'Price List'!#REF!</definedName>
    <definedName name="Price_List">'Price List'!$C$13:$T$1389</definedName>
    <definedName name="_xlnm.Print_Area" localSheetId="4">Changes!$A$1:$C$80</definedName>
    <definedName name="_xlnm.Print_Area" localSheetId="1">Index!$A$1:$K$53</definedName>
    <definedName name="_xlnm.Print_Area" localSheetId="2">'Price List'!$C$13:$T$1389</definedName>
    <definedName name="_xlnm.Print_Titles" localSheetId="4">Changes!$1:$2</definedName>
    <definedName name="_xlnm.Print_Titles" localSheetId="2">'Price List'!$C:$N,'Price List'!$13:$20</definedName>
    <definedName name="Purchasing_Cost">'Price List'!#REF!</definedName>
    <definedName name="Round">'Price List'!$D$1393:$E$1402</definedName>
    <definedName name="Suggested">Instructions!$H$55</definedName>
  </definedNames>
  <calcPr calcId="191029"/>
</workbook>
</file>

<file path=xl/calcChain.xml><?xml version="1.0" encoding="utf-8"?>
<calcChain xmlns="http://schemas.openxmlformats.org/spreadsheetml/2006/main">
  <c r="AM1140" i="1" l="1"/>
  <c r="AL1140" i="1"/>
  <c r="AK1140" i="1"/>
  <c r="W1140" i="1"/>
  <c r="AB1140" i="1" s="1"/>
  <c r="U1140" i="1"/>
  <c r="AM861" i="1" l="1"/>
  <c r="AL861" i="1"/>
  <c r="AK861" i="1"/>
  <c r="W861" i="1"/>
  <c r="AB861" i="1" s="1"/>
  <c r="U861" i="1"/>
  <c r="U860" i="1"/>
  <c r="AM224" i="1" l="1"/>
  <c r="AL224" i="1"/>
  <c r="AK224" i="1"/>
  <c r="W224" i="1"/>
  <c r="AB224" i="1" s="1"/>
  <c r="U224" i="1"/>
  <c r="AM223" i="1"/>
  <c r="AL223" i="1"/>
  <c r="AK223" i="1"/>
  <c r="W223" i="1"/>
  <c r="AB223" i="1" s="1"/>
  <c r="U223" i="1"/>
  <c r="AM221" i="1"/>
  <c r="AL221" i="1"/>
  <c r="AK221" i="1"/>
  <c r="W221" i="1"/>
  <c r="AB221" i="1" s="1"/>
  <c r="U221" i="1"/>
  <c r="AM220" i="1"/>
  <c r="AL220" i="1"/>
  <c r="AK220" i="1"/>
  <c r="W220" i="1"/>
  <c r="AB220" i="1" s="1"/>
  <c r="U220" i="1"/>
  <c r="AM218" i="1"/>
  <c r="AL218" i="1"/>
  <c r="AK218" i="1"/>
  <c r="W218" i="1"/>
  <c r="AB218" i="1" s="1"/>
  <c r="U218" i="1"/>
  <c r="AM215" i="1"/>
  <c r="AL215" i="1"/>
  <c r="AK215" i="1"/>
  <c r="W215" i="1"/>
  <c r="AB215" i="1" s="1"/>
  <c r="U215" i="1"/>
  <c r="AM571" i="1"/>
  <c r="AL571" i="1"/>
  <c r="AK571" i="1"/>
  <c r="W571" i="1"/>
  <c r="AB571" i="1" s="1"/>
  <c r="U571" i="1"/>
  <c r="AM597" i="1"/>
  <c r="AL597" i="1"/>
  <c r="AK597" i="1"/>
  <c r="W597" i="1"/>
  <c r="AB597" i="1" s="1"/>
  <c r="U597" i="1"/>
  <c r="AM596" i="1"/>
  <c r="AL596" i="1"/>
  <c r="AK596" i="1"/>
  <c r="W596" i="1"/>
  <c r="AB596" i="1" s="1"/>
  <c r="U596" i="1"/>
  <c r="AM594" i="1"/>
  <c r="AL594" i="1"/>
  <c r="AK594" i="1"/>
  <c r="W594" i="1"/>
  <c r="AB594" i="1" s="1"/>
  <c r="U594" i="1"/>
  <c r="AM593" i="1"/>
  <c r="AL593" i="1"/>
  <c r="AK593" i="1"/>
  <c r="W593" i="1"/>
  <c r="AB593" i="1" s="1"/>
  <c r="U593" i="1"/>
  <c r="AM592" i="1"/>
  <c r="AL592" i="1"/>
  <c r="AK592" i="1"/>
  <c r="W592" i="1"/>
  <c r="AB592" i="1" s="1"/>
  <c r="U592" i="1"/>
  <c r="AM590" i="1"/>
  <c r="AL590" i="1"/>
  <c r="AK590" i="1"/>
  <c r="W590" i="1"/>
  <c r="AB590" i="1" s="1"/>
  <c r="U590" i="1"/>
  <c r="AM583" i="1"/>
  <c r="AL583" i="1"/>
  <c r="AK583" i="1"/>
  <c r="W583" i="1"/>
  <c r="AB583" i="1" s="1"/>
  <c r="U583" i="1"/>
  <c r="AM582" i="1"/>
  <c r="AL582" i="1"/>
  <c r="AK582" i="1"/>
  <c r="W582" i="1"/>
  <c r="AB582" i="1" s="1"/>
  <c r="U582" i="1"/>
  <c r="AM578" i="1"/>
  <c r="AL578" i="1"/>
  <c r="AK578" i="1"/>
  <c r="W578" i="1"/>
  <c r="AB578" i="1" s="1"/>
  <c r="U578" i="1"/>
  <c r="AM577" i="1"/>
  <c r="AL577" i="1"/>
  <c r="AK577" i="1"/>
  <c r="W577" i="1"/>
  <c r="AB577" i="1" s="1"/>
  <c r="U577" i="1"/>
  <c r="AM576" i="1"/>
  <c r="AL576" i="1"/>
  <c r="AK576" i="1"/>
  <c r="W576" i="1"/>
  <c r="AB576" i="1" s="1"/>
  <c r="U576" i="1"/>
  <c r="AM575" i="1"/>
  <c r="AL575" i="1"/>
  <c r="AK575" i="1"/>
  <c r="W575" i="1"/>
  <c r="AB575" i="1" s="1"/>
  <c r="U575" i="1"/>
  <c r="AM574" i="1"/>
  <c r="AL574" i="1"/>
  <c r="AK574" i="1"/>
  <c r="W574" i="1"/>
  <c r="AB574" i="1" s="1"/>
  <c r="U574" i="1"/>
  <c r="AM580" i="1"/>
  <c r="AL580" i="1"/>
  <c r="AK580" i="1"/>
  <c r="W580" i="1"/>
  <c r="AB580" i="1" s="1"/>
  <c r="U580" i="1"/>
  <c r="AM572" i="1"/>
  <c r="AL572" i="1"/>
  <c r="AK572" i="1"/>
  <c r="W572" i="1"/>
  <c r="AB572" i="1" s="1"/>
  <c r="U572" i="1"/>
  <c r="AM570" i="1"/>
  <c r="AL570" i="1"/>
  <c r="AK570" i="1"/>
  <c r="W570" i="1"/>
  <c r="AB570" i="1" s="1"/>
  <c r="U570" i="1"/>
  <c r="AM569" i="1"/>
  <c r="AL569" i="1"/>
  <c r="AK569" i="1"/>
  <c r="W569" i="1"/>
  <c r="AB569" i="1" s="1"/>
  <c r="U569" i="1"/>
  <c r="AM568" i="1"/>
  <c r="AL568" i="1"/>
  <c r="AK568" i="1"/>
  <c r="W568" i="1"/>
  <c r="AB568" i="1" s="1"/>
  <c r="U568" i="1"/>
  <c r="AM216" i="1" l="1"/>
  <c r="AL216" i="1"/>
  <c r="AK216" i="1"/>
  <c r="W216" i="1"/>
  <c r="AB216" i="1" s="1"/>
  <c r="U216" i="1"/>
  <c r="AM214" i="1"/>
  <c r="AL214" i="1"/>
  <c r="AK214" i="1"/>
  <c r="W214" i="1"/>
  <c r="AB214" i="1" s="1"/>
  <c r="U214" i="1"/>
  <c r="AM213" i="1"/>
  <c r="AL213" i="1"/>
  <c r="AK213" i="1"/>
  <c r="W213" i="1"/>
  <c r="AB213" i="1" s="1"/>
  <c r="U213" i="1"/>
  <c r="AM212" i="1"/>
  <c r="AL212" i="1"/>
  <c r="AK212" i="1"/>
  <c r="W212" i="1"/>
  <c r="AB212" i="1" s="1"/>
  <c r="U212" i="1"/>
  <c r="AM112" i="1" l="1"/>
  <c r="AL112" i="1"/>
  <c r="AK112" i="1"/>
  <c r="W112" i="1"/>
  <c r="AB112" i="1" s="1"/>
  <c r="U112" i="1"/>
  <c r="AM82" i="1"/>
  <c r="AL82" i="1"/>
  <c r="AK82" i="1"/>
  <c r="W82" i="1"/>
  <c r="AB82" i="1" s="1"/>
  <c r="U82" i="1"/>
  <c r="AM1121" i="1" l="1"/>
  <c r="AL1121" i="1"/>
  <c r="AK1121" i="1"/>
  <c r="W1121" i="1"/>
  <c r="AB1121" i="1" s="1"/>
  <c r="U1121" i="1"/>
  <c r="AM860" i="1" l="1"/>
  <c r="AL860" i="1"/>
  <c r="AK860" i="1"/>
  <c r="W860" i="1"/>
  <c r="AB860" i="1" s="1"/>
  <c r="AM859" i="1"/>
  <c r="AL859" i="1"/>
  <c r="AK859" i="1"/>
  <c r="W859" i="1"/>
  <c r="AB859" i="1" s="1"/>
  <c r="U859" i="1"/>
  <c r="AM863" i="1"/>
  <c r="AL863" i="1"/>
  <c r="AK863" i="1"/>
  <c r="W863" i="1"/>
  <c r="AB863" i="1" s="1"/>
  <c r="U863" i="1"/>
  <c r="AM785" i="1" l="1"/>
  <c r="AL785" i="1"/>
  <c r="AK785" i="1"/>
  <c r="W785" i="1"/>
  <c r="AB785" i="1" s="1"/>
  <c r="U785" i="1"/>
  <c r="AM791" i="1"/>
  <c r="AL791" i="1"/>
  <c r="AK791" i="1"/>
  <c r="W791" i="1"/>
  <c r="AB791" i="1" s="1"/>
  <c r="U791" i="1"/>
  <c r="AM465" i="1" l="1"/>
  <c r="AL465" i="1"/>
  <c r="AK465" i="1"/>
  <c r="W465" i="1"/>
  <c r="AB465" i="1" s="1"/>
  <c r="U465" i="1"/>
  <c r="AM455" i="1"/>
  <c r="AL455" i="1"/>
  <c r="AK455" i="1"/>
  <c r="W455" i="1"/>
  <c r="AB455" i="1" s="1"/>
  <c r="U455" i="1"/>
  <c r="AM1334" i="1" l="1"/>
  <c r="AL1334" i="1"/>
  <c r="AK1334" i="1"/>
  <c r="W1334" i="1"/>
  <c r="AB1334" i="1" s="1"/>
  <c r="U1334" i="1"/>
  <c r="AM1332" i="1"/>
  <c r="AL1332" i="1"/>
  <c r="AK1332" i="1"/>
  <c r="W1332" i="1"/>
  <c r="AB1332" i="1" s="1"/>
  <c r="U1332" i="1"/>
  <c r="AM1330" i="1"/>
  <c r="AL1330" i="1"/>
  <c r="AK1330" i="1"/>
  <c r="W1330" i="1"/>
  <c r="AB1330" i="1" s="1"/>
  <c r="U1330" i="1"/>
  <c r="AM1329" i="1" l="1"/>
  <c r="AL1329" i="1"/>
  <c r="AK1329" i="1"/>
  <c r="W1329" i="1"/>
  <c r="AB1329" i="1" s="1"/>
  <c r="U1329" i="1"/>
  <c r="U1319" i="1"/>
  <c r="W1319" i="1"/>
  <c r="AB1319" i="1" s="1"/>
  <c r="AK1319" i="1"/>
  <c r="AL1319" i="1"/>
  <c r="AM1319" i="1"/>
  <c r="AM1317" i="1"/>
  <c r="AL1317" i="1"/>
  <c r="AK1317" i="1"/>
  <c r="W1317" i="1"/>
  <c r="AB1317" i="1" s="1"/>
  <c r="U1317" i="1"/>
  <c r="AM1315" i="1"/>
  <c r="AL1315" i="1"/>
  <c r="AK1315" i="1"/>
  <c r="W1315" i="1"/>
  <c r="AB1315" i="1" s="1"/>
  <c r="U1315" i="1"/>
  <c r="AM1314" i="1"/>
  <c r="AL1314" i="1"/>
  <c r="AK1314" i="1"/>
  <c r="W1314" i="1"/>
  <c r="AB1314" i="1" s="1"/>
  <c r="U1314" i="1"/>
  <c r="AM1347" i="1"/>
  <c r="AL1347" i="1"/>
  <c r="AK1347" i="1"/>
  <c r="W1347" i="1"/>
  <c r="AB1347" i="1" s="1"/>
  <c r="U1347" i="1"/>
  <c r="AM1345" i="1"/>
  <c r="AL1345" i="1"/>
  <c r="AK1345" i="1"/>
  <c r="W1345" i="1"/>
  <c r="AB1345" i="1" s="1"/>
  <c r="U1345" i="1"/>
  <c r="AM1336" i="1"/>
  <c r="AL1336" i="1"/>
  <c r="AK1336" i="1"/>
  <c r="W1336" i="1"/>
  <c r="AB1336" i="1" s="1"/>
  <c r="U1336" i="1"/>
  <c r="AM1341" i="1"/>
  <c r="AL1341" i="1"/>
  <c r="AK1341" i="1"/>
  <c r="W1341" i="1"/>
  <c r="AB1341" i="1" s="1"/>
  <c r="U1341" i="1"/>
  <c r="AM1340" i="1"/>
  <c r="AL1340" i="1"/>
  <c r="AK1340" i="1"/>
  <c r="W1340" i="1"/>
  <c r="AB1340" i="1" s="1"/>
  <c r="U1340" i="1"/>
  <c r="AM1342" i="1"/>
  <c r="AL1342" i="1"/>
  <c r="AK1342" i="1"/>
  <c r="W1342" i="1"/>
  <c r="AB1342" i="1" s="1"/>
  <c r="U1342" i="1"/>
  <c r="AM1343" i="1"/>
  <c r="AL1343" i="1"/>
  <c r="AK1343" i="1"/>
  <c r="W1343" i="1"/>
  <c r="AB1343" i="1" s="1"/>
  <c r="U1343" i="1"/>
  <c r="AM1338" i="1"/>
  <c r="AL1338" i="1"/>
  <c r="AK1338" i="1"/>
  <c r="W1338" i="1"/>
  <c r="AB1338" i="1" s="1"/>
  <c r="U1338" i="1"/>
  <c r="AM1325" i="1"/>
  <c r="AL1325" i="1"/>
  <c r="AK1325" i="1"/>
  <c r="W1325" i="1"/>
  <c r="AB1325" i="1" s="1"/>
  <c r="U1325" i="1"/>
  <c r="AM1326" i="1"/>
  <c r="AL1326" i="1"/>
  <c r="AK1326" i="1"/>
  <c r="W1326" i="1"/>
  <c r="AB1326" i="1" s="1"/>
  <c r="U1326" i="1"/>
  <c r="AM1327" i="1"/>
  <c r="AL1327" i="1"/>
  <c r="AK1327" i="1"/>
  <c r="W1327" i="1"/>
  <c r="AB1327" i="1" s="1"/>
  <c r="U1327" i="1"/>
  <c r="AM1321" i="1"/>
  <c r="AL1321" i="1"/>
  <c r="AK1321" i="1"/>
  <c r="W1321" i="1"/>
  <c r="AB1321" i="1" s="1"/>
  <c r="U1321" i="1"/>
  <c r="AM1312" i="1"/>
  <c r="AL1312" i="1"/>
  <c r="AK1312" i="1"/>
  <c r="W1312" i="1"/>
  <c r="AB1312" i="1" s="1"/>
  <c r="U1312" i="1"/>
  <c r="AM958" i="1"/>
  <c r="AL958" i="1"/>
  <c r="AK958" i="1"/>
  <c r="W958" i="1"/>
  <c r="AB958" i="1" s="1"/>
  <c r="U958" i="1"/>
  <c r="AM957" i="1"/>
  <c r="AL957" i="1"/>
  <c r="AK957" i="1"/>
  <c r="W957" i="1"/>
  <c r="AB957" i="1" s="1"/>
  <c r="U957" i="1"/>
  <c r="AM966" i="1"/>
  <c r="AL966" i="1"/>
  <c r="AK966" i="1"/>
  <c r="W966" i="1"/>
  <c r="AB966" i="1" s="1"/>
  <c r="U966" i="1"/>
  <c r="AM959" i="1"/>
  <c r="AL959" i="1"/>
  <c r="AK959" i="1"/>
  <c r="W959" i="1"/>
  <c r="AB959" i="1" s="1"/>
  <c r="U959" i="1"/>
  <c r="AM960" i="1"/>
  <c r="AL960" i="1"/>
  <c r="AK960" i="1"/>
  <c r="W960" i="1"/>
  <c r="AB960" i="1" s="1"/>
  <c r="U960" i="1"/>
  <c r="AM962" i="1"/>
  <c r="AL962" i="1"/>
  <c r="AK962" i="1"/>
  <c r="W962" i="1"/>
  <c r="AB962" i="1" s="1"/>
  <c r="U962" i="1"/>
  <c r="AM954" i="1" l="1"/>
  <c r="AL954" i="1"/>
  <c r="AK954" i="1"/>
  <c r="W954" i="1"/>
  <c r="AB954" i="1" s="1"/>
  <c r="U954" i="1"/>
  <c r="AM955" i="1"/>
  <c r="AL955" i="1"/>
  <c r="AK955" i="1"/>
  <c r="W955" i="1"/>
  <c r="AB955" i="1" s="1"/>
  <c r="U955" i="1"/>
  <c r="AM952" i="1"/>
  <c r="AL952" i="1"/>
  <c r="AK952" i="1"/>
  <c r="W952" i="1"/>
  <c r="AB952" i="1" s="1"/>
  <c r="U952" i="1"/>
  <c r="AM964" i="1"/>
  <c r="AL964" i="1"/>
  <c r="AK964" i="1"/>
  <c r="W964" i="1"/>
  <c r="AB964" i="1" s="1"/>
  <c r="U964" i="1"/>
  <c r="AM948" i="1" l="1"/>
  <c r="AL948" i="1"/>
  <c r="AK948" i="1"/>
  <c r="W948" i="1"/>
  <c r="AB948" i="1" s="1"/>
  <c r="U948" i="1"/>
  <c r="AM949" i="1"/>
  <c r="AL949" i="1"/>
  <c r="AK949" i="1"/>
  <c r="W949" i="1"/>
  <c r="AB949" i="1" s="1"/>
  <c r="U949" i="1"/>
  <c r="AM950" i="1"/>
  <c r="AL950" i="1"/>
  <c r="AK950" i="1"/>
  <c r="W950" i="1"/>
  <c r="AB950" i="1" s="1"/>
  <c r="U950" i="1"/>
  <c r="AM756" i="1"/>
  <c r="AL756" i="1"/>
  <c r="AK756" i="1"/>
  <c r="W756" i="1"/>
  <c r="AB756" i="1" s="1"/>
  <c r="U756" i="1"/>
  <c r="AM755" i="1"/>
  <c r="AL755" i="1"/>
  <c r="AK755" i="1"/>
  <c r="W755" i="1"/>
  <c r="AB755" i="1" s="1"/>
  <c r="U755" i="1"/>
  <c r="AM753" i="1"/>
  <c r="AL753" i="1"/>
  <c r="AK753" i="1"/>
  <c r="W753" i="1"/>
  <c r="AB753" i="1" s="1"/>
  <c r="U753" i="1"/>
  <c r="AM752" i="1"/>
  <c r="AL752" i="1"/>
  <c r="AK752" i="1"/>
  <c r="W752" i="1"/>
  <c r="AB752" i="1" s="1"/>
  <c r="U752" i="1"/>
  <c r="AM747" i="1"/>
  <c r="AL747" i="1"/>
  <c r="AK747" i="1"/>
  <c r="W747" i="1"/>
  <c r="AB747" i="1" s="1"/>
  <c r="U747" i="1"/>
  <c r="AM746" i="1"/>
  <c r="AL746" i="1"/>
  <c r="AK746" i="1"/>
  <c r="W746" i="1"/>
  <c r="AB746" i="1" s="1"/>
  <c r="U746" i="1"/>
  <c r="AM741" i="1"/>
  <c r="AL741" i="1"/>
  <c r="AK741" i="1"/>
  <c r="W741" i="1"/>
  <c r="AB741" i="1" s="1"/>
  <c r="U741" i="1"/>
  <c r="AM737" i="1"/>
  <c r="AL737" i="1"/>
  <c r="AK737" i="1"/>
  <c r="W737" i="1"/>
  <c r="AB737" i="1" s="1"/>
  <c r="U737" i="1"/>
  <c r="AM736" i="1"/>
  <c r="AL736" i="1"/>
  <c r="AK736" i="1"/>
  <c r="W736" i="1"/>
  <c r="AB736" i="1" s="1"/>
  <c r="U736" i="1"/>
  <c r="AM731" i="1" l="1"/>
  <c r="AL731" i="1"/>
  <c r="AK731" i="1"/>
  <c r="W731" i="1"/>
  <c r="AB731" i="1" s="1"/>
  <c r="U731" i="1"/>
  <c r="AM727" i="1"/>
  <c r="AL727" i="1"/>
  <c r="AK727" i="1"/>
  <c r="W727" i="1"/>
  <c r="AB727" i="1" s="1"/>
  <c r="U727" i="1"/>
  <c r="AM726" i="1"/>
  <c r="AL726" i="1"/>
  <c r="AK726" i="1"/>
  <c r="W726" i="1"/>
  <c r="AB726" i="1" s="1"/>
  <c r="U726" i="1"/>
  <c r="AM111" i="1" l="1"/>
  <c r="AL111" i="1"/>
  <c r="AK111" i="1"/>
  <c r="W111" i="1"/>
  <c r="AB111" i="1" s="1"/>
  <c r="U111" i="1"/>
  <c r="AM135" i="1"/>
  <c r="AL135" i="1"/>
  <c r="AK135" i="1"/>
  <c r="W135" i="1"/>
  <c r="AB135" i="1" s="1"/>
  <c r="U135" i="1"/>
  <c r="AM109" i="1" l="1"/>
  <c r="AL109" i="1"/>
  <c r="AK109" i="1"/>
  <c r="W109" i="1"/>
  <c r="AB109" i="1" s="1"/>
  <c r="U109" i="1"/>
  <c r="AM108" i="1"/>
  <c r="AL108" i="1"/>
  <c r="AK108" i="1"/>
  <c r="W108" i="1"/>
  <c r="AB108" i="1" s="1"/>
  <c r="U108" i="1"/>
  <c r="AM107" i="1"/>
  <c r="AL107" i="1"/>
  <c r="AK107" i="1"/>
  <c r="W107" i="1"/>
  <c r="AB107" i="1" s="1"/>
  <c r="U107" i="1"/>
  <c r="AM106" i="1"/>
  <c r="AL106" i="1"/>
  <c r="AK106" i="1"/>
  <c r="W106" i="1"/>
  <c r="AB106" i="1" s="1"/>
  <c r="U106" i="1"/>
  <c r="AM133" i="1"/>
  <c r="AL133" i="1"/>
  <c r="AK133" i="1"/>
  <c r="W133" i="1"/>
  <c r="AB133" i="1" s="1"/>
  <c r="U133" i="1"/>
  <c r="AM104" i="1"/>
  <c r="AL104" i="1"/>
  <c r="AK104" i="1"/>
  <c r="W104" i="1"/>
  <c r="AB104" i="1" s="1"/>
  <c r="U104" i="1"/>
  <c r="AM103" i="1" l="1"/>
  <c r="AL103" i="1"/>
  <c r="AK103" i="1"/>
  <c r="W103" i="1"/>
  <c r="AB103" i="1" s="1"/>
  <c r="U103" i="1"/>
  <c r="AM101" i="1" l="1"/>
  <c r="AL101" i="1"/>
  <c r="AK101" i="1"/>
  <c r="W101" i="1"/>
  <c r="AB101" i="1" s="1"/>
  <c r="U101" i="1"/>
  <c r="AM100" i="1"/>
  <c r="AL100" i="1"/>
  <c r="AK100" i="1"/>
  <c r="W100" i="1"/>
  <c r="AB100" i="1" s="1"/>
  <c r="U100" i="1"/>
  <c r="AM99" i="1"/>
  <c r="AL99" i="1"/>
  <c r="AK99" i="1"/>
  <c r="W99" i="1"/>
  <c r="AB99" i="1" s="1"/>
  <c r="U99" i="1"/>
  <c r="AM98" i="1"/>
  <c r="AL98" i="1"/>
  <c r="AK98" i="1"/>
  <c r="W98" i="1"/>
  <c r="AB98" i="1" s="1"/>
  <c r="U98" i="1"/>
  <c r="AM131" i="1"/>
  <c r="AL131" i="1"/>
  <c r="AK131" i="1"/>
  <c r="W131" i="1"/>
  <c r="AB131" i="1" s="1"/>
  <c r="U131" i="1"/>
  <c r="AM130" i="1"/>
  <c r="AL130" i="1"/>
  <c r="AK130" i="1"/>
  <c r="W130" i="1"/>
  <c r="AB130" i="1" s="1"/>
  <c r="U130" i="1"/>
  <c r="AM129" i="1"/>
  <c r="AL129" i="1"/>
  <c r="AK129" i="1"/>
  <c r="W129" i="1"/>
  <c r="AB129" i="1" s="1"/>
  <c r="U129" i="1"/>
  <c r="AM128" i="1"/>
  <c r="AL128" i="1"/>
  <c r="AK128" i="1"/>
  <c r="W128" i="1"/>
  <c r="AB128" i="1" s="1"/>
  <c r="U128" i="1"/>
  <c r="AM93" i="1"/>
  <c r="AL93" i="1"/>
  <c r="AK93" i="1"/>
  <c r="W93" i="1"/>
  <c r="AB93" i="1" s="1"/>
  <c r="U93" i="1"/>
  <c r="AM96" i="1"/>
  <c r="AL96" i="1"/>
  <c r="AK96" i="1"/>
  <c r="W96" i="1"/>
  <c r="AB96" i="1" s="1"/>
  <c r="U96" i="1"/>
  <c r="AM94" i="1"/>
  <c r="AL94" i="1"/>
  <c r="AK94" i="1"/>
  <c r="W94" i="1"/>
  <c r="AB94" i="1" s="1"/>
  <c r="U94" i="1"/>
  <c r="AM122" i="1"/>
  <c r="AL122" i="1"/>
  <c r="AK122" i="1"/>
  <c r="W122" i="1"/>
  <c r="AB122" i="1" s="1"/>
  <c r="U122" i="1"/>
  <c r="AM121" i="1"/>
  <c r="AL121" i="1"/>
  <c r="AK121" i="1"/>
  <c r="W121" i="1"/>
  <c r="AB121" i="1" s="1"/>
  <c r="U121" i="1"/>
  <c r="AM120" i="1"/>
  <c r="AL120" i="1"/>
  <c r="AK120" i="1"/>
  <c r="W120" i="1"/>
  <c r="AB120" i="1" s="1"/>
  <c r="U120" i="1"/>
  <c r="AM126" i="1"/>
  <c r="AL126" i="1"/>
  <c r="AK126" i="1"/>
  <c r="W126" i="1"/>
  <c r="AB126" i="1" s="1"/>
  <c r="U126" i="1"/>
  <c r="AM124" i="1"/>
  <c r="AL124" i="1"/>
  <c r="AK124" i="1"/>
  <c r="W124" i="1"/>
  <c r="AB124" i="1" s="1"/>
  <c r="U124" i="1"/>
  <c r="AM119" i="1" l="1"/>
  <c r="AL119" i="1"/>
  <c r="AK119" i="1"/>
  <c r="W119" i="1"/>
  <c r="AB119" i="1" s="1"/>
  <c r="U119" i="1"/>
  <c r="AM86" i="1" l="1"/>
  <c r="AL86" i="1"/>
  <c r="AK86" i="1"/>
  <c r="W86" i="1"/>
  <c r="AB86" i="1" s="1"/>
  <c r="U86" i="1"/>
  <c r="AM91" i="1"/>
  <c r="AL91" i="1"/>
  <c r="AK91" i="1"/>
  <c r="W91" i="1"/>
  <c r="AB91" i="1" s="1"/>
  <c r="U91" i="1"/>
  <c r="AM89" i="1"/>
  <c r="AL89" i="1"/>
  <c r="AK89" i="1"/>
  <c r="W89" i="1"/>
  <c r="AB89" i="1" s="1"/>
  <c r="U89" i="1"/>
  <c r="AM87" i="1"/>
  <c r="AL87" i="1"/>
  <c r="AK87" i="1"/>
  <c r="W87" i="1"/>
  <c r="AB87" i="1" s="1"/>
  <c r="U87" i="1"/>
  <c r="AM84" i="1"/>
  <c r="AL84" i="1"/>
  <c r="AK84" i="1"/>
  <c r="W84" i="1"/>
  <c r="AB84" i="1" s="1"/>
  <c r="U84" i="1"/>
  <c r="AM83" i="1"/>
  <c r="AL83" i="1"/>
  <c r="AK83" i="1"/>
  <c r="W83" i="1"/>
  <c r="AB83" i="1" s="1"/>
  <c r="U83" i="1"/>
  <c r="AM81" i="1"/>
  <c r="AL81" i="1"/>
  <c r="AK81" i="1"/>
  <c r="W81" i="1"/>
  <c r="AB81" i="1" s="1"/>
  <c r="U81" i="1"/>
  <c r="AM80" i="1"/>
  <c r="AL80" i="1"/>
  <c r="AK80" i="1"/>
  <c r="W80" i="1"/>
  <c r="AB80" i="1" s="1"/>
  <c r="U80" i="1"/>
  <c r="AM1129" i="1" l="1"/>
  <c r="AL1129" i="1"/>
  <c r="AK1129" i="1"/>
  <c r="W1129" i="1"/>
  <c r="AB1129" i="1" s="1"/>
  <c r="U1129" i="1"/>
  <c r="AM1128" i="1"/>
  <c r="AL1128" i="1"/>
  <c r="AK1128" i="1"/>
  <c r="W1128" i="1"/>
  <c r="AB1128" i="1" s="1"/>
  <c r="U1128" i="1"/>
  <c r="AM1127" i="1"/>
  <c r="AL1127" i="1"/>
  <c r="AK1127" i="1"/>
  <c r="W1127" i="1"/>
  <c r="AB1127" i="1" s="1"/>
  <c r="U1127" i="1"/>
  <c r="AM1032" i="1"/>
  <c r="AL1032" i="1"/>
  <c r="AK1032" i="1"/>
  <c r="W1032" i="1"/>
  <c r="AB1032" i="1" s="1"/>
  <c r="U1032" i="1"/>
  <c r="AM1031" i="1"/>
  <c r="AL1031" i="1"/>
  <c r="AK1031" i="1"/>
  <c r="W1031" i="1"/>
  <c r="AB1031" i="1" s="1"/>
  <c r="U1031" i="1"/>
  <c r="AM357" i="1"/>
  <c r="AL357" i="1"/>
  <c r="AK357" i="1"/>
  <c r="W357" i="1"/>
  <c r="AB357" i="1" s="1"/>
  <c r="U357" i="1"/>
  <c r="AM356" i="1"/>
  <c r="AL356" i="1"/>
  <c r="AK356" i="1"/>
  <c r="W356" i="1"/>
  <c r="AB356" i="1" s="1"/>
  <c r="U356" i="1"/>
  <c r="AM354" i="1"/>
  <c r="AL354" i="1"/>
  <c r="AK354" i="1"/>
  <c r="W354" i="1"/>
  <c r="AB354" i="1" s="1"/>
  <c r="U354" i="1"/>
  <c r="AM1235" i="1"/>
  <c r="AL1235" i="1"/>
  <c r="AK1235" i="1"/>
  <c r="W1235" i="1"/>
  <c r="AB1235" i="1" s="1"/>
  <c r="U1235" i="1"/>
  <c r="AM1234" i="1"/>
  <c r="AL1234" i="1"/>
  <c r="AK1234" i="1"/>
  <c r="W1234" i="1"/>
  <c r="AB1234" i="1" s="1"/>
  <c r="U1234" i="1"/>
  <c r="AM1232" i="1"/>
  <c r="AL1232" i="1"/>
  <c r="AK1232" i="1"/>
  <c r="W1232" i="1"/>
  <c r="AB1232" i="1" s="1"/>
  <c r="U1232" i="1"/>
  <c r="AM1231" i="1"/>
  <c r="AL1231" i="1"/>
  <c r="AK1231" i="1"/>
  <c r="W1231" i="1"/>
  <c r="AB1231" i="1" s="1"/>
  <c r="U1231" i="1"/>
  <c r="AM1230" i="1"/>
  <c r="AL1230" i="1"/>
  <c r="AK1230" i="1"/>
  <c r="W1230" i="1"/>
  <c r="AB1230" i="1" s="1"/>
  <c r="U1230" i="1"/>
  <c r="AM1229" i="1"/>
  <c r="AL1229" i="1"/>
  <c r="AK1229" i="1"/>
  <c r="W1229" i="1"/>
  <c r="AB1229" i="1" s="1"/>
  <c r="U1229" i="1"/>
  <c r="AM1222" i="1"/>
  <c r="AL1222" i="1"/>
  <c r="AK1222" i="1"/>
  <c r="W1222" i="1"/>
  <c r="AB1222" i="1" s="1"/>
  <c r="U1222" i="1"/>
  <c r="AM1221" i="1"/>
  <c r="AL1221" i="1"/>
  <c r="AK1221" i="1"/>
  <c r="W1221" i="1"/>
  <c r="AB1221" i="1" s="1"/>
  <c r="U1221" i="1"/>
  <c r="AM1219" i="1"/>
  <c r="AL1219" i="1"/>
  <c r="AK1219" i="1"/>
  <c r="W1219" i="1"/>
  <c r="AB1219" i="1" s="1"/>
  <c r="U1219" i="1"/>
  <c r="AM1214" i="1"/>
  <c r="AL1214" i="1"/>
  <c r="AK1214" i="1"/>
  <c r="W1214" i="1"/>
  <c r="AB1214" i="1" s="1"/>
  <c r="U1214" i="1"/>
  <c r="AM1213" i="1"/>
  <c r="AL1213" i="1"/>
  <c r="AK1213" i="1"/>
  <c r="W1213" i="1"/>
  <c r="AB1213" i="1" s="1"/>
  <c r="U1213" i="1"/>
  <c r="AM1212" i="1"/>
  <c r="AL1212" i="1"/>
  <c r="AK1212" i="1"/>
  <c r="W1212" i="1"/>
  <c r="AB1212" i="1" s="1"/>
  <c r="U1212" i="1"/>
  <c r="AM1211" i="1"/>
  <c r="AL1211" i="1"/>
  <c r="AK1211" i="1"/>
  <c r="W1211" i="1"/>
  <c r="AB1211" i="1" s="1"/>
  <c r="U1211" i="1"/>
  <c r="AM1196" i="1"/>
  <c r="AL1196" i="1"/>
  <c r="AK1196" i="1"/>
  <c r="W1196" i="1"/>
  <c r="AB1196" i="1" s="1"/>
  <c r="U1196" i="1"/>
  <c r="AM1195" i="1"/>
  <c r="AL1195" i="1"/>
  <c r="AK1195" i="1"/>
  <c r="W1195" i="1"/>
  <c r="AB1195" i="1" s="1"/>
  <c r="U1195" i="1"/>
  <c r="AM1194" i="1"/>
  <c r="AL1194" i="1"/>
  <c r="AK1194" i="1"/>
  <c r="W1194" i="1"/>
  <c r="AB1194" i="1" s="1"/>
  <c r="U1194" i="1"/>
  <c r="AM1207" i="1"/>
  <c r="AL1207" i="1"/>
  <c r="AK1207" i="1"/>
  <c r="W1207" i="1"/>
  <c r="AB1207" i="1" s="1"/>
  <c r="U1207" i="1"/>
  <c r="AM1205" i="1"/>
  <c r="AL1205" i="1"/>
  <c r="AK1205" i="1"/>
  <c r="W1205" i="1"/>
  <c r="AB1205" i="1" s="1"/>
  <c r="U1205" i="1"/>
  <c r="AM1203" i="1"/>
  <c r="AL1203" i="1"/>
  <c r="AK1203" i="1"/>
  <c r="W1203" i="1"/>
  <c r="AB1203" i="1" s="1"/>
  <c r="U1203" i="1"/>
  <c r="AM1202" i="1"/>
  <c r="AL1202" i="1"/>
  <c r="AK1202" i="1"/>
  <c r="W1202" i="1"/>
  <c r="AB1202" i="1" s="1"/>
  <c r="U1202" i="1"/>
  <c r="AM1200" i="1"/>
  <c r="AL1200" i="1"/>
  <c r="AK1200" i="1"/>
  <c r="W1200" i="1"/>
  <c r="AB1200" i="1" s="1"/>
  <c r="U1200" i="1"/>
  <c r="AM1199" i="1"/>
  <c r="AL1199" i="1"/>
  <c r="AK1199" i="1"/>
  <c r="W1199" i="1"/>
  <c r="AB1199" i="1" s="1"/>
  <c r="U1199" i="1"/>
  <c r="AM1198" i="1"/>
  <c r="AL1198" i="1"/>
  <c r="AK1198" i="1"/>
  <c r="W1198" i="1"/>
  <c r="AB1198" i="1" s="1"/>
  <c r="U1198" i="1"/>
  <c r="AM1192" i="1"/>
  <c r="AL1192" i="1"/>
  <c r="AK1192" i="1"/>
  <c r="W1192" i="1"/>
  <c r="AB1192" i="1" s="1"/>
  <c r="U1192" i="1"/>
  <c r="AM1191" i="1"/>
  <c r="AL1191" i="1"/>
  <c r="AK1191" i="1"/>
  <c r="W1191" i="1"/>
  <c r="AB1191" i="1" s="1"/>
  <c r="U1191" i="1"/>
  <c r="AM1190" i="1"/>
  <c r="AL1190" i="1"/>
  <c r="AK1190" i="1"/>
  <c r="W1190" i="1"/>
  <c r="AB1190" i="1" s="1"/>
  <c r="U1190" i="1"/>
  <c r="AM1189" i="1"/>
  <c r="AL1189" i="1"/>
  <c r="AK1189" i="1"/>
  <c r="W1189" i="1"/>
  <c r="AB1189" i="1" s="1"/>
  <c r="U1189" i="1"/>
  <c r="AM1188" i="1"/>
  <c r="AL1188" i="1"/>
  <c r="AK1188" i="1"/>
  <c r="W1188" i="1"/>
  <c r="AB1188" i="1" s="1"/>
  <c r="U1188" i="1"/>
  <c r="AM1218" i="1"/>
  <c r="AL1218" i="1"/>
  <c r="AK1218" i="1"/>
  <c r="W1218" i="1"/>
  <c r="AB1218" i="1" s="1"/>
  <c r="U1218" i="1"/>
  <c r="AM1217" i="1"/>
  <c r="AL1217" i="1"/>
  <c r="AK1217" i="1"/>
  <c r="W1217" i="1"/>
  <c r="AB1217" i="1" s="1"/>
  <c r="U1217" i="1"/>
  <c r="AM1216" i="1"/>
  <c r="AL1216" i="1"/>
  <c r="AK1216" i="1"/>
  <c r="W1216" i="1"/>
  <c r="AB1216" i="1" s="1"/>
  <c r="U1216" i="1"/>
  <c r="AM1161" i="1"/>
  <c r="AL1161" i="1"/>
  <c r="AK1161" i="1"/>
  <c r="W1161" i="1"/>
  <c r="AB1161" i="1" s="1"/>
  <c r="U1161" i="1"/>
  <c r="AM1159" i="1"/>
  <c r="AL1159" i="1"/>
  <c r="AK1159" i="1"/>
  <c r="W1159" i="1"/>
  <c r="AB1159" i="1" s="1"/>
  <c r="U1159" i="1"/>
  <c r="AM1158" i="1"/>
  <c r="AL1158" i="1"/>
  <c r="AK1158" i="1"/>
  <c r="W1158" i="1"/>
  <c r="AB1158" i="1" s="1"/>
  <c r="U1158" i="1"/>
  <c r="AM1156" i="1"/>
  <c r="AL1156" i="1"/>
  <c r="AK1156" i="1"/>
  <c r="W1156" i="1"/>
  <c r="AB1156" i="1" s="1"/>
  <c r="U1156" i="1"/>
  <c r="AM1155" i="1"/>
  <c r="AL1155" i="1"/>
  <c r="AK1155" i="1"/>
  <c r="W1155" i="1"/>
  <c r="AB1155" i="1" s="1"/>
  <c r="U1155" i="1"/>
  <c r="AM1184" i="1"/>
  <c r="AL1184" i="1"/>
  <c r="AK1184" i="1"/>
  <c r="W1184" i="1"/>
  <c r="AB1184" i="1" s="1"/>
  <c r="U1184" i="1"/>
  <c r="U1182" i="1"/>
  <c r="W1182" i="1"/>
  <c r="AB1182" i="1" s="1"/>
  <c r="AK1182" i="1"/>
  <c r="AL1182" i="1"/>
  <c r="AM1182" i="1"/>
  <c r="AM1180" i="1" l="1"/>
  <c r="AL1180" i="1"/>
  <c r="AK1180" i="1"/>
  <c r="W1180" i="1"/>
  <c r="AB1180" i="1" s="1"/>
  <c r="U1180" i="1"/>
  <c r="AM1179" i="1"/>
  <c r="AL1179" i="1"/>
  <c r="AK1179" i="1"/>
  <c r="W1179" i="1"/>
  <c r="AB1179" i="1" s="1"/>
  <c r="U1179" i="1"/>
  <c r="AM1177" i="1"/>
  <c r="AL1177" i="1"/>
  <c r="AK1177" i="1"/>
  <c r="W1177" i="1"/>
  <c r="AB1177" i="1" s="1"/>
  <c r="U1177" i="1"/>
  <c r="AM1176" i="1"/>
  <c r="AL1176" i="1"/>
  <c r="AK1176" i="1"/>
  <c r="W1176" i="1"/>
  <c r="AB1176" i="1" s="1"/>
  <c r="U1176" i="1"/>
  <c r="AM1175" i="1"/>
  <c r="AL1175" i="1"/>
  <c r="AK1175" i="1"/>
  <c r="W1175" i="1"/>
  <c r="AB1175" i="1" s="1"/>
  <c r="U1175" i="1"/>
  <c r="AM1172" i="1"/>
  <c r="AL1172" i="1"/>
  <c r="AK1172" i="1"/>
  <c r="W1172" i="1"/>
  <c r="AB1172" i="1" s="1"/>
  <c r="U1172" i="1"/>
  <c r="AM1171" i="1"/>
  <c r="AL1171" i="1"/>
  <c r="AK1171" i="1"/>
  <c r="W1171" i="1"/>
  <c r="AB1171" i="1" s="1"/>
  <c r="U1171" i="1"/>
  <c r="AM1173" i="1"/>
  <c r="AL1173" i="1"/>
  <c r="AK1173" i="1"/>
  <c r="W1173" i="1"/>
  <c r="AB1173" i="1" s="1"/>
  <c r="U1173" i="1"/>
  <c r="AM1169" i="1"/>
  <c r="AL1169" i="1"/>
  <c r="AK1169" i="1"/>
  <c r="W1169" i="1"/>
  <c r="AB1169" i="1" s="1"/>
  <c r="U1169" i="1"/>
  <c r="AM1168" i="1"/>
  <c r="AL1168" i="1"/>
  <c r="AK1168" i="1"/>
  <c r="W1168" i="1"/>
  <c r="AB1168" i="1" s="1"/>
  <c r="U1168" i="1"/>
  <c r="AM1167" i="1"/>
  <c r="AL1167" i="1"/>
  <c r="AK1167" i="1"/>
  <c r="W1167" i="1"/>
  <c r="AB1167" i="1" s="1"/>
  <c r="U1167" i="1"/>
  <c r="AM1165" i="1"/>
  <c r="AL1165" i="1"/>
  <c r="AK1165" i="1"/>
  <c r="W1165" i="1"/>
  <c r="AB1165" i="1" s="1"/>
  <c r="U1165" i="1"/>
  <c r="AM1166" i="1"/>
  <c r="AL1166" i="1"/>
  <c r="AK1166" i="1"/>
  <c r="W1166" i="1"/>
  <c r="AB1166" i="1" s="1"/>
  <c r="U1166" i="1"/>
  <c r="AM1086" i="1" l="1"/>
  <c r="AL1086" i="1"/>
  <c r="AK1086" i="1"/>
  <c r="W1086" i="1"/>
  <c r="AB1086" i="1" s="1"/>
  <c r="U1086" i="1"/>
  <c r="AM1084" i="1"/>
  <c r="AL1084" i="1"/>
  <c r="AK1084" i="1"/>
  <c r="W1084" i="1"/>
  <c r="AB1084" i="1" s="1"/>
  <c r="U1084" i="1"/>
  <c r="AM1083" i="1"/>
  <c r="AL1083" i="1"/>
  <c r="AK1083" i="1"/>
  <c r="W1083" i="1"/>
  <c r="AB1083" i="1" s="1"/>
  <c r="U1083" i="1"/>
  <c r="AM1081" i="1"/>
  <c r="AL1081" i="1"/>
  <c r="AK1081" i="1"/>
  <c r="W1081" i="1"/>
  <c r="AB1081" i="1" s="1"/>
  <c r="U1081" i="1"/>
  <c r="AM1080" i="1"/>
  <c r="AL1080" i="1"/>
  <c r="AK1080" i="1"/>
  <c r="W1080" i="1"/>
  <c r="AB1080" i="1" s="1"/>
  <c r="U1080" i="1"/>
  <c r="AM1079" i="1"/>
  <c r="AL1079" i="1"/>
  <c r="AK1079" i="1"/>
  <c r="W1079" i="1"/>
  <c r="AB1079" i="1" s="1"/>
  <c r="U1079" i="1"/>
  <c r="AM1078" i="1"/>
  <c r="AL1078" i="1"/>
  <c r="AK1078" i="1"/>
  <c r="W1078" i="1"/>
  <c r="AB1078" i="1" s="1"/>
  <c r="U1078" i="1"/>
  <c r="AM1077" i="1"/>
  <c r="AL1077" i="1"/>
  <c r="AK1077" i="1"/>
  <c r="W1077" i="1"/>
  <c r="AB1077" i="1" s="1"/>
  <c r="U1077" i="1"/>
  <c r="AM1097" i="1"/>
  <c r="AL1097" i="1"/>
  <c r="AK1097" i="1"/>
  <c r="W1097" i="1"/>
  <c r="AB1097" i="1" s="1"/>
  <c r="U1097" i="1"/>
  <c r="AM1095" i="1" l="1"/>
  <c r="AL1095" i="1"/>
  <c r="AK1095" i="1"/>
  <c r="W1095" i="1"/>
  <c r="AB1095" i="1" s="1"/>
  <c r="U1095" i="1"/>
  <c r="AM1094" i="1"/>
  <c r="AL1094" i="1"/>
  <c r="AK1094" i="1"/>
  <c r="W1094" i="1"/>
  <c r="AB1094" i="1" s="1"/>
  <c r="U1094" i="1"/>
  <c r="AM1092" i="1"/>
  <c r="AL1092" i="1"/>
  <c r="AK1092" i="1"/>
  <c r="W1092" i="1"/>
  <c r="AB1092" i="1" s="1"/>
  <c r="U1092" i="1"/>
  <c r="AM1091" i="1"/>
  <c r="AL1091" i="1"/>
  <c r="AK1091" i="1"/>
  <c r="W1091" i="1"/>
  <c r="AB1091" i="1" s="1"/>
  <c r="U1091" i="1"/>
  <c r="AM1090" i="1"/>
  <c r="AL1090" i="1"/>
  <c r="AK1090" i="1"/>
  <c r="W1090" i="1"/>
  <c r="AB1090" i="1" s="1"/>
  <c r="U1090" i="1"/>
  <c r="AM1089" i="1"/>
  <c r="AL1089" i="1"/>
  <c r="AK1089" i="1"/>
  <c r="W1089" i="1"/>
  <c r="AB1089" i="1" s="1"/>
  <c r="U1089" i="1"/>
  <c r="AM1088" i="1"/>
  <c r="AL1088" i="1"/>
  <c r="AK1088" i="1"/>
  <c r="W1088" i="1"/>
  <c r="AB1088" i="1" s="1"/>
  <c r="U1088" i="1"/>
  <c r="AM1064" i="1"/>
  <c r="AL1064" i="1"/>
  <c r="AK1064" i="1"/>
  <c r="W1064" i="1"/>
  <c r="AB1064" i="1" s="1"/>
  <c r="U1064" i="1"/>
  <c r="AM1062" i="1"/>
  <c r="AL1062" i="1"/>
  <c r="AK1062" i="1"/>
  <c r="W1062" i="1"/>
  <c r="AB1062" i="1" s="1"/>
  <c r="U1062" i="1"/>
  <c r="AM1060" i="1"/>
  <c r="AL1060" i="1"/>
  <c r="AK1060" i="1"/>
  <c r="W1060" i="1"/>
  <c r="AB1060" i="1" s="1"/>
  <c r="U1060" i="1"/>
  <c r="AM1059" i="1"/>
  <c r="AL1059" i="1"/>
  <c r="AK1059" i="1"/>
  <c r="W1059" i="1"/>
  <c r="AB1059" i="1" s="1"/>
  <c r="U1059" i="1"/>
  <c r="AM1057" i="1"/>
  <c r="AL1057" i="1"/>
  <c r="AK1057" i="1"/>
  <c r="W1057" i="1"/>
  <c r="AB1057" i="1" s="1"/>
  <c r="U1057" i="1"/>
  <c r="AM1056" i="1"/>
  <c r="AL1056" i="1"/>
  <c r="AK1056" i="1"/>
  <c r="W1056" i="1"/>
  <c r="AB1056" i="1" s="1"/>
  <c r="U1056" i="1"/>
  <c r="AM1055" i="1"/>
  <c r="AL1055" i="1"/>
  <c r="AK1055" i="1"/>
  <c r="W1055" i="1"/>
  <c r="AB1055" i="1" s="1"/>
  <c r="U1055" i="1"/>
  <c r="AM1054" i="1"/>
  <c r="AL1054" i="1"/>
  <c r="AK1054" i="1"/>
  <c r="W1054" i="1"/>
  <c r="AB1054" i="1" s="1"/>
  <c r="U1054" i="1"/>
  <c r="AM1075" i="1"/>
  <c r="AL1075" i="1"/>
  <c r="AK1075" i="1"/>
  <c r="W1075" i="1"/>
  <c r="AB1075" i="1" s="1"/>
  <c r="U1075" i="1"/>
  <c r="AM1073" i="1"/>
  <c r="AL1073" i="1"/>
  <c r="AK1073" i="1"/>
  <c r="W1073" i="1"/>
  <c r="AB1073" i="1" s="1"/>
  <c r="U1073" i="1"/>
  <c r="AM1071" i="1"/>
  <c r="AL1071" i="1"/>
  <c r="AK1071" i="1"/>
  <c r="W1071" i="1"/>
  <c r="AB1071" i="1" s="1"/>
  <c r="U1071" i="1"/>
  <c r="AM1069" i="1"/>
  <c r="AL1069" i="1"/>
  <c r="AK1069" i="1"/>
  <c r="W1069" i="1"/>
  <c r="AB1069" i="1" s="1"/>
  <c r="U1069" i="1"/>
  <c r="AM1068" i="1"/>
  <c r="AL1068" i="1"/>
  <c r="AK1068" i="1"/>
  <c r="W1068" i="1"/>
  <c r="AB1068" i="1" s="1"/>
  <c r="U1068" i="1"/>
  <c r="AM1067" i="1"/>
  <c r="AL1067" i="1"/>
  <c r="AK1067" i="1"/>
  <c r="W1067" i="1"/>
  <c r="AB1067" i="1" s="1"/>
  <c r="U1067" i="1"/>
  <c r="AM1066" i="1"/>
  <c r="AL1066" i="1"/>
  <c r="AK1066" i="1"/>
  <c r="W1066" i="1"/>
  <c r="AB1066" i="1" s="1"/>
  <c r="U1066" i="1"/>
  <c r="AM843" i="1"/>
  <c r="AL843" i="1"/>
  <c r="AK843" i="1"/>
  <c r="W843" i="1"/>
  <c r="AB843" i="1" s="1"/>
  <c r="U843" i="1"/>
  <c r="AM871" i="1"/>
  <c r="AL871" i="1"/>
  <c r="AK871" i="1"/>
  <c r="W871" i="1"/>
  <c r="AB871" i="1" s="1"/>
  <c r="U871" i="1"/>
  <c r="AM867" i="1" l="1"/>
  <c r="AL867" i="1"/>
  <c r="AK867" i="1"/>
  <c r="W867" i="1"/>
  <c r="AB867" i="1" s="1"/>
  <c r="U867" i="1"/>
  <c r="AM849" i="1"/>
  <c r="AL849" i="1"/>
  <c r="AK849" i="1"/>
  <c r="W849" i="1"/>
  <c r="AB849" i="1" s="1"/>
  <c r="U849" i="1"/>
  <c r="AM848" i="1"/>
  <c r="AL848" i="1"/>
  <c r="AK848" i="1"/>
  <c r="W848" i="1"/>
  <c r="AB848" i="1" s="1"/>
  <c r="U848" i="1"/>
  <c r="AM847" i="1"/>
  <c r="AL847" i="1"/>
  <c r="AK847" i="1"/>
  <c r="W847" i="1"/>
  <c r="AB847" i="1" s="1"/>
  <c r="U847" i="1"/>
  <c r="AM850" i="1"/>
  <c r="AL850" i="1"/>
  <c r="AK850" i="1"/>
  <c r="W850" i="1"/>
  <c r="AB850" i="1" s="1"/>
  <c r="U850" i="1"/>
  <c r="AM851" i="1"/>
  <c r="AL851" i="1"/>
  <c r="AK851" i="1"/>
  <c r="W851" i="1"/>
  <c r="AB851" i="1" s="1"/>
  <c r="U851" i="1"/>
  <c r="AM852" i="1"/>
  <c r="AL852" i="1"/>
  <c r="AK852" i="1"/>
  <c r="W852" i="1"/>
  <c r="AB852" i="1" s="1"/>
  <c r="U852" i="1"/>
  <c r="AM841" i="1"/>
  <c r="AL841" i="1"/>
  <c r="AK841" i="1"/>
  <c r="W841" i="1"/>
  <c r="AB841" i="1" s="1"/>
  <c r="U841" i="1"/>
  <c r="AM840" i="1"/>
  <c r="AL840" i="1"/>
  <c r="AK840" i="1"/>
  <c r="W840" i="1"/>
  <c r="AB840" i="1" s="1"/>
  <c r="U840" i="1"/>
  <c r="AM839" i="1"/>
  <c r="AL839" i="1"/>
  <c r="AK839" i="1"/>
  <c r="W839" i="1"/>
  <c r="AB839" i="1" s="1"/>
  <c r="U839" i="1"/>
  <c r="AM837" i="1"/>
  <c r="AL837" i="1"/>
  <c r="AK837" i="1"/>
  <c r="W837" i="1"/>
  <c r="AB837" i="1" s="1"/>
  <c r="U837" i="1"/>
  <c r="AM835" i="1"/>
  <c r="AL835" i="1"/>
  <c r="AK835" i="1"/>
  <c r="W835" i="1"/>
  <c r="AB835" i="1" s="1"/>
  <c r="U835" i="1"/>
  <c r="AM834" i="1"/>
  <c r="AL834" i="1"/>
  <c r="AK834" i="1"/>
  <c r="W834" i="1"/>
  <c r="AB834" i="1" s="1"/>
  <c r="U834" i="1"/>
  <c r="AM833" i="1"/>
  <c r="AL833" i="1"/>
  <c r="AK833" i="1"/>
  <c r="W833" i="1"/>
  <c r="AB833" i="1" s="1"/>
  <c r="U833" i="1"/>
  <c r="AM831" i="1"/>
  <c r="AL831" i="1"/>
  <c r="AK831" i="1"/>
  <c r="W831" i="1"/>
  <c r="AB831" i="1" s="1"/>
  <c r="U831" i="1"/>
  <c r="AM830" i="1"/>
  <c r="AL830" i="1"/>
  <c r="AK830" i="1"/>
  <c r="W830" i="1"/>
  <c r="AB830" i="1" s="1"/>
  <c r="U830" i="1"/>
  <c r="AM719" i="1"/>
  <c r="AL719" i="1"/>
  <c r="AK719" i="1"/>
  <c r="W719" i="1"/>
  <c r="AB719" i="1" s="1"/>
  <c r="U719" i="1"/>
  <c r="AM714" i="1"/>
  <c r="AL714" i="1"/>
  <c r="AK714" i="1"/>
  <c r="W714" i="1"/>
  <c r="AB714" i="1" s="1"/>
  <c r="U714" i="1"/>
  <c r="AM713" i="1"/>
  <c r="AL713" i="1"/>
  <c r="AK713" i="1"/>
  <c r="W713" i="1"/>
  <c r="AB713" i="1" s="1"/>
  <c r="U713" i="1"/>
  <c r="AM711" i="1"/>
  <c r="AL711" i="1"/>
  <c r="AK711" i="1"/>
  <c r="W711" i="1"/>
  <c r="AB711" i="1" s="1"/>
  <c r="U711" i="1"/>
  <c r="AM709" i="1"/>
  <c r="AL709" i="1"/>
  <c r="AK709" i="1"/>
  <c r="W709" i="1"/>
  <c r="AB709" i="1" s="1"/>
  <c r="U709" i="1"/>
  <c r="AM708" i="1"/>
  <c r="AL708" i="1"/>
  <c r="AK708" i="1"/>
  <c r="W708" i="1"/>
  <c r="AB708" i="1" s="1"/>
  <c r="U708" i="1"/>
  <c r="AM706" i="1"/>
  <c r="AL706" i="1"/>
  <c r="AK706" i="1"/>
  <c r="W706" i="1"/>
  <c r="AB706" i="1" s="1"/>
  <c r="U706" i="1"/>
  <c r="AM705" i="1"/>
  <c r="AL705" i="1"/>
  <c r="AK705" i="1"/>
  <c r="W705" i="1"/>
  <c r="AB705" i="1" s="1"/>
  <c r="U705" i="1"/>
  <c r="AM704" i="1"/>
  <c r="AL704" i="1"/>
  <c r="AK704" i="1"/>
  <c r="W704" i="1"/>
  <c r="AB704" i="1" s="1"/>
  <c r="U704" i="1"/>
  <c r="AM700" i="1"/>
  <c r="AL700" i="1"/>
  <c r="AK700" i="1"/>
  <c r="W700" i="1"/>
  <c r="AB700" i="1" s="1"/>
  <c r="U700" i="1"/>
  <c r="AM698" i="1"/>
  <c r="AL698" i="1"/>
  <c r="AK698" i="1"/>
  <c r="W698" i="1"/>
  <c r="AB698" i="1" s="1"/>
  <c r="U698" i="1"/>
  <c r="AM697" i="1"/>
  <c r="AL697" i="1"/>
  <c r="AK697" i="1"/>
  <c r="W697" i="1"/>
  <c r="AB697" i="1" s="1"/>
  <c r="U697" i="1"/>
  <c r="AM695" i="1"/>
  <c r="AL695" i="1"/>
  <c r="AK695" i="1"/>
  <c r="W695" i="1"/>
  <c r="AB695" i="1" s="1"/>
  <c r="U695" i="1"/>
  <c r="AM694" i="1"/>
  <c r="AL694" i="1"/>
  <c r="AK694" i="1"/>
  <c r="W694" i="1"/>
  <c r="AB694" i="1" s="1"/>
  <c r="U694" i="1"/>
  <c r="AM693" i="1"/>
  <c r="AL693" i="1"/>
  <c r="AK693" i="1"/>
  <c r="W693" i="1"/>
  <c r="AB693" i="1" s="1"/>
  <c r="U693" i="1"/>
  <c r="AM685" i="1"/>
  <c r="AL685" i="1"/>
  <c r="AK685" i="1"/>
  <c r="W685" i="1"/>
  <c r="AB685" i="1" s="1"/>
  <c r="U685" i="1"/>
  <c r="AM688" i="1"/>
  <c r="AL688" i="1"/>
  <c r="AK688" i="1"/>
  <c r="W688" i="1"/>
  <c r="AB688" i="1" s="1"/>
  <c r="U688" i="1"/>
  <c r="AM687" i="1"/>
  <c r="AL687" i="1"/>
  <c r="AK687" i="1"/>
  <c r="W687" i="1"/>
  <c r="AB687" i="1" s="1"/>
  <c r="U687" i="1"/>
  <c r="AM675" i="1"/>
  <c r="AL675" i="1"/>
  <c r="AK675" i="1"/>
  <c r="W675" i="1"/>
  <c r="AB675" i="1" s="1"/>
  <c r="U675" i="1"/>
  <c r="AM673" i="1"/>
  <c r="AL673" i="1"/>
  <c r="AK673" i="1"/>
  <c r="W673" i="1"/>
  <c r="AB673" i="1" s="1"/>
  <c r="U673" i="1"/>
  <c r="AM674" i="1"/>
  <c r="AL674" i="1"/>
  <c r="AK674" i="1"/>
  <c r="W674" i="1"/>
  <c r="AB674" i="1" s="1"/>
  <c r="U674" i="1"/>
  <c r="AM683" i="1"/>
  <c r="AL683" i="1"/>
  <c r="AK683" i="1"/>
  <c r="W683" i="1"/>
  <c r="AB683" i="1" s="1"/>
  <c r="U683" i="1"/>
  <c r="AM681" i="1"/>
  <c r="AL681" i="1"/>
  <c r="AK681" i="1"/>
  <c r="W681" i="1"/>
  <c r="AB681" i="1" s="1"/>
  <c r="U681" i="1"/>
  <c r="AM680" i="1"/>
  <c r="AL680" i="1"/>
  <c r="AK680" i="1"/>
  <c r="W680" i="1"/>
  <c r="AB680" i="1" s="1"/>
  <c r="U680" i="1"/>
  <c r="AM679" i="1"/>
  <c r="AL679" i="1"/>
  <c r="AK679" i="1"/>
  <c r="W679" i="1"/>
  <c r="AB679" i="1" s="1"/>
  <c r="U679" i="1"/>
  <c r="AM677" i="1"/>
  <c r="AL677" i="1"/>
  <c r="AK677" i="1"/>
  <c r="W677" i="1"/>
  <c r="AB677" i="1" s="1"/>
  <c r="U677" i="1"/>
  <c r="AM671" i="1"/>
  <c r="AL671" i="1"/>
  <c r="AK671" i="1"/>
  <c r="W671" i="1"/>
  <c r="AB671" i="1" s="1"/>
  <c r="U671" i="1"/>
  <c r="AM670" i="1"/>
  <c r="AL670" i="1"/>
  <c r="AK670" i="1"/>
  <c r="W670" i="1"/>
  <c r="AB670" i="1" s="1"/>
  <c r="U670" i="1"/>
  <c r="AM669" i="1"/>
  <c r="AL669" i="1"/>
  <c r="AK669" i="1"/>
  <c r="W669" i="1"/>
  <c r="AB669" i="1" s="1"/>
  <c r="U669" i="1"/>
  <c r="AM459" i="1"/>
  <c r="AL459" i="1"/>
  <c r="AK459" i="1"/>
  <c r="W459" i="1"/>
  <c r="AB459" i="1" s="1"/>
  <c r="U459" i="1"/>
  <c r="AM460" i="1"/>
  <c r="AL460" i="1"/>
  <c r="AK460" i="1"/>
  <c r="W460" i="1"/>
  <c r="AB460" i="1" s="1"/>
  <c r="U460" i="1"/>
  <c r="AM461" i="1"/>
  <c r="AL461" i="1"/>
  <c r="AK461" i="1"/>
  <c r="W461" i="1"/>
  <c r="AB461" i="1" s="1"/>
  <c r="U461" i="1"/>
  <c r="AM457" i="1"/>
  <c r="AL457" i="1"/>
  <c r="AK457" i="1"/>
  <c r="W457" i="1"/>
  <c r="AB457" i="1" s="1"/>
  <c r="U457" i="1"/>
  <c r="AM454" i="1" l="1"/>
  <c r="AL454" i="1"/>
  <c r="AK454" i="1"/>
  <c r="W454" i="1"/>
  <c r="AB454" i="1" s="1"/>
  <c r="U454" i="1"/>
  <c r="AM453" i="1"/>
  <c r="AL453" i="1"/>
  <c r="AK453" i="1"/>
  <c r="W453" i="1"/>
  <c r="AB453" i="1" s="1"/>
  <c r="U453" i="1"/>
  <c r="AM452" i="1"/>
  <c r="AL452" i="1"/>
  <c r="AK452" i="1"/>
  <c r="W452" i="1"/>
  <c r="AB452" i="1" s="1"/>
  <c r="U452" i="1"/>
  <c r="AM451" i="1"/>
  <c r="AL451" i="1"/>
  <c r="AK451" i="1"/>
  <c r="W451" i="1"/>
  <c r="AB451" i="1" s="1"/>
  <c r="U451" i="1"/>
  <c r="AM449" i="1"/>
  <c r="AL449" i="1"/>
  <c r="AK449" i="1"/>
  <c r="W449" i="1"/>
  <c r="AB449" i="1" s="1"/>
  <c r="U449" i="1"/>
  <c r="AM447" i="1"/>
  <c r="AL447" i="1"/>
  <c r="AK447" i="1"/>
  <c r="W447" i="1"/>
  <c r="AB447" i="1" s="1"/>
  <c r="U447" i="1"/>
  <c r="AM445" i="1"/>
  <c r="AL445" i="1"/>
  <c r="AK445" i="1"/>
  <c r="W445" i="1"/>
  <c r="AB445" i="1" s="1"/>
  <c r="U445" i="1"/>
  <c r="AM441" i="1"/>
  <c r="AL441" i="1"/>
  <c r="AK441" i="1"/>
  <c r="W441" i="1"/>
  <c r="AB441" i="1" s="1"/>
  <c r="U441" i="1"/>
  <c r="AM443" i="1"/>
  <c r="AL443" i="1"/>
  <c r="AK443" i="1"/>
  <c r="W443" i="1"/>
  <c r="AB443" i="1" s="1"/>
  <c r="U443" i="1"/>
  <c r="AM439" i="1"/>
  <c r="AL439" i="1"/>
  <c r="AK439" i="1"/>
  <c r="W439" i="1"/>
  <c r="AB439" i="1" s="1"/>
  <c r="U439" i="1"/>
  <c r="AM392" i="1"/>
  <c r="AL392" i="1"/>
  <c r="AK392" i="1"/>
  <c r="W392" i="1"/>
  <c r="AB392" i="1" s="1"/>
  <c r="U392" i="1"/>
  <c r="AM390" i="1"/>
  <c r="AL390" i="1"/>
  <c r="AK390" i="1"/>
  <c r="W390" i="1"/>
  <c r="AB390" i="1" s="1"/>
  <c r="U390" i="1"/>
  <c r="AM389" i="1"/>
  <c r="AL389" i="1"/>
  <c r="AK389" i="1"/>
  <c r="W389" i="1"/>
  <c r="AB389" i="1" s="1"/>
  <c r="U389" i="1"/>
  <c r="AM387" i="1"/>
  <c r="AL387" i="1"/>
  <c r="AK387" i="1"/>
  <c r="W387" i="1"/>
  <c r="AB387" i="1" s="1"/>
  <c r="U387" i="1"/>
  <c r="AM386" i="1"/>
  <c r="AL386" i="1"/>
  <c r="AK386" i="1"/>
  <c r="W386" i="1"/>
  <c r="AB386" i="1" s="1"/>
  <c r="U386" i="1"/>
  <c r="AM385" i="1"/>
  <c r="AL385" i="1"/>
  <c r="AK385" i="1"/>
  <c r="W385" i="1"/>
  <c r="AB385" i="1" s="1"/>
  <c r="U385" i="1"/>
  <c r="AM384" i="1"/>
  <c r="AL384" i="1"/>
  <c r="AK384" i="1"/>
  <c r="W384" i="1"/>
  <c r="AB384" i="1" s="1"/>
  <c r="U384" i="1"/>
  <c r="AM407" i="1"/>
  <c r="AL407" i="1"/>
  <c r="AK407" i="1"/>
  <c r="W407" i="1"/>
  <c r="AB407" i="1" s="1"/>
  <c r="U407" i="1"/>
  <c r="AM405" i="1"/>
  <c r="AL405" i="1"/>
  <c r="AK405" i="1"/>
  <c r="W405" i="1"/>
  <c r="AB405" i="1" s="1"/>
  <c r="U405" i="1"/>
  <c r="AM404" i="1"/>
  <c r="AL404" i="1"/>
  <c r="AK404" i="1"/>
  <c r="W404" i="1"/>
  <c r="AB404" i="1" s="1"/>
  <c r="U404" i="1"/>
  <c r="AM402" i="1"/>
  <c r="AL402" i="1"/>
  <c r="AK402" i="1"/>
  <c r="W402" i="1"/>
  <c r="AB402" i="1" s="1"/>
  <c r="U402" i="1"/>
  <c r="AM401" i="1"/>
  <c r="AL401" i="1"/>
  <c r="AK401" i="1"/>
  <c r="W401" i="1"/>
  <c r="AB401" i="1" s="1"/>
  <c r="U401" i="1"/>
  <c r="AM400" i="1"/>
  <c r="AL400" i="1"/>
  <c r="AK400" i="1"/>
  <c r="W400" i="1"/>
  <c r="AB400" i="1" s="1"/>
  <c r="U400" i="1"/>
  <c r="AM399" i="1"/>
  <c r="AL399" i="1"/>
  <c r="AK399" i="1"/>
  <c r="W399" i="1"/>
  <c r="AB399" i="1" s="1"/>
  <c r="U399" i="1"/>
  <c r="AM371" i="1"/>
  <c r="AL371" i="1"/>
  <c r="AK371" i="1"/>
  <c r="W371" i="1"/>
  <c r="AB371" i="1" s="1"/>
  <c r="U371" i="1"/>
  <c r="AM369" i="1"/>
  <c r="AL369" i="1"/>
  <c r="AK369" i="1"/>
  <c r="W369" i="1"/>
  <c r="AB369" i="1" s="1"/>
  <c r="U369" i="1"/>
  <c r="AM367" i="1"/>
  <c r="AL367" i="1"/>
  <c r="AK367" i="1"/>
  <c r="W367" i="1"/>
  <c r="AB367" i="1" s="1"/>
  <c r="U367" i="1"/>
  <c r="AM366" i="1"/>
  <c r="AL366" i="1"/>
  <c r="AK366" i="1"/>
  <c r="W366" i="1"/>
  <c r="AB366" i="1" s="1"/>
  <c r="U366" i="1"/>
  <c r="AM364" i="1"/>
  <c r="AL364" i="1"/>
  <c r="AK364" i="1"/>
  <c r="W364" i="1"/>
  <c r="AB364" i="1" s="1"/>
  <c r="U364" i="1"/>
  <c r="AM363" i="1"/>
  <c r="AL363" i="1"/>
  <c r="AK363" i="1"/>
  <c r="W363" i="1"/>
  <c r="AB363" i="1" s="1"/>
  <c r="U363" i="1"/>
  <c r="AM380" i="1"/>
  <c r="AL380" i="1"/>
  <c r="AK380" i="1"/>
  <c r="W380" i="1"/>
  <c r="AB380" i="1" s="1"/>
  <c r="U380" i="1"/>
  <c r="AM378" i="1"/>
  <c r="AL378" i="1"/>
  <c r="AK378" i="1"/>
  <c r="W378" i="1"/>
  <c r="AB378" i="1" s="1"/>
  <c r="U378" i="1"/>
  <c r="AM376" i="1"/>
  <c r="AL376" i="1"/>
  <c r="AK376" i="1"/>
  <c r="W376" i="1"/>
  <c r="AB376" i="1" s="1"/>
  <c r="U376" i="1"/>
  <c r="AM374" i="1"/>
  <c r="AL374" i="1"/>
  <c r="AK374" i="1"/>
  <c r="W374" i="1"/>
  <c r="AB374" i="1" s="1"/>
  <c r="U374" i="1"/>
  <c r="AM373" i="1"/>
  <c r="AL373" i="1"/>
  <c r="AK373" i="1"/>
  <c r="W373" i="1"/>
  <c r="AB373" i="1" s="1"/>
  <c r="U373" i="1"/>
  <c r="AM322" i="1"/>
  <c r="AL322" i="1"/>
  <c r="AK322" i="1"/>
  <c r="W322" i="1"/>
  <c r="AB322" i="1" s="1"/>
  <c r="U322" i="1"/>
  <c r="AM285" i="1"/>
  <c r="AL285" i="1"/>
  <c r="AK285" i="1"/>
  <c r="W285" i="1"/>
  <c r="AB285" i="1" s="1"/>
  <c r="U285" i="1"/>
  <c r="AM283" i="1"/>
  <c r="AL283" i="1"/>
  <c r="AK283" i="1"/>
  <c r="W283" i="1"/>
  <c r="AB283" i="1" s="1"/>
  <c r="U283" i="1"/>
  <c r="AM282" i="1"/>
  <c r="AL282" i="1"/>
  <c r="AK282" i="1"/>
  <c r="W282" i="1"/>
  <c r="AB282" i="1" s="1"/>
  <c r="U282" i="1"/>
  <c r="AM318" i="1"/>
  <c r="AL318" i="1"/>
  <c r="AK318" i="1"/>
  <c r="W318" i="1"/>
  <c r="AB318" i="1" s="1"/>
  <c r="U318" i="1"/>
  <c r="AM317" i="1"/>
  <c r="AL317" i="1"/>
  <c r="AK317" i="1"/>
  <c r="W317" i="1"/>
  <c r="AB317" i="1" s="1"/>
  <c r="U317" i="1"/>
  <c r="AM316" i="1"/>
  <c r="AL316" i="1"/>
  <c r="AK316" i="1"/>
  <c r="W316" i="1"/>
  <c r="AB316" i="1" s="1"/>
  <c r="U316" i="1"/>
  <c r="AM315" i="1"/>
  <c r="AL315" i="1"/>
  <c r="AK315" i="1"/>
  <c r="W315" i="1"/>
  <c r="AB315" i="1" s="1"/>
  <c r="U315" i="1"/>
  <c r="AM313" i="1"/>
  <c r="AL313" i="1"/>
  <c r="AK313" i="1"/>
  <c r="W313" i="1"/>
  <c r="AB313" i="1" s="1"/>
  <c r="U313" i="1"/>
  <c r="AM312" i="1"/>
  <c r="AL312" i="1"/>
  <c r="AK312" i="1"/>
  <c r="W312" i="1"/>
  <c r="AB312" i="1" s="1"/>
  <c r="U312" i="1"/>
  <c r="AM308" i="1"/>
  <c r="AL308" i="1"/>
  <c r="AK308" i="1"/>
  <c r="W308" i="1"/>
  <c r="AB308" i="1" s="1"/>
  <c r="U308" i="1"/>
  <c r="AM307" i="1"/>
  <c r="AL307" i="1"/>
  <c r="AK307" i="1"/>
  <c r="W307" i="1"/>
  <c r="AB307" i="1" s="1"/>
  <c r="U307" i="1"/>
  <c r="AM306" i="1"/>
  <c r="AL306" i="1"/>
  <c r="AK306" i="1"/>
  <c r="W306" i="1"/>
  <c r="AB306" i="1" s="1"/>
  <c r="U306" i="1"/>
  <c r="AM305" i="1"/>
  <c r="AL305" i="1"/>
  <c r="AK305" i="1"/>
  <c r="W305" i="1"/>
  <c r="AB305" i="1" s="1"/>
  <c r="U305" i="1"/>
  <c r="AM303" i="1"/>
  <c r="AL303" i="1"/>
  <c r="AK303" i="1"/>
  <c r="W303" i="1"/>
  <c r="AB303" i="1" s="1"/>
  <c r="U303" i="1"/>
  <c r="AM302" i="1"/>
  <c r="AL302" i="1"/>
  <c r="AK302" i="1"/>
  <c r="W302" i="1"/>
  <c r="AB302" i="1" s="1"/>
  <c r="U302" i="1"/>
  <c r="AM293" i="1"/>
  <c r="AL293" i="1"/>
  <c r="AK293" i="1"/>
  <c r="W293" i="1"/>
  <c r="AB293" i="1" s="1"/>
  <c r="U293" i="1"/>
  <c r="AM292" i="1"/>
  <c r="AL292" i="1"/>
  <c r="AK292" i="1"/>
  <c r="W292" i="1"/>
  <c r="AB292" i="1" s="1"/>
  <c r="U292" i="1"/>
  <c r="AM294" i="1"/>
  <c r="AL294" i="1"/>
  <c r="AK294" i="1"/>
  <c r="W294" i="1"/>
  <c r="AB294" i="1" s="1"/>
  <c r="U294" i="1"/>
  <c r="AM295" i="1"/>
  <c r="AL295" i="1"/>
  <c r="AK295" i="1"/>
  <c r="W295" i="1"/>
  <c r="AB295" i="1" s="1"/>
  <c r="U295" i="1"/>
  <c r="AM289" i="1"/>
  <c r="AL289" i="1"/>
  <c r="AK289" i="1"/>
  <c r="W289" i="1"/>
  <c r="AB289" i="1" s="1"/>
  <c r="U289" i="1"/>
  <c r="AM290" i="1"/>
  <c r="AL290" i="1"/>
  <c r="AK290" i="1"/>
  <c r="W290" i="1"/>
  <c r="AB290" i="1" s="1"/>
  <c r="U290" i="1"/>
  <c r="AM275" i="1"/>
  <c r="AL275" i="1"/>
  <c r="AK275" i="1"/>
  <c r="W275" i="1"/>
  <c r="AB275" i="1" s="1"/>
  <c r="U275" i="1"/>
  <c r="AM273" i="1"/>
  <c r="AL273" i="1"/>
  <c r="AK273" i="1"/>
  <c r="W273" i="1"/>
  <c r="AB273" i="1" s="1"/>
  <c r="U273" i="1"/>
  <c r="AM272" i="1"/>
  <c r="AL272" i="1"/>
  <c r="AK272" i="1"/>
  <c r="W272" i="1"/>
  <c r="AB272" i="1" s="1"/>
  <c r="U272" i="1"/>
  <c r="AM271" i="1"/>
  <c r="AL271" i="1"/>
  <c r="AK271" i="1"/>
  <c r="W271" i="1"/>
  <c r="AB271" i="1" s="1"/>
  <c r="U271" i="1"/>
  <c r="AM269" i="1"/>
  <c r="AL269" i="1"/>
  <c r="AK269" i="1"/>
  <c r="W269" i="1"/>
  <c r="AB269" i="1" s="1"/>
  <c r="U269" i="1"/>
  <c r="AM268" i="1"/>
  <c r="AL268" i="1"/>
  <c r="AK268" i="1"/>
  <c r="W268" i="1"/>
  <c r="AB268" i="1" s="1"/>
  <c r="U268" i="1"/>
  <c r="AM266" i="1"/>
  <c r="AL266" i="1"/>
  <c r="AK266" i="1"/>
  <c r="W266" i="1"/>
  <c r="AB266" i="1" s="1"/>
  <c r="U266" i="1"/>
  <c r="AM265" i="1"/>
  <c r="AL265" i="1"/>
  <c r="AK265" i="1"/>
  <c r="W265" i="1"/>
  <c r="AB265" i="1" s="1"/>
  <c r="U265" i="1"/>
  <c r="AM264" i="1"/>
  <c r="AL264" i="1"/>
  <c r="AK264" i="1"/>
  <c r="W264" i="1"/>
  <c r="AB264" i="1" s="1"/>
  <c r="U264" i="1"/>
  <c r="AM280" i="1"/>
  <c r="AL280" i="1"/>
  <c r="AK280" i="1"/>
  <c r="W280" i="1"/>
  <c r="AB280" i="1" s="1"/>
  <c r="U280" i="1"/>
  <c r="AM279" i="1"/>
  <c r="AL279" i="1"/>
  <c r="AK279" i="1"/>
  <c r="W279" i="1"/>
  <c r="AB279" i="1" s="1"/>
  <c r="U279" i="1"/>
  <c r="AM278" i="1"/>
  <c r="AL278" i="1"/>
  <c r="AK278" i="1"/>
  <c r="W278" i="1"/>
  <c r="AB278" i="1" s="1"/>
  <c r="U278" i="1"/>
  <c r="AM277" i="1"/>
  <c r="AL277" i="1"/>
  <c r="AK277" i="1"/>
  <c r="W277" i="1"/>
  <c r="AB277" i="1" s="1"/>
  <c r="U277" i="1"/>
  <c r="AM259" i="1"/>
  <c r="AL259" i="1"/>
  <c r="AK259" i="1"/>
  <c r="W259" i="1"/>
  <c r="AB259" i="1" s="1"/>
  <c r="U259" i="1"/>
  <c r="AM257" i="1"/>
  <c r="AL257" i="1"/>
  <c r="AK257" i="1"/>
  <c r="W257" i="1"/>
  <c r="AB257" i="1" s="1"/>
  <c r="U257" i="1"/>
  <c r="AM256" i="1"/>
  <c r="AL256" i="1"/>
  <c r="AK256" i="1"/>
  <c r="W256" i="1"/>
  <c r="AB256" i="1" s="1"/>
  <c r="U256" i="1"/>
  <c r="AM255" i="1"/>
  <c r="AL255" i="1"/>
  <c r="AK255" i="1"/>
  <c r="W255" i="1"/>
  <c r="AB255" i="1" s="1"/>
  <c r="U255" i="1"/>
  <c r="AM253" i="1"/>
  <c r="AL253" i="1"/>
  <c r="AK253" i="1"/>
  <c r="W253" i="1"/>
  <c r="AB253" i="1" s="1"/>
  <c r="U253" i="1"/>
  <c r="AM252" i="1"/>
  <c r="AL252" i="1"/>
  <c r="AK252" i="1"/>
  <c r="W252" i="1"/>
  <c r="AB252" i="1" s="1"/>
  <c r="U252" i="1"/>
  <c r="AM250" i="1"/>
  <c r="AL250" i="1"/>
  <c r="AK250" i="1"/>
  <c r="W250" i="1"/>
  <c r="AB250" i="1" s="1"/>
  <c r="U250" i="1"/>
  <c r="AM249" i="1"/>
  <c r="AL249" i="1"/>
  <c r="AK249" i="1"/>
  <c r="W249" i="1"/>
  <c r="AB249" i="1" s="1"/>
  <c r="U249" i="1"/>
  <c r="AM248" i="1"/>
  <c r="AL248" i="1"/>
  <c r="AK248" i="1"/>
  <c r="W248" i="1"/>
  <c r="AB248" i="1" s="1"/>
  <c r="U248" i="1"/>
  <c r="AM247" i="1"/>
  <c r="AL247" i="1"/>
  <c r="AK247" i="1"/>
  <c r="W247" i="1"/>
  <c r="AB247" i="1" s="1"/>
  <c r="U247" i="1"/>
  <c r="AM245" i="1"/>
  <c r="AL245" i="1"/>
  <c r="AK245" i="1"/>
  <c r="W245" i="1"/>
  <c r="AB245" i="1" s="1"/>
  <c r="U245" i="1"/>
  <c r="AM243" i="1"/>
  <c r="AL243" i="1"/>
  <c r="AK243" i="1"/>
  <c r="W243" i="1"/>
  <c r="AB243" i="1" s="1"/>
  <c r="U243" i="1"/>
  <c r="AM242" i="1"/>
  <c r="AL242" i="1"/>
  <c r="AK242" i="1"/>
  <c r="W242" i="1"/>
  <c r="AB242" i="1" s="1"/>
  <c r="U242" i="1"/>
  <c r="AM241" i="1"/>
  <c r="AL241" i="1"/>
  <c r="AK241" i="1"/>
  <c r="W241" i="1"/>
  <c r="AB241" i="1" s="1"/>
  <c r="U241" i="1"/>
  <c r="AM239" i="1"/>
  <c r="AL239" i="1"/>
  <c r="AK239" i="1"/>
  <c r="W239" i="1"/>
  <c r="AB239" i="1" s="1"/>
  <c r="U239" i="1"/>
  <c r="AM238" i="1"/>
  <c r="AL238" i="1"/>
  <c r="AK238" i="1"/>
  <c r="W238" i="1"/>
  <c r="AB238" i="1" s="1"/>
  <c r="U238" i="1"/>
  <c r="AM236" i="1"/>
  <c r="AL236" i="1"/>
  <c r="AK236" i="1"/>
  <c r="W236" i="1"/>
  <c r="AB236" i="1" s="1"/>
  <c r="U236" i="1"/>
  <c r="AM234" i="1"/>
  <c r="AL234" i="1"/>
  <c r="AK234" i="1"/>
  <c r="W234" i="1"/>
  <c r="AB234" i="1" s="1"/>
  <c r="U234" i="1"/>
  <c r="AM233" i="1"/>
  <c r="AL233" i="1"/>
  <c r="AK233" i="1"/>
  <c r="W233" i="1"/>
  <c r="AB233" i="1" s="1"/>
  <c r="U233" i="1"/>
  <c r="AM232" i="1"/>
  <c r="AL232" i="1"/>
  <c r="AK232" i="1"/>
  <c r="W232" i="1"/>
  <c r="AB232" i="1" s="1"/>
  <c r="U232" i="1"/>
  <c r="AM231" i="1"/>
  <c r="AL231" i="1"/>
  <c r="AK231" i="1"/>
  <c r="W231" i="1"/>
  <c r="AB231" i="1" s="1"/>
  <c r="U231" i="1"/>
  <c r="AM560" i="1"/>
  <c r="AL560" i="1"/>
  <c r="AK560" i="1"/>
  <c r="W560" i="1"/>
  <c r="AB560" i="1" s="1"/>
  <c r="U560" i="1"/>
  <c r="AM559" i="1"/>
  <c r="AL559" i="1"/>
  <c r="AK559" i="1"/>
  <c r="W559" i="1"/>
  <c r="AB559" i="1" s="1"/>
  <c r="U559" i="1"/>
  <c r="AM557" i="1"/>
  <c r="AL557" i="1"/>
  <c r="AK557" i="1"/>
  <c r="W557" i="1"/>
  <c r="AB557" i="1" s="1"/>
  <c r="U557" i="1"/>
  <c r="AM556" i="1"/>
  <c r="AL556" i="1"/>
  <c r="AK556" i="1"/>
  <c r="W556" i="1"/>
  <c r="AB556" i="1" s="1"/>
  <c r="U556" i="1"/>
  <c r="AM555" i="1"/>
  <c r="AL555" i="1"/>
  <c r="AK555" i="1"/>
  <c r="W555" i="1"/>
  <c r="AB555" i="1" s="1"/>
  <c r="U555" i="1"/>
  <c r="AM554" i="1"/>
  <c r="AL554" i="1"/>
  <c r="AK554" i="1"/>
  <c r="W554" i="1"/>
  <c r="AB554" i="1" s="1"/>
  <c r="U554" i="1"/>
  <c r="AM552" i="1"/>
  <c r="AL552" i="1"/>
  <c r="AK552" i="1"/>
  <c r="W552" i="1"/>
  <c r="AB552" i="1" s="1"/>
  <c r="U552" i="1"/>
  <c r="AM551" i="1"/>
  <c r="AL551" i="1"/>
  <c r="AK551" i="1"/>
  <c r="W551" i="1"/>
  <c r="AB551" i="1" s="1"/>
  <c r="U551" i="1"/>
  <c r="AM549" i="1"/>
  <c r="AL549" i="1"/>
  <c r="AK549" i="1"/>
  <c r="W549" i="1"/>
  <c r="AB549" i="1" s="1"/>
  <c r="U549" i="1"/>
  <c r="AM548" i="1"/>
  <c r="AL548" i="1"/>
  <c r="AK548" i="1"/>
  <c r="W548" i="1"/>
  <c r="AB548" i="1" s="1"/>
  <c r="U548" i="1"/>
  <c r="AM547" i="1"/>
  <c r="AL547" i="1"/>
  <c r="AK547" i="1"/>
  <c r="W547" i="1"/>
  <c r="AB547" i="1" s="1"/>
  <c r="U547" i="1"/>
  <c r="AM546" i="1"/>
  <c r="AL546" i="1"/>
  <c r="AK546" i="1"/>
  <c r="W546" i="1"/>
  <c r="AB546" i="1" s="1"/>
  <c r="U546" i="1"/>
  <c r="AM534" i="1" l="1"/>
  <c r="AL534" i="1"/>
  <c r="AK534" i="1"/>
  <c r="W534" i="1"/>
  <c r="AB534" i="1" s="1"/>
  <c r="U534" i="1"/>
  <c r="AM533" i="1"/>
  <c r="AL533" i="1"/>
  <c r="AK533" i="1"/>
  <c r="W533" i="1"/>
  <c r="AB533" i="1" s="1"/>
  <c r="U533" i="1"/>
  <c r="AM531" i="1"/>
  <c r="AL531" i="1"/>
  <c r="AK531" i="1"/>
  <c r="W531" i="1"/>
  <c r="AB531" i="1" s="1"/>
  <c r="U531" i="1"/>
  <c r="AM530" i="1"/>
  <c r="AL530" i="1"/>
  <c r="AK530" i="1"/>
  <c r="W530" i="1"/>
  <c r="AB530" i="1" s="1"/>
  <c r="U530" i="1"/>
  <c r="AM529" i="1"/>
  <c r="AL529" i="1"/>
  <c r="AK529" i="1"/>
  <c r="W529" i="1"/>
  <c r="AB529" i="1" s="1"/>
  <c r="U529" i="1"/>
  <c r="AM528" i="1"/>
  <c r="AL528" i="1"/>
  <c r="AK528" i="1"/>
  <c r="W528" i="1"/>
  <c r="AB528" i="1" s="1"/>
  <c r="U528" i="1"/>
  <c r="AM539" i="1"/>
  <c r="AL539" i="1"/>
  <c r="AK539" i="1"/>
  <c r="W539" i="1"/>
  <c r="AB539" i="1" s="1"/>
  <c r="U539" i="1"/>
  <c r="AM542" i="1"/>
  <c r="AL542" i="1"/>
  <c r="AK542" i="1"/>
  <c r="W542" i="1"/>
  <c r="AB542" i="1" s="1"/>
  <c r="U542" i="1"/>
  <c r="AM541" i="1"/>
  <c r="AL541" i="1"/>
  <c r="AK541" i="1"/>
  <c r="W541" i="1"/>
  <c r="AB541" i="1" s="1"/>
  <c r="U541" i="1"/>
  <c r="AM538" i="1"/>
  <c r="AL538" i="1"/>
  <c r="AK538" i="1"/>
  <c r="W538" i="1"/>
  <c r="AB538" i="1" s="1"/>
  <c r="U538" i="1"/>
  <c r="AM537" i="1"/>
  <c r="AL537" i="1"/>
  <c r="AK537" i="1"/>
  <c r="W537" i="1"/>
  <c r="AB537" i="1" s="1"/>
  <c r="U537" i="1"/>
  <c r="AM536" i="1"/>
  <c r="AL536" i="1"/>
  <c r="AK536" i="1"/>
  <c r="W536" i="1"/>
  <c r="AB536" i="1" s="1"/>
  <c r="U536" i="1"/>
  <c r="AM524" i="1" l="1"/>
  <c r="AL524" i="1"/>
  <c r="AK524" i="1"/>
  <c r="W524" i="1"/>
  <c r="AB524" i="1" s="1"/>
  <c r="U524" i="1"/>
  <c r="AM522" i="1"/>
  <c r="AL522" i="1"/>
  <c r="AK522" i="1"/>
  <c r="W522" i="1"/>
  <c r="AB522" i="1" s="1"/>
  <c r="U522" i="1"/>
  <c r="AM520" i="1"/>
  <c r="AL520" i="1"/>
  <c r="AK520" i="1"/>
  <c r="W520" i="1"/>
  <c r="AB520" i="1" s="1"/>
  <c r="U520" i="1"/>
  <c r="AM518" i="1"/>
  <c r="AL518" i="1"/>
  <c r="AK518" i="1"/>
  <c r="W518" i="1"/>
  <c r="AB518" i="1" s="1"/>
  <c r="U518" i="1"/>
  <c r="AM517" i="1"/>
  <c r="AL517" i="1"/>
  <c r="AK517" i="1"/>
  <c r="W517" i="1"/>
  <c r="AB517" i="1" s="1"/>
  <c r="U517" i="1"/>
  <c r="AM516" i="1"/>
  <c r="AL516" i="1"/>
  <c r="AK516" i="1"/>
  <c r="W516" i="1"/>
  <c r="AB516" i="1" s="1"/>
  <c r="U516" i="1"/>
  <c r="AM515" i="1"/>
  <c r="AL515" i="1"/>
  <c r="AK515" i="1"/>
  <c r="W515" i="1"/>
  <c r="AB515" i="1" s="1"/>
  <c r="U515" i="1"/>
  <c r="AM513" i="1"/>
  <c r="AL513" i="1"/>
  <c r="AK513" i="1"/>
  <c r="W513" i="1"/>
  <c r="AB513" i="1" s="1"/>
  <c r="U513" i="1"/>
  <c r="AM511" i="1"/>
  <c r="AL511" i="1"/>
  <c r="AK511" i="1"/>
  <c r="W511" i="1"/>
  <c r="AB511" i="1" s="1"/>
  <c r="U511" i="1"/>
  <c r="AM509" i="1"/>
  <c r="AL509" i="1"/>
  <c r="AK509" i="1"/>
  <c r="W509" i="1"/>
  <c r="AB509" i="1" s="1"/>
  <c r="U509" i="1"/>
  <c r="AM508" i="1"/>
  <c r="AL508" i="1"/>
  <c r="AK508" i="1"/>
  <c r="W508" i="1"/>
  <c r="AB508" i="1" s="1"/>
  <c r="U508" i="1"/>
  <c r="AM506" i="1"/>
  <c r="AL506" i="1"/>
  <c r="AK506" i="1"/>
  <c r="W506" i="1"/>
  <c r="AB506" i="1" s="1"/>
  <c r="U506" i="1"/>
  <c r="AM505" i="1"/>
  <c r="AL505" i="1"/>
  <c r="AK505" i="1"/>
  <c r="W505" i="1"/>
  <c r="AB505" i="1" s="1"/>
  <c r="U505" i="1"/>
  <c r="AM504" i="1"/>
  <c r="AL504" i="1"/>
  <c r="AK504" i="1"/>
  <c r="W504" i="1"/>
  <c r="AB504" i="1" s="1"/>
  <c r="U504" i="1"/>
  <c r="AM503" i="1"/>
  <c r="AL503" i="1"/>
  <c r="AK503" i="1"/>
  <c r="W503" i="1"/>
  <c r="AB503" i="1" s="1"/>
  <c r="U503" i="1"/>
  <c r="AM483" i="1"/>
  <c r="AL483" i="1"/>
  <c r="AK483" i="1"/>
  <c r="W483" i="1"/>
  <c r="AB483" i="1" s="1"/>
  <c r="U483" i="1"/>
  <c r="AM481" i="1"/>
  <c r="AL481" i="1"/>
  <c r="AK481" i="1"/>
  <c r="W481" i="1"/>
  <c r="AB481" i="1" s="1"/>
  <c r="U481" i="1"/>
  <c r="AM479" i="1"/>
  <c r="AL479" i="1"/>
  <c r="AK479" i="1"/>
  <c r="W479" i="1"/>
  <c r="AB479" i="1" s="1"/>
  <c r="U479" i="1"/>
  <c r="AM478" i="1"/>
  <c r="AL478" i="1"/>
  <c r="AK478" i="1"/>
  <c r="W478" i="1"/>
  <c r="AB478" i="1" s="1"/>
  <c r="U478" i="1"/>
  <c r="AM476" i="1"/>
  <c r="AL476" i="1"/>
  <c r="AK476" i="1"/>
  <c r="W476" i="1"/>
  <c r="AB476" i="1" s="1"/>
  <c r="U476" i="1"/>
  <c r="AM475" i="1"/>
  <c r="AL475" i="1"/>
  <c r="AK475" i="1"/>
  <c r="W475" i="1"/>
  <c r="AB475" i="1" s="1"/>
  <c r="U475" i="1"/>
  <c r="AM474" i="1"/>
  <c r="AL474" i="1"/>
  <c r="AK474" i="1"/>
  <c r="W474" i="1"/>
  <c r="AB474" i="1" s="1"/>
  <c r="U474" i="1"/>
  <c r="AM473" i="1"/>
  <c r="AL473" i="1"/>
  <c r="AK473" i="1"/>
  <c r="W473" i="1"/>
  <c r="AB473" i="1" s="1"/>
  <c r="U473" i="1"/>
  <c r="AM499" i="1"/>
  <c r="AL499" i="1"/>
  <c r="AK499" i="1"/>
  <c r="W499" i="1"/>
  <c r="AB499" i="1" s="1"/>
  <c r="U499" i="1"/>
  <c r="AM497" i="1"/>
  <c r="AL497" i="1"/>
  <c r="AK497" i="1"/>
  <c r="W497" i="1"/>
  <c r="AB497" i="1" s="1"/>
  <c r="U497" i="1"/>
  <c r="AM490" i="1"/>
  <c r="AL490" i="1"/>
  <c r="AK490" i="1"/>
  <c r="W490" i="1"/>
  <c r="AB490" i="1" s="1"/>
  <c r="U490" i="1"/>
  <c r="AM488" i="1"/>
  <c r="AL488" i="1"/>
  <c r="AK488" i="1"/>
  <c r="W488" i="1"/>
  <c r="AB488" i="1" s="1"/>
  <c r="U488" i="1"/>
  <c r="AM487" i="1"/>
  <c r="AL487" i="1"/>
  <c r="AK487" i="1"/>
  <c r="W487" i="1"/>
  <c r="AB487" i="1" s="1"/>
  <c r="U487" i="1"/>
  <c r="AM486" i="1"/>
  <c r="AL486" i="1"/>
  <c r="AK486" i="1"/>
  <c r="W486" i="1"/>
  <c r="AB486" i="1" s="1"/>
  <c r="U486" i="1"/>
  <c r="AM485" i="1"/>
  <c r="AL485" i="1"/>
  <c r="AK485" i="1"/>
  <c r="W485" i="1"/>
  <c r="AB485" i="1" s="1"/>
  <c r="U485" i="1"/>
  <c r="AM1304" i="1" l="1"/>
  <c r="AL1304" i="1"/>
  <c r="AK1304" i="1"/>
  <c r="W1304" i="1"/>
  <c r="AB1304" i="1" s="1"/>
  <c r="U1304" i="1"/>
  <c r="AM1261" i="1"/>
  <c r="AL1261" i="1"/>
  <c r="AK1261" i="1"/>
  <c r="W1261" i="1"/>
  <c r="AB1261" i="1" s="1"/>
  <c r="U1261" i="1"/>
  <c r="AM1259" i="1"/>
  <c r="AL1259" i="1"/>
  <c r="AK1259" i="1"/>
  <c r="W1259" i="1"/>
  <c r="AB1259" i="1" s="1"/>
  <c r="U1259" i="1"/>
  <c r="AM1258" i="1"/>
  <c r="AL1258" i="1"/>
  <c r="AK1258" i="1"/>
  <c r="W1258" i="1"/>
  <c r="AB1258" i="1" s="1"/>
  <c r="U1258" i="1"/>
  <c r="AM1257" i="1"/>
  <c r="AL1257" i="1"/>
  <c r="AK1257" i="1"/>
  <c r="W1257" i="1"/>
  <c r="AB1257" i="1" s="1"/>
  <c r="U1257" i="1"/>
  <c r="AM1255" i="1"/>
  <c r="AL1255" i="1"/>
  <c r="AK1255" i="1"/>
  <c r="W1255" i="1"/>
  <c r="AB1255" i="1" s="1"/>
  <c r="U1255" i="1"/>
  <c r="AM1254" i="1"/>
  <c r="AL1254" i="1"/>
  <c r="AK1254" i="1"/>
  <c r="W1254" i="1"/>
  <c r="AB1254" i="1" s="1"/>
  <c r="U1254" i="1"/>
  <c r="AM1253" i="1"/>
  <c r="AL1253" i="1"/>
  <c r="AK1253" i="1"/>
  <c r="W1253" i="1"/>
  <c r="AB1253" i="1" s="1"/>
  <c r="U1253" i="1"/>
  <c r="AM1300" i="1"/>
  <c r="AL1300" i="1"/>
  <c r="AK1300" i="1"/>
  <c r="W1300" i="1"/>
  <c r="AB1300" i="1" s="1"/>
  <c r="U1300" i="1"/>
  <c r="AM1299" i="1"/>
  <c r="AL1299" i="1"/>
  <c r="AK1299" i="1"/>
  <c r="W1299" i="1"/>
  <c r="AB1299" i="1" s="1"/>
  <c r="U1299" i="1"/>
  <c r="AM1297" i="1"/>
  <c r="AL1297" i="1"/>
  <c r="AK1297" i="1"/>
  <c r="W1297" i="1"/>
  <c r="AB1297" i="1" s="1"/>
  <c r="U1297" i="1"/>
  <c r="AM1295" i="1"/>
  <c r="AL1295" i="1"/>
  <c r="AK1295" i="1"/>
  <c r="W1295" i="1"/>
  <c r="AB1295" i="1" s="1"/>
  <c r="U1295" i="1"/>
  <c r="AM1294" i="1"/>
  <c r="AL1294" i="1"/>
  <c r="AK1294" i="1"/>
  <c r="W1294" i="1"/>
  <c r="AB1294" i="1" s="1"/>
  <c r="U1294" i="1"/>
  <c r="AM1293" i="1"/>
  <c r="AL1293" i="1"/>
  <c r="AK1293" i="1"/>
  <c r="W1293" i="1"/>
  <c r="AB1293" i="1" s="1"/>
  <c r="U1293" i="1"/>
  <c r="AM1291" i="1"/>
  <c r="AL1291" i="1"/>
  <c r="AK1291" i="1"/>
  <c r="W1291" i="1"/>
  <c r="AB1291" i="1" s="1"/>
  <c r="U1291" i="1"/>
  <c r="AM1290" i="1"/>
  <c r="AL1290" i="1"/>
  <c r="AK1290" i="1"/>
  <c r="W1290" i="1"/>
  <c r="AB1290" i="1" s="1"/>
  <c r="U1290" i="1"/>
  <c r="AM1289" i="1"/>
  <c r="AL1289" i="1"/>
  <c r="AK1289" i="1"/>
  <c r="W1289" i="1"/>
  <c r="AB1289" i="1" s="1"/>
  <c r="U1289" i="1"/>
  <c r="AM1285" i="1"/>
  <c r="AL1285" i="1"/>
  <c r="AK1285" i="1"/>
  <c r="W1285" i="1"/>
  <c r="AB1285" i="1" s="1"/>
  <c r="U1285" i="1"/>
  <c r="AM1283" i="1"/>
  <c r="AL1283" i="1"/>
  <c r="AK1283" i="1"/>
  <c r="W1283" i="1"/>
  <c r="AB1283" i="1" s="1"/>
  <c r="U1283" i="1"/>
  <c r="AM1251" i="1"/>
  <c r="AL1251" i="1"/>
  <c r="AK1251" i="1"/>
  <c r="W1251" i="1"/>
  <c r="AB1251" i="1" s="1"/>
  <c r="U1251" i="1"/>
  <c r="U1243" i="1"/>
  <c r="W1243" i="1"/>
  <c r="AB1243" i="1" s="1"/>
  <c r="AK1243" i="1"/>
  <c r="AL1243" i="1"/>
  <c r="AM1243" i="1"/>
  <c r="U1244" i="1"/>
  <c r="W1244" i="1"/>
  <c r="AB1244" i="1" s="1"/>
  <c r="AK1244" i="1"/>
  <c r="AL1244" i="1"/>
  <c r="AM1244" i="1"/>
  <c r="U1245" i="1"/>
  <c r="W1245" i="1"/>
  <c r="AB1245" i="1" s="1"/>
  <c r="AK1245" i="1"/>
  <c r="AL1245" i="1"/>
  <c r="AM1245" i="1"/>
  <c r="U1246" i="1"/>
  <c r="W1246" i="1"/>
  <c r="AB1246" i="1" s="1"/>
  <c r="AK1246" i="1"/>
  <c r="AL1246" i="1"/>
  <c r="AM1246" i="1"/>
  <c r="U1248" i="1"/>
  <c r="W1248" i="1"/>
  <c r="AB1248" i="1" s="1"/>
  <c r="AK1248" i="1"/>
  <c r="AL1248" i="1"/>
  <c r="AM1248" i="1"/>
  <c r="U1249" i="1"/>
  <c r="W1249" i="1"/>
  <c r="AB1249" i="1" s="1"/>
  <c r="AK1249" i="1"/>
  <c r="AL1249" i="1"/>
  <c r="AM1249" i="1"/>
  <c r="AM1281" i="1"/>
  <c r="AL1281" i="1"/>
  <c r="AK1281" i="1"/>
  <c r="W1281" i="1"/>
  <c r="AB1281" i="1" s="1"/>
  <c r="U1281" i="1"/>
  <c r="AM1280" i="1"/>
  <c r="AL1280" i="1"/>
  <c r="AK1280" i="1"/>
  <c r="W1280" i="1"/>
  <c r="AB1280" i="1" s="1"/>
  <c r="U1280" i="1"/>
  <c r="AM1279" i="1"/>
  <c r="AL1279" i="1"/>
  <c r="AK1279" i="1"/>
  <c r="W1279" i="1"/>
  <c r="AB1279" i="1" s="1"/>
  <c r="U1279" i="1"/>
  <c r="AM1271" i="1"/>
  <c r="AL1271" i="1"/>
  <c r="AK1271" i="1"/>
  <c r="W1271" i="1"/>
  <c r="AB1271" i="1" s="1"/>
  <c r="U1271" i="1"/>
  <c r="AM1267" i="1"/>
  <c r="AL1267" i="1"/>
  <c r="AK1267" i="1"/>
  <c r="W1267" i="1"/>
  <c r="AB1267" i="1" s="1"/>
  <c r="U1267" i="1"/>
  <c r="AM1277" i="1"/>
  <c r="AL1277" i="1"/>
  <c r="AK1277" i="1"/>
  <c r="W1277" i="1"/>
  <c r="AB1277" i="1" s="1"/>
  <c r="U1277" i="1"/>
  <c r="AM1275" i="1"/>
  <c r="AL1275" i="1"/>
  <c r="AK1275" i="1"/>
  <c r="W1275" i="1"/>
  <c r="AB1275" i="1" s="1"/>
  <c r="U1275" i="1"/>
  <c r="AM1274" i="1"/>
  <c r="AL1274" i="1"/>
  <c r="AK1274" i="1"/>
  <c r="W1274" i="1"/>
  <c r="AB1274" i="1" s="1"/>
  <c r="U1274" i="1"/>
  <c r="AM1273" i="1"/>
  <c r="AL1273" i="1"/>
  <c r="AK1273" i="1"/>
  <c r="W1273" i="1"/>
  <c r="AB1273" i="1" s="1"/>
  <c r="U1273" i="1"/>
  <c r="AM1270" i="1"/>
  <c r="AL1270" i="1"/>
  <c r="AK1270" i="1"/>
  <c r="W1270" i="1"/>
  <c r="AB1270" i="1" s="1"/>
  <c r="U1270" i="1"/>
  <c r="AM1268" i="1"/>
  <c r="AL1268" i="1"/>
  <c r="AK1268" i="1"/>
  <c r="W1268" i="1"/>
  <c r="AB1268" i="1" s="1"/>
  <c r="U1268" i="1"/>
  <c r="AM1266" i="1"/>
  <c r="AL1266" i="1"/>
  <c r="AK1266" i="1"/>
  <c r="W1266" i="1"/>
  <c r="AB1266" i="1" s="1"/>
  <c r="U1266" i="1"/>
  <c r="AM1265" i="1"/>
  <c r="AL1265" i="1"/>
  <c r="AK1265" i="1"/>
  <c r="W1265" i="1"/>
  <c r="AB1265" i="1" s="1"/>
  <c r="U1265" i="1"/>
  <c r="AM661" i="1"/>
  <c r="AL661" i="1"/>
  <c r="AK661" i="1"/>
  <c r="W661" i="1"/>
  <c r="AB661" i="1" s="1"/>
  <c r="U661" i="1"/>
  <c r="AM659" i="1"/>
  <c r="AL659" i="1"/>
  <c r="AK659" i="1"/>
  <c r="W659" i="1"/>
  <c r="AB659" i="1" s="1"/>
  <c r="U659" i="1"/>
  <c r="AM658" i="1"/>
  <c r="AL658" i="1"/>
  <c r="AK658" i="1"/>
  <c r="W658" i="1"/>
  <c r="AB658" i="1" s="1"/>
  <c r="U658" i="1"/>
  <c r="AM656" i="1"/>
  <c r="AL656" i="1"/>
  <c r="AK656" i="1"/>
  <c r="W656" i="1"/>
  <c r="AB656" i="1" s="1"/>
  <c r="U656" i="1"/>
  <c r="AM654" i="1"/>
  <c r="AL654" i="1"/>
  <c r="AK654" i="1"/>
  <c r="W654" i="1"/>
  <c r="AB654" i="1" s="1"/>
  <c r="U654" i="1"/>
  <c r="AM653" i="1"/>
  <c r="AL653" i="1"/>
  <c r="AK653" i="1"/>
  <c r="W653" i="1"/>
  <c r="AB653" i="1" s="1"/>
  <c r="U653" i="1"/>
  <c r="AM652" i="1"/>
  <c r="AL652" i="1"/>
  <c r="AK652" i="1"/>
  <c r="W652" i="1"/>
  <c r="AB652" i="1" s="1"/>
  <c r="U652" i="1"/>
  <c r="AM647" i="1"/>
  <c r="AL647" i="1"/>
  <c r="AK647" i="1"/>
  <c r="W647" i="1"/>
  <c r="AB647" i="1" s="1"/>
  <c r="U647" i="1"/>
  <c r="AM650" i="1"/>
  <c r="AL650" i="1"/>
  <c r="AK650" i="1"/>
  <c r="W650" i="1"/>
  <c r="AB650" i="1" s="1"/>
  <c r="U650" i="1"/>
  <c r="AM649" i="1"/>
  <c r="AL649" i="1"/>
  <c r="AK649" i="1"/>
  <c r="W649" i="1"/>
  <c r="AB649" i="1" s="1"/>
  <c r="U649" i="1"/>
  <c r="AM648" i="1"/>
  <c r="AL648" i="1"/>
  <c r="AK648" i="1"/>
  <c r="W648" i="1"/>
  <c r="AB648" i="1" s="1"/>
  <c r="U648" i="1"/>
  <c r="AM646" i="1"/>
  <c r="AL646" i="1"/>
  <c r="AK646" i="1"/>
  <c r="W646" i="1"/>
  <c r="AB646" i="1" s="1"/>
  <c r="U646" i="1"/>
  <c r="AM645" i="1"/>
  <c r="AL645" i="1"/>
  <c r="AK645" i="1"/>
  <c r="W645" i="1"/>
  <c r="AB645" i="1" s="1"/>
  <c r="U645" i="1"/>
  <c r="AM644" i="1"/>
  <c r="AL644" i="1"/>
  <c r="AK644" i="1"/>
  <c r="W644" i="1"/>
  <c r="AB644" i="1" s="1"/>
  <c r="U644" i="1"/>
  <c r="AM605" i="1"/>
  <c r="AL605" i="1"/>
  <c r="AK605" i="1"/>
  <c r="W605" i="1"/>
  <c r="AB605" i="1" s="1"/>
  <c r="U605" i="1"/>
  <c r="AM603" i="1"/>
  <c r="AL603" i="1"/>
  <c r="AK603" i="1"/>
  <c r="W603" i="1"/>
  <c r="AB603" i="1" s="1"/>
  <c r="U603" i="1"/>
  <c r="AM642" i="1"/>
  <c r="AL642" i="1"/>
  <c r="AK642" i="1"/>
  <c r="W642" i="1"/>
  <c r="AB642" i="1" s="1"/>
  <c r="U642" i="1"/>
  <c r="AM640" i="1"/>
  <c r="AL640" i="1"/>
  <c r="AK640" i="1"/>
  <c r="W640" i="1"/>
  <c r="AB640" i="1" s="1"/>
  <c r="U640" i="1"/>
  <c r="AM639" i="1"/>
  <c r="AL639" i="1"/>
  <c r="AK639" i="1"/>
  <c r="W639" i="1"/>
  <c r="AB639" i="1" s="1"/>
  <c r="U639" i="1"/>
  <c r="AM638" i="1"/>
  <c r="AL638" i="1"/>
  <c r="AK638" i="1"/>
  <c r="W638" i="1"/>
  <c r="AB638" i="1" s="1"/>
  <c r="U638" i="1"/>
  <c r="AM637" i="1"/>
  <c r="AL637" i="1"/>
  <c r="AK637" i="1"/>
  <c r="W637" i="1"/>
  <c r="AB637" i="1" s="1"/>
  <c r="U637" i="1"/>
  <c r="AM635" i="1"/>
  <c r="AL635" i="1"/>
  <c r="AK635" i="1"/>
  <c r="W635" i="1"/>
  <c r="AB635" i="1" s="1"/>
  <c r="U635" i="1"/>
  <c r="AM634" i="1"/>
  <c r="AL634" i="1"/>
  <c r="AK634" i="1"/>
  <c r="W634" i="1"/>
  <c r="AB634" i="1" s="1"/>
  <c r="U634" i="1"/>
  <c r="AM633" i="1"/>
  <c r="AL633" i="1"/>
  <c r="AK633" i="1"/>
  <c r="W633" i="1"/>
  <c r="AB633" i="1" s="1"/>
  <c r="U633" i="1"/>
  <c r="AM632" i="1"/>
  <c r="AL632" i="1"/>
  <c r="AK632" i="1"/>
  <c r="W632" i="1"/>
  <c r="AB632" i="1" s="1"/>
  <c r="U632" i="1"/>
  <c r="AM629" i="1"/>
  <c r="AL629" i="1"/>
  <c r="AK629" i="1"/>
  <c r="W629" i="1"/>
  <c r="AB629" i="1" s="1"/>
  <c r="U629" i="1"/>
  <c r="AM628" i="1"/>
  <c r="AL628" i="1"/>
  <c r="AK628" i="1"/>
  <c r="W628" i="1"/>
  <c r="AB628" i="1" s="1"/>
  <c r="U628" i="1"/>
  <c r="AM630" i="1"/>
  <c r="AL630" i="1"/>
  <c r="AK630" i="1"/>
  <c r="W630" i="1"/>
  <c r="AB630" i="1" s="1"/>
  <c r="U630" i="1"/>
  <c r="AM614" i="1"/>
  <c r="AL614" i="1"/>
  <c r="AK614" i="1"/>
  <c r="W614" i="1"/>
  <c r="AB614" i="1" s="1"/>
  <c r="U614" i="1"/>
  <c r="AM613" i="1"/>
  <c r="AL613" i="1"/>
  <c r="AK613" i="1"/>
  <c r="W613" i="1"/>
  <c r="AB613" i="1" s="1"/>
  <c r="U613" i="1"/>
  <c r="AM631" i="1"/>
  <c r="AL631" i="1"/>
  <c r="AK631" i="1"/>
  <c r="W631" i="1"/>
  <c r="AB631" i="1" s="1"/>
  <c r="U631" i="1"/>
  <c r="AM626" i="1"/>
  <c r="AL626" i="1"/>
  <c r="AK626" i="1"/>
  <c r="W626" i="1"/>
  <c r="AB626" i="1" s="1"/>
  <c r="U626" i="1"/>
  <c r="AM625" i="1"/>
  <c r="AL625" i="1"/>
  <c r="AK625" i="1"/>
  <c r="W625" i="1"/>
  <c r="AB625" i="1" s="1"/>
  <c r="U625" i="1"/>
  <c r="AM624" i="1"/>
  <c r="AL624" i="1"/>
  <c r="AK624" i="1"/>
  <c r="W624" i="1"/>
  <c r="AB624" i="1" s="1"/>
  <c r="U624" i="1"/>
  <c r="AM623" i="1"/>
  <c r="AL623" i="1"/>
  <c r="AK623" i="1"/>
  <c r="W623" i="1"/>
  <c r="AB623" i="1" s="1"/>
  <c r="U623" i="1"/>
  <c r="AM621" i="1"/>
  <c r="AL621" i="1"/>
  <c r="AK621" i="1"/>
  <c r="W621" i="1"/>
  <c r="AB621" i="1" s="1"/>
  <c r="U621" i="1"/>
  <c r="AM619" i="1"/>
  <c r="AL619" i="1"/>
  <c r="AK619" i="1"/>
  <c r="W619" i="1"/>
  <c r="AB619" i="1" s="1"/>
  <c r="U619" i="1"/>
  <c r="AM618" i="1"/>
  <c r="AL618" i="1"/>
  <c r="AK618" i="1"/>
  <c r="W618" i="1"/>
  <c r="AB618" i="1" s="1"/>
  <c r="U618" i="1"/>
  <c r="AM617" i="1"/>
  <c r="AL617" i="1"/>
  <c r="AK617" i="1"/>
  <c r="W617" i="1"/>
  <c r="AB617" i="1" s="1"/>
  <c r="U617" i="1"/>
  <c r="AM616" i="1"/>
  <c r="AL616" i="1"/>
  <c r="AK616" i="1"/>
  <c r="W616" i="1"/>
  <c r="AB616" i="1" s="1"/>
  <c r="U616" i="1"/>
  <c r="AM612" i="1"/>
  <c r="AL612" i="1"/>
  <c r="AK612" i="1"/>
  <c r="W612" i="1"/>
  <c r="AB612" i="1" s="1"/>
  <c r="U612" i="1"/>
  <c r="AM610" i="1"/>
  <c r="AL610" i="1"/>
  <c r="AK610" i="1"/>
  <c r="W610" i="1"/>
  <c r="AB610" i="1" s="1"/>
  <c r="U610" i="1"/>
  <c r="AM609" i="1"/>
  <c r="AL609" i="1"/>
  <c r="AK609" i="1"/>
  <c r="W609" i="1"/>
  <c r="AB609" i="1" s="1"/>
  <c r="U609" i="1"/>
  <c r="AM608" i="1"/>
  <c r="AL608" i="1"/>
  <c r="AK608" i="1"/>
  <c r="W608" i="1"/>
  <c r="AB608" i="1" s="1"/>
  <c r="U608" i="1"/>
  <c r="AM607" i="1"/>
  <c r="AL607" i="1"/>
  <c r="AK607" i="1"/>
  <c r="W607" i="1"/>
  <c r="AB607" i="1" s="1"/>
  <c r="U607" i="1"/>
  <c r="AM192" i="1"/>
  <c r="AL192" i="1"/>
  <c r="AK192" i="1"/>
  <c r="W192" i="1"/>
  <c r="AB192" i="1" s="1"/>
  <c r="U192" i="1"/>
  <c r="AM164" i="1" l="1"/>
  <c r="AL164" i="1"/>
  <c r="AK164" i="1"/>
  <c r="W164" i="1"/>
  <c r="AB164" i="1" s="1"/>
  <c r="U164" i="1"/>
  <c r="AM163" i="1"/>
  <c r="AL163" i="1"/>
  <c r="AK163" i="1"/>
  <c r="W163" i="1"/>
  <c r="AB163" i="1" s="1"/>
  <c r="U163" i="1"/>
  <c r="AM190" i="1"/>
  <c r="AL190" i="1"/>
  <c r="AK190" i="1"/>
  <c r="W190" i="1"/>
  <c r="AB190" i="1" s="1"/>
  <c r="U190" i="1"/>
  <c r="AM189" i="1"/>
  <c r="AL189" i="1"/>
  <c r="AK189" i="1"/>
  <c r="W189" i="1"/>
  <c r="AB189" i="1" s="1"/>
  <c r="U189" i="1"/>
  <c r="AM160" i="1"/>
  <c r="AL160" i="1"/>
  <c r="AK160" i="1"/>
  <c r="W160" i="1"/>
  <c r="AB160" i="1" s="1"/>
  <c r="U160" i="1"/>
  <c r="AM159" i="1"/>
  <c r="AL159" i="1"/>
  <c r="AK159" i="1"/>
  <c r="W159" i="1"/>
  <c r="AB159" i="1" s="1"/>
  <c r="U159" i="1"/>
  <c r="AM161" i="1"/>
  <c r="AL161" i="1"/>
  <c r="AK161" i="1"/>
  <c r="W161" i="1"/>
  <c r="AB161" i="1" s="1"/>
  <c r="U161" i="1"/>
  <c r="AM178" i="1"/>
  <c r="AL178" i="1"/>
  <c r="AK178" i="1"/>
  <c r="W178" i="1"/>
  <c r="AB178" i="1" s="1"/>
  <c r="U178" i="1"/>
  <c r="AM176" i="1"/>
  <c r="AL176" i="1"/>
  <c r="AK176" i="1"/>
  <c r="W176" i="1"/>
  <c r="AB176" i="1" s="1"/>
  <c r="U176" i="1"/>
  <c r="AM175" i="1"/>
  <c r="AL175" i="1"/>
  <c r="AK175" i="1"/>
  <c r="W175" i="1"/>
  <c r="AB175" i="1" s="1"/>
  <c r="U175" i="1"/>
  <c r="AM174" i="1"/>
  <c r="AL174" i="1"/>
  <c r="AK174" i="1"/>
  <c r="W174" i="1"/>
  <c r="AB174" i="1" s="1"/>
  <c r="U174" i="1"/>
  <c r="AM172" i="1"/>
  <c r="AL172" i="1"/>
  <c r="AK172" i="1"/>
  <c r="W172" i="1"/>
  <c r="AB172" i="1" s="1"/>
  <c r="U172" i="1"/>
  <c r="AM171" i="1"/>
  <c r="AL171" i="1"/>
  <c r="AK171" i="1"/>
  <c r="W171" i="1"/>
  <c r="AB171" i="1" s="1"/>
  <c r="U171" i="1"/>
  <c r="AM169" i="1"/>
  <c r="AL169" i="1"/>
  <c r="AK169" i="1"/>
  <c r="W169" i="1"/>
  <c r="AB169" i="1" s="1"/>
  <c r="U169" i="1"/>
  <c r="AM168" i="1"/>
  <c r="AL168" i="1"/>
  <c r="AK168" i="1"/>
  <c r="W168" i="1"/>
  <c r="AB168" i="1" s="1"/>
  <c r="U168" i="1"/>
  <c r="AM167" i="1"/>
  <c r="AL167" i="1"/>
  <c r="AK167" i="1"/>
  <c r="W167" i="1"/>
  <c r="AB167" i="1" s="1"/>
  <c r="U167" i="1"/>
  <c r="AM166" i="1"/>
  <c r="AL166" i="1"/>
  <c r="AK166" i="1"/>
  <c r="W166" i="1"/>
  <c r="AB166" i="1" s="1"/>
  <c r="U166" i="1"/>
  <c r="AM200" i="1"/>
  <c r="AL200" i="1"/>
  <c r="AK200" i="1"/>
  <c r="W200" i="1"/>
  <c r="AB200" i="1" s="1"/>
  <c r="U200" i="1"/>
  <c r="AM199" i="1"/>
  <c r="AL199" i="1"/>
  <c r="AK199" i="1"/>
  <c r="W199" i="1"/>
  <c r="AB199" i="1" s="1"/>
  <c r="U199" i="1"/>
  <c r="AM198" i="1"/>
  <c r="AL198" i="1"/>
  <c r="AK198" i="1"/>
  <c r="W198" i="1"/>
  <c r="AB198" i="1" s="1"/>
  <c r="U198" i="1"/>
  <c r="AM197" i="1"/>
  <c r="AL197" i="1"/>
  <c r="AK197" i="1"/>
  <c r="W197" i="1"/>
  <c r="AB197" i="1" s="1"/>
  <c r="U197" i="1"/>
  <c r="AM205" i="1"/>
  <c r="AL205" i="1"/>
  <c r="AK205" i="1"/>
  <c r="W205" i="1"/>
  <c r="AB205" i="1" s="1"/>
  <c r="U205" i="1"/>
  <c r="AM204" i="1"/>
  <c r="AL204" i="1"/>
  <c r="AK204" i="1"/>
  <c r="W204" i="1"/>
  <c r="AB204" i="1" s="1"/>
  <c r="U204" i="1"/>
  <c r="AM203" i="1"/>
  <c r="AL203" i="1"/>
  <c r="AK203" i="1"/>
  <c r="W203" i="1"/>
  <c r="AB203" i="1" s="1"/>
  <c r="U203" i="1"/>
  <c r="AM202" i="1"/>
  <c r="AL202" i="1"/>
  <c r="AK202" i="1"/>
  <c r="W202" i="1"/>
  <c r="AB202" i="1" s="1"/>
  <c r="U202" i="1"/>
  <c r="AM187" i="1"/>
  <c r="AL187" i="1"/>
  <c r="AK187" i="1"/>
  <c r="W187" i="1"/>
  <c r="AB187" i="1" s="1"/>
  <c r="U187" i="1"/>
  <c r="AM185" i="1"/>
  <c r="AL185" i="1"/>
  <c r="AK185" i="1"/>
  <c r="W185" i="1"/>
  <c r="AB185" i="1" s="1"/>
  <c r="U185" i="1"/>
  <c r="AM184" i="1"/>
  <c r="AL184" i="1"/>
  <c r="AK184" i="1"/>
  <c r="W184" i="1"/>
  <c r="AB184" i="1" s="1"/>
  <c r="U184" i="1"/>
  <c r="AM182" i="1"/>
  <c r="AL182" i="1"/>
  <c r="AK182" i="1"/>
  <c r="W182" i="1"/>
  <c r="AB182" i="1" s="1"/>
  <c r="U182" i="1"/>
  <c r="AM181" i="1"/>
  <c r="AL181" i="1"/>
  <c r="AK181" i="1"/>
  <c r="W181" i="1"/>
  <c r="AB181" i="1" s="1"/>
  <c r="U181" i="1"/>
  <c r="AM180" i="1"/>
  <c r="AL180" i="1"/>
  <c r="AK180" i="1"/>
  <c r="W180" i="1"/>
  <c r="AB180" i="1" s="1"/>
  <c r="U180" i="1"/>
  <c r="AM147" i="1"/>
  <c r="AL147" i="1"/>
  <c r="AK147" i="1"/>
  <c r="W147" i="1"/>
  <c r="AB147" i="1" s="1"/>
  <c r="U147" i="1"/>
  <c r="AM157" i="1"/>
  <c r="AL157" i="1"/>
  <c r="AK157" i="1"/>
  <c r="W157" i="1"/>
  <c r="AB157" i="1" s="1"/>
  <c r="U157" i="1"/>
  <c r="AM155" i="1"/>
  <c r="AL155" i="1"/>
  <c r="AK155" i="1"/>
  <c r="W155" i="1"/>
  <c r="AB155" i="1" s="1"/>
  <c r="U155" i="1"/>
  <c r="AM154" i="1"/>
  <c r="AL154" i="1"/>
  <c r="AK154" i="1"/>
  <c r="W154" i="1"/>
  <c r="AB154" i="1" s="1"/>
  <c r="U154" i="1"/>
  <c r="AM153" i="1"/>
  <c r="AL153" i="1"/>
  <c r="AK153" i="1"/>
  <c r="W153" i="1"/>
  <c r="AB153" i="1" s="1"/>
  <c r="U153" i="1"/>
  <c r="AM151" i="1"/>
  <c r="AL151" i="1"/>
  <c r="AK151" i="1"/>
  <c r="W151" i="1"/>
  <c r="AB151" i="1" s="1"/>
  <c r="U151" i="1"/>
  <c r="AM150" i="1"/>
  <c r="AL150" i="1"/>
  <c r="AK150" i="1"/>
  <c r="W150" i="1"/>
  <c r="AB150" i="1" s="1"/>
  <c r="U150" i="1"/>
  <c r="AM148" i="1"/>
  <c r="AL148" i="1"/>
  <c r="AK148" i="1"/>
  <c r="W148" i="1"/>
  <c r="AB148" i="1" s="1"/>
  <c r="U148" i="1"/>
  <c r="AM146" i="1"/>
  <c r="AL146" i="1"/>
  <c r="AK146" i="1"/>
  <c r="W146" i="1"/>
  <c r="AB146" i="1" s="1"/>
  <c r="U146" i="1"/>
  <c r="AM145" i="1"/>
  <c r="AL145" i="1"/>
  <c r="AK145" i="1"/>
  <c r="W145" i="1"/>
  <c r="AB145" i="1" s="1"/>
  <c r="U145" i="1"/>
  <c r="AM1141" i="1" l="1"/>
  <c r="AL1141" i="1"/>
  <c r="AK1141" i="1"/>
  <c r="W1141" i="1"/>
  <c r="AB1141" i="1" s="1"/>
  <c r="U1141" i="1"/>
  <c r="AM1123" i="1"/>
  <c r="AL1123" i="1"/>
  <c r="AK1123" i="1"/>
  <c r="W1123" i="1"/>
  <c r="AB1123" i="1" s="1"/>
  <c r="U1123" i="1"/>
  <c r="AM1136" i="1"/>
  <c r="AL1136" i="1"/>
  <c r="AK1136" i="1"/>
  <c r="W1136" i="1"/>
  <c r="AB1136" i="1" s="1"/>
  <c r="U1136" i="1"/>
  <c r="AM1138" i="1"/>
  <c r="AL1138" i="1"/>
  <c r="AK1138" i="1"/>
  <c r="W1138" i="1"/>
  <c r="AB1138" i="1" s="1"/>
  <c r="U1138" i="1"/>
  <c r="AM1137" i="1"/>
  <c r="AL1137" i="1"/>
  <c r="AK1137" i="1"/>
  <c r="W1137" i="1"/>
  <c r="AB1137" i="1" s="1"/>
  <c r="U1137" i="1"/>
  <c r="AM1120" i="1"/>
  <c r="AL1120" i="1"/>
  <c r="AK1120" i="1"/>
  <c r="W1120" i="1"/>
  <c r="AB1120" i="1" s="1"/>
  <c r="U1120" i="1"/>
  <c r="AM1119" i="1"/>
  <c r="AL1119" i="1"/>
  <c r="AK1119" i="1"/>
  <c r="W1119" i="1"/>
  <c r="AB1119" i="1" s="1"/>
  <c r="U1119" i="1"/>
  <c r="AM1118" i="1"/>
  <c r="AL1118" i="1"/>
  <c r="AK1118" i="1"/>
  <c r="W1118" i="1"/>
  <c r="AB1118" i="1" s="1"/>
  <c r="U1118" i="1"/>
  <c r="AM1117" i="1"/>
  <c r="AL1117" i="1"/>
  <c r="AK1117" i="1"/>
  <c r="W1117" i="1"/>
  <c r="AB1117" i="1" s="1"/>
  <c r="U1117" i="1"/>
  <c r="AM1145" i="1"/>
  <c r="AL1145" i="1"/>
  <c r="AK1145" i="1"/>
  <c r="W1145" i="1"/>
  <c r="AB1145" i="1" s="1"/>
  <c r="U1145" i="1"/>
  <c r="AM1115" i="1"/>
  <c r="AL1115" i="1"/>
  <c r="AK1115" i="1"/>
  <c r="W1115" i="1"/>
  <c r="AB1115" i="1" s="1"/>
  <c r="U1115" i="1"/>
  <c r="AM1112" i="1"/>
  <c r="AL1112" i="1"/>
  <c r="AK1112" i="1"/>
  <c r="W1112" i="1"/>
  <c r="AB1112" i="1" s="1"/>
  <c r="U1112" i="1"/>
  <c r="AM1113" i="1"/>
  <c r="AL1113" i="1"/>
  <c r="AK1113" i="1"/>
  <c r="W1113" i="1"/>
  <c r="AB1113" i="1" s="1"/>
  <c r="U1113" i="1"/>
  <c r="AM1110" i="1"/>
  <c r="AL1110" i="1"/>
  <c r="AK1110" i="1"/>
  <c r="W1110" i="1"/>
  <c r="AB1110" i="1" s="1"/>
  <c r="U1110" i="1"/>
  <c r="AM1109" i="1"/>
  <c r="AL1109" i="1"/>
  <c r="AK1109" i="1"/>
  <c r="W1109" i="1"/>
  <c r="AB1109" i="1" s="1"/>
  <c r="U1109" i="1"/>
  <c r="AM1108" i="1"/>
  <c r="AL1108" i="1"/>
  <c r="AK1108" i="1"/>
  <c r="W1108" i="1"/>
  <c r="AB1108" i="1" s="1"/>
  <c r="U1108" i="1"/>
  <c r="AM940" i="1"/>
  <c r="AL940" i="1"/>
  <c r="AK940" i="1"/>
  <c r="W940" i="1"/>
  <c r="AB940" i="1" s="1"/>
  <c r="U940" i="1"/>
  <c r="AM938" i="1"/>
  <c r="AL938" i="1"/>
  <c r="AK938" i="1"/>
  <c r="W938" i="1"/>
  <c r="AB938" i="1" s="1"/>
  <c r="U938" i="1"/>
  <c r="AM937" i="1"/>
  <c r="AL937" i="1"/>
  <c r="AK937" i="1"/>
  <c r="W937" i="1"/>
  <c r="AB937" i="1" s="1"/>
  <c r="U937" i="1"/>
  <c r="AM935" i="1"/>
  <c r="AL935" i="1"/>
  <c r="AK935" i="1"/>
  <c r="W935" i="1"/>
  <c r="AB935" i="1" s="1"/>
  <c r="U935" i="1"/>
  <c r="AM934" i="1"/>
  <c r="AL934" i="1"/>
  <c r="AK934" i="1"/>
  <c r="W934" i="1"/>
  <c r="AB934" i="1" s="1"/>
  <c r="U934" i="1"/>
  <c r="AM933" i="1"/>
  <c r="AL933" i="1"/>
  <c r="AK933" i="1"/>
  <c r="W933" i="1"/>
  <c r="AB933" i="1" s="1"/>
  <c r="U933" i="1"/>
  <c r="AM921" i="1"/>
  <c r="AL921" i="1"/>
  <c r="AK921" i="1"/>
  <c r="W921" i="1"/>
  <c r="AB921" i="1" s="1"/>
  <c r="U921" i="1"/>
  <c r="AM920" i="1"/>
  <c r="AL920" i="1"/>
  <c r="AK920" i="1"/>
  <c r="W920" i="1"/>
  <c r="AB920" i="1" s="1"/>
  <c r="U920" i="1"/>
  <c r="AM918" i="1"/>
  <c r="AL918" i="1"/>
  <c r="AK918" i="1"/>
  <c r="W918" i="1"/>
  <c r="AB918" i="1" s="1"/>
  <c r="U918" i="1"/>
  <c r="AM917" i="1"/>
  <c r="AL917" i="1"/>
  <c r="AK917" i="1"/>
  <c r="W917" i="1"/>
  <c r="AB917" i="1" s="1"/>
  <c r="U917" i="1"/>
  <c r="AM916" i="1"/>
  <c r="AL916" i="1"/>
  <c r="AK916" i="1"/>
  <c r="W916" i="1"/>
  <c r="AB916" i="1" s="1"/>
  <c r="U916" i="1"/>
  <c r="AM915" i="1"/>
  <c r="AL915" i="1"/>
  <c r="AK915" i="1"/>
  <c r="W915" i="1"/>
  <c r="AB915" i="1" s="1"/>
  <c r="U915" i="1"/>
  <c r="U984" i="1"/>
  <c r="W984" i="1"/>
  <c r="AB984" i="1" s="1"/>
  <c r="AK984" i="1"/>
  <c r="AL984" i="1"/>
  <c r="AM984" i="1"/>
  <c r="U985" i="1"/>
  <c r="W985" i="1"/>
  <c r="AB985" i="1" s="1"/>
  <c r="AK985" i="1"/>
  <c r="AL985" i="1"/>
  <c r="AM985" i="1"/>
  <c r="AM929" i="1"/>
  <c r="AL929" i="1"/>
  <c r="AK929" i="1"/>
  <c r="W929" i="1"/>
  <c r="AB929" i="1" s="1"/>
  <c r="U929" i="1"/>
  <c r="AM928" i="1"/>
  <c r="AL928" i="1"/>
  <c r="AK928" i="1"/>
  <c r="W928" i="1"/>
  <c r="AB928" i="1" s="1"/>
  <c r="U928" i="1"/>
  <c r="AM926" i="1"/>
  <c r="AL926" i="1"/>
  <c r="AK926" i="1"/>
  <c r="W926" i="1"/>
  <c r="AB926" i="1" s="1"/>
  <c r="U926" i="1"/>
  <c r="AM925" i="1"/>
  <c r="AL925" i="1"/>
  <c r="AK925" i="1"/>
  <c r="W925" i="1"/>
  <c r="AB925" i="1" s="1"/>
  <c r="U925" i="1"/>
  <c r="AM924" i="1"/>
  <c r="AL924" i="1"/>
  <c r="AK924" i="1"/>
  <c r="W924" i="1"/>
  <c r="AB924" i="1" s="1"/>
  <c r="U924" i="1"/>
  <c r="AM923" i="1"/>
  <c r="AL923" i="1"/>
  <c r="AK923" i="1"/>
  <c r="W923" i="1"/>
  <c r="AB923" i="1" s="1"/>
  <c r="U923" i="1"/>
  <c r="AM890" i="1"/>
  <c r="AL890" i="1"/>
  <c r="AK890" i="1"/>
  <c r="W890" i="1"/>
  <c r="AB890" i="1" s="1"/>
  <c r="U890" i="1"/>
  <c r="AM888" i="1"/>
  <c r="AL888" i="1"/>
  <c r="AK888" i="1"/>
  <c r="W888" i="1"/>
  <c r="AB888" i="1" s="1"/>
  <c r="U888" i="1"/>
  <c r="AM887" i="1"/>
  <c r="AL887" i="1"/>
  <c r="AK887" i="1"/>
  <c r="W887" i="1"/>
  <c r="AB887" i="1" s="1"/>
  <c r="U887" i="1"/>
  <c r="AM886" i="1"/>
  <c r="AL886" i="1"/>
  <c r="AK886" i="1"/>
  <c r="W886" i="1"/>
  <c r="AB886" i="1" s="1"/>
  <c r="U886" i="1"/>
  <c r="AM881" i="1"/>
  <c r="AL881" i="1"/>
  <c r="AK881" i="1"/>
  <c r="W881" i="1"/>
  <c r="AB881" i="1" s="1"/>
  <c r="U881" i="1"/>
  <c r="AM880" i="1"/>
  <c r="AL880" i="1"/>
  <c r="AK880" i="1"/>
  <c r="W880" i="1"/>
  <c r="AB880" i="1" s="1"/>
  <c r="U880" i="1"/>
  <c r="AM910" i="1"/>
  <c r="AL910" i="1"/>
  <c r="AK910" i="1"/>
  <c r="W910" i="1"/>
  <c r="AB910" i="1" s="1"/>
  <c r="U910" i="1"/>
  <c r="AM908" i="1"/>
  <c r="AL908" i="1"/>
  <c r="AK908" i="1"/>
  <c r="W908" i="1"/>
  <c r="AB908" i="1" s="1"/>
  <c r="U908" i="1"/>
  <c r="AM907" i="1"/>
  <c r="AL907" i="1"/>
  <c r="AK907" i="1"/>
  <c r="W907" i="1"/>
  <c r="AB907" i="1" s="1"/>
  <c r="U907" i="1"/>
  <c r="AM906" i="1"/>
  <c r="AL906" i="1"/>
  <c r="AK906" i="1"/>
  <c r="W906" i="1"/>
  <c r="AB906" i="1" s="1"/>
  <c r="U906" i="1"/>
  <c r="AM904" i="1"/>
  <c r="AL904" i="1"/>
  <c r="AK904" i="1"/>
  <c r="W904" i="1"/>
  <c r="AB904" i="1" s="1"/>
  <c r="U904" i="1"/>
  <c r="AM903" i="1"/>
  <c r="AL903" i="1"/>
  <c r="AK903" i="1"/>
  <c r="W903" i="1"/>
  <c r="AB903" i="1" s="1"/>
  <c r="U903" i="1"/>
  <c r="AM899" i="1"/>
  <c r="AL899" i="1"/>
  <c r="AK899" i="1"/>
  <c r="W899" i="1"/>
  <c r="AB899" i="1" s="1"/>
  <c r="U899" i="1"/>
  <c r="AM896" i="1"/>
  <c r="AL896" i="1"/>
  <c r="AK896" i="1"/>
  <c r="W896" i="1"/>
  <c r="AB896" i="1" s="1"/>
  <c r="U896" i="1"/>
  <c r="AM897" i="1"/>
  <c r="AL897" i="1"/>
  <c r="AK897" i="1"/>
  <c r="W897" i="1"/>
  <c r="AB897" i="1" s="1"/>
  <c r="U897" i="1"/>
  <c r="AM895" i="1"/>
  <c r="AL895" i="1"/>
  <c r="AK895" i="1"/>
  <c r="W895" i="1"/>
  <c r="AB895" i="1" s="1"/>
  <c r="U895" i="1"/>
  <c r="AM893" i="1" l="1"/>
  <c r="AL893" i="1"/>
  <c r="AK893" i="1"/>
  <c r="W893" i="1"/>
  <c r="AB893" i="1" s="1"/>
  <c r="U893" i="1"/>
  <c r="AM892" i="1"/>
  <c r="AL892" i="1"/>
  <c r="AK892" i="1"/>
  <c r="W892" i="1"/>
  <c r="AB892" i="1" s="1"/>
  <c r="U892" i="1"/>
  <c r="AM787" i="1"/>
  <c r="AL787" i="1"/>
  <c r="AK787" i="1"/>
  <c r="W787" i="1"/>
  <c r="AB787" i="1" s="1"/>
  <c r="U787" i="1"/>
  <c r="AM784" i="1"/>
  <c r="AL784" i="1"/>
  <c r="AK784" i="1"/>
  <c r="W784" i="1"/>
  <c r="AB784" i="1" s="1"/>
  <c r="U784" i="1"/>
  <c r="AM783" i="1"/>
  <c r="AL783" i="1"/>
  <c r="AK783" i="1"/>
  <c r="W783" i="1"/>
  <c r="AB783" i="1" s="1"/>
  <c r="U783" i="1"/>
  <c r="AM782" i="1"/>
  <c r="AL782" i="1"/>
  <c r="AK782" i="1"/>
  <c r="W782" i="1"/>
  <c r="AB782" i="1" s="1"/>
  <c r="U782" i="1"/>
  <c r="AM781" i="1"/>
  <c r="AL781" i="1"/>
  <c r="AK781" i="1"/>
  <c r="W781" i="1"/>
  <c r="AB781" i="1" s="1"/>
  <c r="U781" i="1"/>
  <c r="AM821" i="1"/>
  <c r="AL821" i="1"/>
  <c r="AK821" i="1"/>
  <c r="W821" i="1"/>
  <c r="AB821" i="1" s="1"/>
  <c r="U821" i="1"/>
  <c r="AM820" i="1"/>
  <c r="AL820" i="1"/>
  <c r="AK820" i="1"/>
  <c r="W820" i="1"/>
  <c r="AB820" i="1" s="1"/>
  <c r="U820" i="1"/>
  <c r="AM819" i="1"/>
  <c r="AL819" i="1"/>
  <c r="AK819" i="1"/>
  <c r="W819" i="1"/>
  <c r="AB819" i="1" s="1"/>
  <c r="U819" i="1"/>
  <c r="AM815" i="1"/>
  <c r="AL815" i="1"/>
  <c r="AK815" i="1"/>
  <c r="W815" i="1"/>
  <c r="AB815" i="1" s="1"/>
  <c r="U815" i="1"/>
  <c r="AM779" i="1"/>
  <c r="AL779" i="1"/>
  <c r="AK779" i="1"/>
  <c r="W779" i="1"/>
  <c r="AB779" i="1" s="1"/>
  <c r="U779" i="1"/>
  <c r="AM813" i="1"/>
  <c r="AL813" i="1"/>
  <c r="AK813" i="1"/>
  <c r="W813" i="1"/>
  <c r="AB813" i="1" s="1"/>
  <c r="U813" i="1"/>
  <c r="AM812" i="1"/>
  <c r="AL812" i="1"/>
  <c r="AK812" i="1"/>
  <c r="W812" i="1"/>
  <c r="AB812" i="1" s="1"/>
  <c r="U812" i="1"/>
  <c r="AM811" i="1"/>
  <c r="AL811" i="1"/>
  <c r="AK811" i="1"/>
  <c r="W811" i="1"/>
  <c r="AB811" i="1" s="1"/>
  <c r="U811" i="1"/>
  <c r="AM809" i="1"/>
  <c r="AL809" i="1"/>
  <c r="AK809" i="1"/>
  <c r="W809" i="1"/>
  <c r="AB809" i="1" s="1"/>
  <c r="U809" i="1"/>
  <c r="AM808" i="1"/>
  <c r="AL808" i="1"/>
  <c r="AK808" i="1"/>
  <c r="W808" i="1"/>
  <c r="AB808" i="1" s="1"/>
  <c r="U808" i="1"/>
  <c r="AM807" i="1"/>
  <c r="AL807" i="1"/>
  <c r="AK807" i="1"/>
  <c r="W807" i="1"/>
  <c r="AB807" i="1" s="1"/>
  <c r="U807" i="1"/>
  <c r="AM806" i="1"/>
  <c r="AL806" i="1"/>
  <c r="AK806" i="1"/>
  <c r="W806" i="1"/>
  <c r="AB806" i="1" s="1"/>
  <c r="U806" i="1"/>
  <c r="AM777" i="1"/>
  <c r="AL777" i="1"/>
  <c r="AK777" i="1"/>
  <c r="W777" i="1"/>
  <c r="AB777" i="1" s="1"/>
  <c r="U777" i="1"/>
  <c r="AM776" i="1"/>
  <c r="AL776" i="1"/>
  <c r="AK776" i="1"/>
  <c r="W776" i="1"/>
  <c r="AB776" i="1" s="1"/>
  <c r="U776" i="1"/>
  <c r="AM775" i="1"/>
  <c r="AL775" i="1"/>
  <c r="AK775" i="1"/>
  <c r="W775" i="1"/>
  <c r="AB775" i="1" s="1"/>
  <c r="U775" i="1"/>
  <c r="AM774" i="1"/>
  <c r="AL774" i="1"/>
  <c r="AK774" i="1"/>
  <c r="W774" i="1"/>
  <c r="AB774" i="1" s="1"/>
  <c r="U774" i="1"/>
  <c r="AM802" i="1"/>
  <c r="AL802" i="1"/>
  <c r="AK802" i="1"/>
  <c r="W802" i="1"/>
  <c r="AB802" i="1" s="1"/>
  <c r="U802" i="1"/>
  <c r="AM798" i="1"/>
  <c r="AL798" i="1"/>
  <c r="AK798" i="1"/>
  <c r="W798" i="1"/>
  <c r="AB798" i="1" s="1"/>
  <c r="U798" i="1"/>
  <c r="AM796" i="1"/>
  <c r="AL796" i="1"/>
  <c r="AK796" i="1"/>
  <c r="W796" i="1"/>
  <c r="AB796" i="1" s="1"/>
  <c r="U796" i="1"/>
  <c r="AM795" i="1"/>
  <c r="AL795" i="1"/>
  <c r="AK795" i="1"/>
  <c r="W795" i="1"/>
  <c r="AB795" i="1" s="1"/>
  <c r="U795" i="1"/>
  <c r="AM772" i="1"/>
  <c r="AL772" i="1"/>
  <c r="AK772" i="1"/>
  <c r="W772" i="1"/>
  <c r="AB772" i="1" s="1"/>
  <c r="U772" i="1"/>
  <c r="AM770" i="1"/>
  <c r="AL770" i="1"/>
  <c r="AK770" i="1"/>
  <c r="W770" i="1"/>
  <c r="AB770" i="1" s="1"/>
  <c r="U770" i="1"/>
  <c r="AM768" i="1"/>
  <c r="AL768" i="1"/>
  <c r="AK768" i="1"/>
  <c r="W768" i="1"/>
  <c r="AB768" i="1" s="1"/>
  <c r="U768" i="1"/>
  <c r="AM766" i="1"/>
  <c r="AL766" i="1"/>
  <c r="AK766" i="1"/>
  <c r="W766" i="1"/>
  <c r="AB766" i="1" s="1"/>
  <c r="U766" i="1"/>
  <c r="AM764" i="1"/>
  <c r="AL764" i="1"/>
  <c r="AK764" i="1"/>
  <c r="W764" i="1"/>
  <c r="AB764" i="1" s="1"/>
  <c r="U764" i="1"/>
  <c r="AM762" i="1"/>
  <c r="AL762" i="1"/>
  <c r="AK762" i="1"/>
  <c r="W762" i="1"/>
  <c r="AB762" i="1" s="1"/>
  <c r="U762" i="1"/>
  <c r="AM340" i="1"/>
  <c r="AL340" i="1"/>
  <c r="AK340" i="1"/>
  <c r="W340" i="1"/>
  <c r="AB340" i="1" s="1"/>
  <c r="U340" i="1"/>
  <c r="AM338" i="1"/>
  <c r="AL338" i="1"/>
  <c r="AK338" i="1"/>
  <c r="W338" i="1"/>
  <c r="AB338" i="1" s="1"/>
  <c r="U338" i="1"/>
  <c r="AM337" i="1"/>
  <c r="AL337" i="1"/>
  <c r="AK337" i="1"/>
  <c r="W337" i="1"/>
  <c r="AB337" i="1" s="1"/>
  <c r="U337" i="1"/>
  <c r="AM335" i="1"/>
  <c r="AL335" i="1"/>
  <c r="AK335" i="1"/>
  <c r="W335" i="1"/>
  <c r="AB335" i="1" s="1"/>
  <c r="U335" i="1"/>
  <c r="AM334" i="1"/>
  <c r="AL334" i="1"/>
  <c r="AK334" i="1"/>
  <c r="W334" i="1"/>
  <c r="AB334" i="1" s="1"/>
  <c r="U334" i="1"/>
  <c r="AM333" i="1"/>
  <c r="AL333" i="1"/>
  <c r="AK333" i="1"/>
  <c r="W333" i="1"/>
  <c r="AB333" i="1" s="1"/>
  <c r="U333" i="1"/>
  <c r="AM350" i="1"/>
  <c r="AL350" i="1"/>
  <c r="AK350" i="1"/>
  <c r="W350" i="1"/>
  <c r="AB350" i="1" s="1"/>
  <c r="U350" i="1"/>
  <c r="AM348" i="1"/>
  <c r="AL348" i="1"/>
  <c r="AK348" i="1"/>
  <c r="W348" i="1"/>
  <c r="AB348" i="1" s="1"/>
  <c r="U348" i="1"/>
  <c r="AM347" i="1"/>
  <c r="AL347" i="1"/>
  <c r="AK347" i="1"/>
  <c r="W347" i="1"/>
  <c r="AB347" i="1" s="1"/>
  <c r="U347" i="1"/>
  <c r="AM346" i="1"/>
  <c r="AL346" i="1"/>
  <c r="AK346" i="1"/>
  <c r="W346" i="1"/>
  <c r="AB346" i="1" s="1"/>
  <c r="U346" i="1"/>
  <c r="AM344" i="1" l="1"/>
  <c r="AL344" i="1"/>
  <c r="AK344" i="1"/>
  <c r="W344" i="1"/>
  <c r="AB344" i="1" s="1"/>
  <c r="U344" i="1"/>
  <c r="AM343" i="1"/>
  <c r="AL343" i="1"/>
  <c r="AK343" i="1"/>
  <c r="W343" i="1"/>
  <c r="AB343" i="1" s="1"/>
  <c r="U343" i="1"/>
  <c r="AM342" i="1"/>
  <c r="AL342" i="1"/>
  <c r="AK342" i="1"/>
  <c r="W342" i="1"/>
  <c r="AB342" i="1" s="1"/>
  <c r="U342" i="1"/>
  <c r="AM1046" i="1"/>
  <c r="AL1046" i="1"/>
  <c r="AK1046" i="1"/>
  <c r="W1046" i="1"/>
  <c r="AB1046" i="1" s="1"/>
  <c r="U1046" i="1"/>
  <c r="AM1045" i="1"/>
  <c r="AL1045" i="1"/>
  <c r="AK1045" i="1"/>
  <c r="W1045" i="1"/>
  <c r="AB1045" i="1" s="1"/>
  <c r="U1045" i="1"/>
  <c r="AM1041" i="1"/>
  <c r="AL1041" i="1"/>
  <c r="AK1041" i="1"/>
  <c r="W1041" i="1"/>
  <c r="AB1041" i="1" s="1"/>
  <c r="U1041" i="1"/>
  <c r="AM1040" i="1"/>
  <c r="AL1040" i="1"/>
  <c r="AK1040" i="1"/>
  <c r="W1040" i="1"/>
  <c r="AB1040" i="1" s="1"/>
  <c r="U1040" i="1"/>
  <c r="AM1039" i="1"/>
  <c r="AL1039" i="1"/>
  <c r="AK1039" i="1"/>
  <c r="W1039" i="1"/>
  <c r="AB1039" i="1" s="1"/>
  <c r="U1039" i="1"/>
  <c r="AM1027" i="1"/>
  <c r="AL1027" i="1"/>
  <c r="AK1027" i="1"/>
  <c r="W1027" i="1"/>
  <c r="AB1027" i="1" s="1"/>
  <c r="U1027" i="1"/>
  <c r="AM1029" i="1"/>
  <c r="AL1029" i="1"/>
  <c r="AK1029" i="1"/>
  <c r="W1029" i="1"/>
  <c r="AB1029" i="1" s="1"/>
  <c r="U1029" i="1"/>
  <c r="AM1026" i="1"/>
  <c r="AL1026" i="1"/>
  <c r="AK1026" i="1"/>
  <c r="W1026" i="1"/>
  <c r="AB1026" i="1" s="1"/>
  <c r="U1026" i="1"/>
  <c r="AM1025" i="1"/>
  <c r="AL1025" i="1"/>
  <c r="AK1025" i="1"/>
  <c r="W1025" i="1"/>
  <c r="AB1025" i="1" s="1"/>
  <c r="U1025" i="1"/>
  <c r="AM1024" i="1"/>
  <c r="AL1024" i="1"/>
  <c r="AK1024" i="1"/>
  <c r="W1024" i="1"/>
  <c r="AB1024" i="1" s="1"/>
  <c r="U1024" i="1"/>
  <c r="AM1022" i="1"/>
  <c r="AL1022" i="1"/>
  <c r="AK1022" i="1"/>
  <c r="W1022" i="1"/>
  <c r="AB1022" i="1" s="1"/>
  <c r="U1022" i="1"/>
  <c r="AM1021" i="1"/>
  <c r="AL1021" i="1"/>
  <c r="AK1021" i="1"/>
  <c r="W1021" i="1"/>
  <c r="AB1021" i="1" s="1"/>
  <c r="U1021" i="1"/>
  <c r="AM1019" i="1"/>
  <c r="AL1019" i="1"/>
  <c r="AK1019" i="1"/>
  <c r="W1019" i="1"/>
  <c r="AB1019" i="1" s="1"/>
  <c r="U1019" i="1"/>
  <c r="AM1018" i="1"/>
  <c r="AL1018" i="1"/>
  <c r="AK1018" i="1"/>
  <c r="W1018" i="1"/>
  <c r="AB1018" i="1" s="1"/>
  <c r="U1018" i="1"/>
  <c r="AM1017" i="1"/>
  <c r="AL1017" i="1"/>
  <c r="AK1017" i="1"/>
  <c r="W1017" i="1"/>
  <c r="AB1017" i="1" s="1"/>
  <c r="U1017" i="1"/>
  <c r="AM1016" i="1"/>
  <c r="AL1016" i="1"/>
  <c r="AK1016" i="1"/>
  <c r="W1016" i="1"/>
  <c r="AB1016" i="1" s="1"/>
  <c r="U1016" i="1"/>
  <c r="AM433" i="1"/>
  <c r="AL433" i="1"/>
  <c r="AK433" i="1"/>
  <c r="W433" i="1"/>
  <c r="AB433" i="1" s="1"/>
  <c r="U433" i="1"/>
  <c r="AM431" i="1"/>
  <c r="AL431" i="1"/>
  <c r="AK431" i="1"/>
  <c r="W431" i="1"/>
  <c r="AB431" i="1" s="1"/>
  <c r="U431" i="1"/>
  <c r="AM430" i="1"/>
  <c r="AL430" i="1"/>
  <c r="AK430" i="1"/>
  <c r="W430" i="1"/>
  <c r="AB430" i="1" s="1"/>
  <c r="U430" i="1"/>
  <c r="AM429" i="1"/>
  <c r="AL429" i="1"/>
  <c r="AK429" i="1"/>
  <c r="W429" i="1"/>
  <c r="AB429" i="1" s="1"/>
  <c r="U429" i="1"/>
  <c r="AM427" i="1"/>
  <c r="AL427" i="1"/>
  <c r="AK427" i="1"/>
  <c r="W427" i="1"/>
  <c r="AB427" i="1" s="1"/>
  <c r="U427" i="1"/>
  <c r="AM426" i="1"/>
  <c r="AL426" i="1"/>
  <c r="AK426" i="1"/>
  <c r="W426" i="1"/>
  <c r="AB426" i="1" s="1"/>
  <c r="U426" i="1"/>
  <c r="AM424" i="1"/>
  <c r="AL424" i="1"/>
  <c r="AK424" i="1"/>
  <c r="W424" i="1"/>
  <c r="AB424" i="1" s="1"/>
  <c r="U424" i="1"/>
  <c r="AM423" i="1"/>
  <c r="AL423" i="1"/>
  <c r="AK423" i="1"/>
  <c r="W423" i="1"/>
  <c r="AB423" i="1" s="1"/>
  <c r="U423" i="1"/>
  <c r="AM421" i="1" l="1"/>
  <c r="AL421" i="1"/>
  <c r="AK421" i="1"/>
  <c r="W421" i="1"/>
  <c r="AB421" i="1" s="1"/>
  <c r="U421" i="1"/>
  <c r="AM420" i="1"/>
  <c r="AL420" i="1"/>
  <c r="AK420" i="1"/>
  <c r="W420" i="1"/>
  <c r="AB420" i="1" s="1"/>
  <c r="U420" i="1"/>
  <c r="AM419" i="1"/>
  <c r="AL419" i="1"/>
  <c r="AK419" i="1"/>
  <c r="W419" i="1"/>
  <c r="AB419" i="1" s="1"/>
  <c r="U419" i="1"/>
  <c r="AM417" i="1"/>
  <c r="AL417" i="1"/>
  <c r="AK417" i="1"/>
  <c r="W417" i="1"/>
  <c r="AB417" i="1" s="1"/>
  <c r="U417" i="1"/>
  <c r="AM415" i="1"/>
  <c r="AL415" i="1"/>
  <c r="AK415" i="1"/>
  <c r="W415" i="1"/>
  <c r="AB415" i="1" s="1"/>
  <c r="U415" i="1"/>
  <c r="AM58" i="1"/>
  <c r="AL58" i="1"/>
  <c r="AK58" i="1"/>
  <c r="W58" i="1"/>
  <c r="AB58" i="1" s="1"/>
  <c r="U58" i="1"/>
  <c r="AM56" i="1"/>
  <c r="AL56" i="1"/>
  <c r="AK56" i="1"/>
  <c r="W56" i="1"/>
  <c r="AB56" i="1" s="1"/>
  <c r="U56" i="1"/>
  <c r="AM55" i="1"/>
  <c r="AL55" i="1"/>
  <c r="AK55" i="1"/>
  <c r="W55" i="1"/>
  <c r="AB55" i="1" s="1"/>
  <c r="U55" i="1"/>
  <c r="AM54" i="1"/>
  <c r="AL54" i="1"/>
  <c r="AK54" i="1"/>
  <c r="W54" i="1"/>
  <c r="AB54" i="1" s="1"/>
  <c r="U54" i="1"/>
  <c r="AM52" i="1"/>
  <c r="AL52" i="1"/>
  <c r="AK52" i="1"/>
  <c r="W52" i="1"/>
  <c r="AB52" i="1" s="1"/>
  <c r="U52" i="1"/>
  <c r="AM51" i="1"/>
  <c r="AL51" i="1"/>
  <c r="AK51" i="1"/>
  <c r="W51" i="1"/>
  <c r="AB51" i="1" s="1"/>
  <c r="U51" i="1"/>
  <c r="AM50" i="1"/>
  <c r="AL50" i="1"/>
  <c r="AK50" i="1"/>
  <c r="W50" i="1"/>
  <c r="AB50" i="1" s="1"/>
  <c r="U50" i="1"/>
  <c r="AM49" i="1"/>
  <c r="AL49" i="1"/>
  <c r="AK49" i="1"/>
  <c r="W49" i="1"/>
  <c r="AB49" i="1" s="1"/>
  <c r="U49" i="1"/>
  <c r="AM48" i="1"/>
  <c r="AL48" i="1"/>
  <c r="AK48" i="1"/>
  <c r="W48" i="1"/>
  <c r="AB48" i="1" s="1"/>
  <c r="U48" i="1"/>
  <c r="AM74" i="1"/>
  <c r="AL74" i="1"/>
  <c r="AK74" i="1"/>
  <c r="W74" i="1"/>
  <c r="AB74" i="1" s="1"/>
  <c r="U74" i="1"/>
  <c r="AM70" i="1"/>
  <c r="AL70" i="1"/>
  <c r="AK70" i="1"/>
  <c r="W70" i="1"/>
  <c r="AB70" i="1" s="1"/>
  <c r="U70" i="1"/>
  <c r="AM66" i="1"/>
  <c r="AL66" i="1"/>
  <c r="AK66" i="1"/>
  <c r="W66" i="1"/>
  <c r="AB66" i="1" s="1"/>
  <c r="U66" i="1"/>
  <c r="AM68" i="1"/>
  <c r="AL68" i="1"/>
  <c r="AK68" i="1"/>
  <c r="W68" i="1"/>
  <c r="AB68" i="1" s="1"/>
  <c r="U68" i="1"/>
  <c r="AM67" i="1"/>
  <c r="AL67" i="1"/>
  <c r="AK67" i="1"/>
  <c r="W67" i="1"/>
  <c r="AB67" i="1" s="1"/>
  <c r="U67" i="1"/>
  <c r="AM64" i="1"/>
  <c r="AL64" i="1"/>
  <c r="AK64" i="1"/>
  <c r="W64" i="1"/>
  <c r="AB64" i="1" s="1"/>
  <c r="U64" i="1"/>
  <c r="AM63" i="1"/>
  <c r="AL63" i="1"/>
  <c r="AK63" i="1"/>
  <c r="W63" i="1"/>
  <c r="AB63" i="1" s="1"/>
  <c r="U63" i="1"/>
  <c r="AM62" i="1"/>
  <c r="AL62" i="1"/>
  <c r="AK62" i="1"/>
  <c r="W62" i="1"/>
  <c r="AB62" i="1" s="1"/>
  <c r="U62" i="1"/>
  <c r="AM61" i="1"/>
  <c r="AL61" i="1"/>
  <c r="AK61" i="1"/>
  <c r="W61" i="1"/>
  <c r="AB61" i="1" s="1"/>
  <c r="U61" i="1"/>
  <c r="AM60" i="1"/>
  <c r="AL60" i="1"/>
  <c r="AK60" i="1"/>
  <c r="W60" i="1"/>
  <c r="AB60" i="1" s="1"/>
  <c r="U60" i="1"/>
  <c r="AM32" i="1"/>
  <c r="AL32" i="1"/>
  <c r="AK32" i="1"/>
  <c r="W32" i="1"/>
  <c r="AB32" i="1" s="1"/>
  <c r="U32" i="1"/>
  <c r="AM30" i="1"/>
  <c r="AL30" i="1"/>
  <c r="AK30" i="1"/>
  <c r="W30" i="1"/>
  <c r="AB30" i="1" s="1"/>
  <c r="U30" i="1"/>
  <c r="AM28" i="1"/>
  <c r="AL28" i="1"/>
  <c r="AK28" i="1"/>
  <c r="W28" i="1"/>
  <c r="AB28" i="1" s="1"/>
  <c r="U28" i="1"/>
  <c r="AM27" i="1"/>
  <c r="AL27" i="1"/>
  <c r="AK27" i="1"/>
  <c r="W27" i="1"/>
  <c r="AB27" i="1" s="1"/>
  <c r="U27" i="1"/>
  <c r="AM26" i="1"/>
  <c r="AL26" i="1"/>
  <c r="AK26" i="1"/>
  <c r="W26" i="1"/>
  <c r="AB26" i="1" s="1"/>
  <c r="U26" i="1"/>
  <c r="AM41" i="1"/>
  <c r="AL41" i="1"/>
  <c r="AK41" i="1"/>
  <c r="W41" i="1"/>
  <c r="AB41" i="1" s="1"/>
  <c r="U41" i="1"/>
  <c r="AM42" i="1"/>
  <c r="AL42" i="1"/>
  <c r="AK42" i="1"/>
  <c r="W42" i="1"/>
  <c r="AB42" i="1" s="1"/>
  <c r="U42" i="1"/>
  <c r="AM44" i="1"/>
  <c r="AL44" i="1"/>
  <c r="AK44" i="1"/>
  <c r="W44" i="1"/>
  <c r="AB44" i="1" s="1"/>
  <c r="U44" i="1"/>
  <c r="AM40" i="1"/>
  <c r="AL40" i="1"/>
  <c r="AK40" i="1"/>
  <c r="W40" i="1"/>
  <c r="AB40" i="1" s="1"/>
  <c r="U40" i="1"/>
  <c r="AM1002" i="1"/>
  <c r="AL1002" i="1"/>
  <c r="AK1002" i="1"/>
  <c r="W1002" i="1"/>
  <c r="AB1002" i="1" s="1"/>
  <c r="U1002" i="1"/>
  <c r="AM1001" i="1"/>
  <c r="AL1001" i="1"/>
  <c r="AK1001" i="1"/>
  <c r="W1001" i="1"/>
  <c r="AB1001" i="1" s="1"/>
  <c r="U1001" i="1"/>
  <c r="AM999" i="1"/>
  <c r="AL999" i="1"/>
  <c r="AK999" i="1"/>
  <c r="W999" i="1"/>
  <c r="AB999" i="1" s="1"/>
  <c r="U999" i="1"/>
  <c r="AM998" i="1"/>
  <c r="AL998" i="1"/>
  <c r="AK998" i="1"/>
  <c r="W998" i="1"/>
  <c r="AB998" i="1" s="1"/>
  <c r="U998" i="1"/>
  <c r="AM997" i="1"/>
  <c r="AL997" i="1"/>
  <c r="AK997" i="1"/>
  <c r="W997" i="1"/>
  <c r="AB997" i="1" s="1"/>
  <c r="U997" i="1"/>
  <c r="AM996" i="1"/>
  <c r="AL996" i="1"/>
  <c r="AK996" i="1"/>
  <c r="W996" i="1"/>
  <c r="AB996" i="1" s="1"/>
  <c r="U996" i="1"/>
  <c r="AM1009" i="1"/>
  <c r="AL1009" i="1"/>
  <c r="AK1009" i="1"/>
  <c r="W1009" i="1"/>
  <c r="AB1009" i="1" s="1"/>
  <c r="U1009" i="1"/>
  <c r="AM1010" i="1"/>
  <c r="AL1010" i="1"/>
  <c r="AK1010" i="1"/>
  <c r="W1010" i="1"/>
  <c r="AB1010" i="1" s="1"/>
  <c r="U1010" i="1"/>
  <c r="AM977" i="1"/>
  <c r="AL977" i="1"/>
  <c r="AK977" i="1"/>
  <c r="W977" i="1"/>
  <c r="AB977" i="1" s="1"/>
  <c r="U977" i="1"/>
  <c r="U988" i="1"/>
  <c r="W988" i="1"/>
  <c r="AB988" i="1" s="1"/>
  <c r="AK988" i="1"/>
  <c r="AL988" i="1"/>
  <c r="AM988" i="1"/>
  <c r="AM982" i="1"/>
  <c r="AL982" i="1"/>
  <c r="AK982" i="1"/>
  <c r="W982" i="1"/>
  <c r="AB982" i="1" s="1"/>
  <c r="U982" i="1"/>
  <c r="AM980" i="1"/>
  <c r="AL980" i="1"/>
  <c r="AK980" i="1"/>
  <c r="W980" i="1"/>
  <c r="AB980" i="1" s="1"/>
  <c r="U980" i="1"/>
  <c r="AM978" i="1"/>
  <c r="AL978" i="1"/>
  <c r="AK978" i="1"/>
  <c r="W978" i="1"/>
  <c r="AB978" i="1" s="1"/>
  <c r="U978" i="1"/>
  <c r="AM975" i="1"/>
  <c r="AL975" i="1"/>
  <c r="AK975" i="1"/>
  <c r="W975" i="1"/>
  <c r="AB975" i="1" s="1"/>
  <c r="U975" i="1"/>
  <c r="AM974" i="1"/>
  <c r="AL974" i="1"/>
  <c r="AK974" i="1"/>
  <c r="W974" i="1"/>
  <c r="AB974" i="1" s="1"/>
  <c r="U974" i="1"/>
  <c r="AM973" i="1"/>
  <c r="AL973" i="1"/>
  <c r="AK973" i="1"/>
  <c r="W973" i="1"/>
  <c r="AB973" i="1" s="1"/>
  <c r="U973" i="1"/>
  <c r="AM38" i="1"/>
  <c r="AL38" i="1"/>
  <c r="AK38" i="1"/>
  <c r="W38" i="1"/>
  <c r="AB38" i="1" s="1"/>
  <c r="U38" i="1"/>
  <c r="AM36" i="1" l="1"/>
  <c r="AL36" i="1"/>
  <c r="AK36" i="1"/>
  <c r="W36" i="1"/>
  <c r="AB36" i="1" s="1"/>
  <c r="U36" i="1"/>
  <c r="AM35" i="1"/>
  <c r="AL35" i="1"/>
  <c r="AK35" i="1"/>
  <c r="W35" i="1"/>
  <c r="AB35" i="1" s="1"/>
  <c r="U35" i="1"/>
  <c r="AM34" i="1"/>
  <c r="AL34" i="1"/>
  <c r="AK34" i="1"/>
  <c r="W34" i="1"/>
  <c r="AB34" i="1" s="1"/>
  <c r="U34" i="1"/>
  <c r="AM1004" i="1"/>
  <c r="AL1004" i="1"/>
  <c r="AK1004" i="1"/>
  <c r="W1004" i="1"/>
  <c r="AB1004" i="1" s="1"/>
  <c r="U1004" i="1"/>
  <c r="AM1006" i="1"/>
  <c r="AL1006" i="1"/>
  <c r="AK1006" i="1"/>
  <c r="W1006" i="1"/>
  <c r="AB1006" i="1" s="1"/>
  <c r="U1006" i="1"/>
  <c r="AM1005" i="1"/>
  <c r="AL1005" i="1"/>
  <c r="AK1005" i="1"/>
  <c r="W1005" i="1"/>
  <c r="AB1005" i="1" s="1"/>
  <c r="U1005" i="1"/>
  <c r="AM425" i="1"/>
  <c r="AL425" i="1"/>
  <c r="AK425" i="1"/>
  <c r="W425" i="1"/>
  <c r="AB425" i="1" s="1"/>
  <c r="U425" i="1"/>
  <c r="AM1007" i="1"/>
  <c r="AL1007" i="1"/>
  <c r="AK1007" i="1"/>
  <c r="W1007" i="1"/>
  <c r="AB1007" i="1" s="1"/>
  <c r="U1007" i="1"/>
  <c r="AM990" i="1" l="1"/>
  <c r="AL990" i="1"/>
  <c r="AK990" i="1"/>
  <c r="W990" i="1"/>
  <c r="AB990" i="1" s="1"/>
  <c r="U990" i="1"/>
  <c r="AM986" i="1"/>
  <c r="AL986" i="1"/>
  <c r="AK986" i="1"/>
  <c r="W986" i="1"/>
  <c r="AB986" i="1" s="1"/>
  <c r="U986" i="1"/>
  <c r="AM992" i="1" l="1"/>
  <c r="AL992" i="1"/>
  <c r="AK992" i="1"/>
  <c r="W992" i="1"/>
  <c r="AB992" i="1" s="1"/>
  <c r="U992" i="1"/>
  <c r="F3" i="4" l="1"/>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N13" i="1"/>
  <c r="T14" i="1"/>
  <c r="AE14" i="1"/>
  <c r="N15" i="1"/>
  <c r="C16" i="1"/>
  <c r="AG16" i="1"/>
  <c r="U18" i="1"/>
  <c r="AB18" i="1"/>
  <c r="AC18" i="1"/>
  <c r="AD18" i="1"/>
  <c r="AE18" i="1"/>
  <c r="AF18" i="1"/>
  <c r="AG18" i="1"/>
  <c r="AJ18" i="1"/>
  <c r="AK18" i="1"/>
  <c r="AL18" i="1"/>
  <c r="AM18" i="1"/>
  <c r="S1140" i="1" l="1"/>
  <c r="X1140" i="1"/>
  <c r="AC1140" i="1" s="1"/>
  <c r="AJ1140" i="1" s="1"/>
  <c r="AG1140" i="1" s="1"/>
  <c r="AD1140" i="1" s="1"/>
  <c r="X593" i="1"/>
  <c r="AC593" i="1" s="1"/>
  <c r="AJ593" i="1" s="1"/>
  <c r="AG593" i="1" s="1"/>
  <c r="AD593" i="1" s="1"/>
  <c r="S593" i="1"/>
  <c r="S575" i="1"/>
  <c r="X575" i="1"/>
  <c r="AC575" i="1" s="1"/>
  <c r="AJ575" i="1" s="1"/>
  <c r="AG575" i="1" s="1"/>
  <c r="AD575" i="1" s="1"/>
  <c r="X221" i="1"/>
  <c r="AC221" i="1" s="1"/>
  <c r="AJ221" i="1" s="1"/>
  <c r="AG221" i="1" s="1"/>
  <c r="AD221" i="1" s="1"/>
  <c r="S221" i="1"/>
  <c r="S220" i="1"/>
  <c r="X220" i="1"/>
  <c r="AC220" i="1" s="1"/>
  <c r="AJ220" i="1" s="1"/>
  <c r="AG220" i="1" s="1"/>
  <c r="AD220" i="1" s="1"/>
  <c r="X577" i="1"/>
  <c r="AC577" i="1" s="1"/>
  <c r="AJ577" i="1" s="1"/>
  <c r="AG577" i="1" s="1"/>
  <c r="AD577" i="1" s="1"/>
  <c r="S577" i="1"/>
  <c r="X568" i="1"/>
  <c r="AC568" i="1" s="1"/>
  <c r="AJ568" i="1" s="1"/>
  <c r="AG568" i="1" s="1"/>
  <c r="AD568" i="1" s="1"/>
  <c r="S568" i="1"/>
  <c r="S596" i="1"/>
  <c r="X596" i="1"/>
  <c r="AC596" i="1" s="1"/>
  <c r="AJ596" i="1" s="1"/>
  <c r="AG596" i="1" s="1"/>
  <c r="AD596" i="1" s="1"/>
  <c r="S597" i="1"/>
  <c r="X597" i="1"/>
  <c r="AC597" i="1" s="1"/>
  <c r="AJ597" i="1" s="1"/>
  <c r="AG597" i="1" s="1"/>
  <c r="AD597" i="1" s="1"/>
  <c r="X224" i="1"/>
  <c r="AC224" i="1" s="1"/>
  <c r="AJ224" i="1" s="1"/>
  <c r="AG224" i="1" s="1"/>
  <c r="AD224" i="1" s="1"/>
  <c r="S224" i="1"/>
  <c r="X569" i="1"/>
  <c r="AC569" i="1" s="1"/>
  <c r="AJ569" i="1" s="1"/>
  <c r="AG569" i="1" s="1"/>
  <c r="AD569" i="1" s="1"/>
  <c r="S569" i="1"/>
  <c r="X216" i="1"/>
  <c r="AC216" i="1" s="1"/>
  <c r="AJ216" i="1" s="1"/>
  <c r="AG216" i="1" s="1"/>
  <c r="AD216" i="1" s="1"/>
  <c r="S216" i="1"/>
  <c r="X572" i="1"/>
  <c r="AC572" i="1" s="1"/>
  <c r="AJ572" i="1" s="1"/>
  <c r="AG572" i="1" s="1"/>
  <c r="AD572" i="1" s="1"/>
  <c r="S572" i="1"/>
  <c r="X214" i="1"/>
  <c r="AC214" i="1" s="1"/>
  <c r="AJ214" i="1" s="1"/>
  <c r="AG214" i="1" s="1"/>
  <c r="AD214" i="1" s="1"/>
  <c r="S214" i="1"/>
  <c r="S582" i="1"/>
  <c r="X582" i="1"/>
  <c r="AC582" i="1" s="1"/>
  <c r="AJ582" i="1" s="1"/>
  <c r="AG582" i="1" s="1"/>
  <c r="AD582" i="1" s="1"/>
  <c r="X212" i="1"/>
  <c r="AC212" i="1" s="1"/>
  <c r="AJ212" i="1" s="1"/>
  <c r="AG212" i="1" s="1"/>
  <c r="AD212" i="1" s="1"/>
  <c r="S212" i="1"/>
  <c r="S583" i="1"/>
  <c r="X583" i="1"/>
  <c r="AC583" i="1" s="1"/>
  <c r="AJ583" i="1" s="1"/>
  <c r="AG583" i="1" s="1"/>
  <c r="AD583" i="1" s="1"/>
  <c r="S578" i="1"/>
  <c r="X578" i="1"/>
  <c r="AC578" i="1" s="1"/>
  <c r="AJ578" i="1" s="1"/>
  <c r="AG578" i="1" s="1"/>
  <c r="AD578" i="1" s="1"/>
  <c r="X576" i="1"/>
  <c r="AC576" i="1" s="1"/>
  <c r="AJ576" i="1" s="1"/>
  <c r="AG576" i="1" s="1"/>
  <c r="AD576" i="1" s="1"/>
  <c r="S576" i="1"/>
  <c r="X574" i="1"/>
  <c r="AC574" i="1" s="1"/>
  <c r="AJ574" i="1" s="1"/>
  <c r="AG574" i="1" s="1"/>
  <c r="AD574" i="1" s="1"/>
  <c r="S574" i="1"/>
  <c r="S215" i="1"/>
  <c r="X215" i="1"/>
  <c r="AC215" i="1" s="1"/>
  <c r="AJ215" i="1" s="1"/>
  <c r="AG215" i="1" s="1"/>
  <c r="AD215" i="1" s="1"/>
  <c r="X213" i="1"/>
  <c r="AC213" i="1" s="1"/>
  <c r="AJ213" i="1" s="1"/>
  <c r="AG213" i="1" s="1"/>
  <c r="AD213" i="1" s="1"/>
  <c r="S213" i="1"/>
  <c r="S571" i="1"/>
  <c r="X571" i="1"/>
  <c r="AC571" i="1" s="1"/>
  <c r="AJ571" i="1" s="1"/>
  <c r="AG571" i="1" s="1"/>
  <c r="AD571" i="1" s="1"/>
  <c r="X592" i="1"/>
  <c r="AC592" i="1" s="1"/>
  <c r="AJ592" i="1" s="1"/>
  <c r="AG592" i="1" s="1"/>
  <c r="AD592" i="1" s="1"/>
  <c r="S592" i="1"/>
  <c r="X580" i="1"/>
  <c r="AC580" i="1" s="1"/>
  <c r="AJ580" i="1" s="1"/>
  <c r="AG580" i="1" s="1"/>
  <c r="AD580" i="1" s="1"/>
  <c r="S580" i="1"/>
  <c r="S218" i="1"/>
  <c r="X218" i="1"/>
  <c r="AC218" i="1" s="1"/>
  <c r="AJ218" i="1" s="1"/>
  <c r="AG218" i="1" s="1"/>
  <c r="AD218" i="1" s="1"/>
  <c r="S570" i="1"/>
  <c r="X570" i="1"/>
  <c r="AC570" i="1" s="1"/>
  <c r="AJ570" i="1" s="1"/>
  <c r="AG570" i="1" s="1"/>
  <c r="AD570" i="1" s="1"/>
  <c r="S594" i="1"/>
  <c r="X594" i="1"/>
  <c r="AC594" i="1" s="1"/>
  <c r="AJ594" i="1" s="1"/>
  <c r="AG594" i="1" s="1"/>
  <c r="AD594" i="1" s="1"/>
  <c r="X590" i="1"/>
  <c r="AC590" i="1" s="1"/>
  <c r="AJ590" i="1" s="1"/>
  <c r="AG590" i="1" s="1"/>
  <c r="AD590" i="1" s="1"/>
  <c r="S590" i="1"/>
  <c r="S726" i="1"/>
  <c r="S741" i="1"/>
  <c r="S731" i="1"/>
  <c r="X1336" i="1"/>
  <c r="AC1336" i="1" s="1"/>
  <c r="AJ1336" i="1" s="1"/>
  <c r="AG1336" i="1" s="1"/>
  <c r="AD1336" i="1" s="1"/>
  <c r="S1340" i="1"/>
  <c r="S1326" i="1"/>
  <c r="S1319" i="1"/>
  <c r="X1347" i="1"/>
  <c r="AC1347" i="1" s="1"/>
  <c r="AJ1347" i="1" s="1"/>
  <c r="AG1347" i="1" s="1"/>
  <c r="AD1347" i="1" s="1"/>
  <c r="S964" i="1"/>
  <c r="S957" i="1"/>
  <c r="X966" i="1"/>
  <c r="AC966" i="1" s="1"/>
  <c r="AJ966" i="1" s="1"/>
  <c r="AG966" i="1" s="1"/>
  <c r="AD966" i="1" s="1"/>
  <c r="S1315" i="1"/>
  <c r="S1317" i="1"/>
  <c r="X82" i="1"/>
  <c r="AC82" i="1" s="1"/>
  <c r="AJ82" i="1" s="1"/>
  <c r="AG82" i="1" s="1"/>
  <c r="AD82" i="1" s="1"/>
  <c r="S952" i="1"/>
  <c r="X1325" i="1"/>
  <c r="AC1325" i="1" s="1"/>
  <c r="AJ1325" i="1" s="1"/>
  <c r="AG1325" i="1" s="1"/>
  <c r="AD1325" i="1" s="1"/>
  <c r="X1314" i="1"/>
  <c r="AC1314" i="1" s="1"/>
  <c r="AJ1314" i="1" s="1"/>
  <c r="AG1314" i="1" s="1"/>
  <c r="AD1314" i="1" s="1"/>
  <c r="S1341" i="1"/>
  <c r="X1321" i="1"/>
  <c r="AC1321" i="1" s="1"/>
  <c r="AJ1321" i="1" s="1"/>
  <c r="AG1321" i="1" s="1"/>
  <c r="AD1321" i="1" s="1"/>
  <c r="X949" i="1"/>
  <c r="AC949" i="1" s="1"/>
  <c r="AJ949" i="1" s="1"/>
  <c r="AG949" i="1" s="1"/>
  <c r="AD949" i="1" s="1"/>
  <c r="X755" i="1"/>
  <c r="AC755" i="1" s="1"/>
  <c r="AJ755" i="1" s="1"/>
  <c r="AG755" i="1" s="1"/>
  <c r="AD755" i="1" s="1"/>
  <c r="S959" i="1"/>
  <c r="S756" i="1"/>
  <c r="X752" i="1"/>
  <c r="AC752" i="1" s="1"/>
  <c r="AJ752" i="1" s="1"/>
  <c r="AG752" i="1" s="1"/>
  <c r="AD752" i="1" s="1"/>
  <c r="X960" i="1"/>
  <c r="AC960" i="1" s="1"/>
  <c r="AJ960" i="1" s="1"/>
  <c r="AG960" i="1" s="1"/>
  <c r="AD960" i="1" s="1"/>
  <c r="S1334" i="1"/>
  <c r="X1329" i="1"/>
  <c r="AC1329" i="1" s="1"/>
  <c r="AJ1329" i="1" s="1"/>
  <c r="AG1329" i="1" s="1"/>
  <c r="AD1329" i="1" s="1"/>
  <c r="S1338" i="1"/>
  <c r="S736" i="1"/>
  <c r="S954" i="1"/>
  <c r="X950" i="1"/>
  <c r="AC950" i="1" s="1"/>
  <c r="AJ950" i="1" s="1"/>
  <c r="AG950" i="1" s="1"/>
  <c r="AD950" i="1" s="1"/>
  <c r="X962" i="1"/>
  <c r="AC962" i="1" s="1"/>
  <c r="AJ962" i="1" s="1"/>
  <c r="AG962" i="1" s="1"/>
  <c r="AD962" i="1" s="1"/>
  <c r="X958" i="1"/>
  <c r="AC958" i="1" s="1"/>
  <c r="AJ958" i="1" s="1"/>
  <c r="AG958" i="1" s="1"/>
  <c r="AD958" i="1" s="1"/>
  <c r="X1327" i="1"/>
  <c r="AC1327" i="1" s="1"/>
  <c r="AJ1327" i="1" s="1"/>
  <c r="AG1327" i="1" s="1"/>
  <c r="AD1327" i="1" s="1"/>
  <c r="X1312" i="1"/>
  <c r="AC1312" i="1" s="1"/>
  <c r="AJ1312" i="1" s="1"/>
  <c r="AG1312" i="1" s="1"/>
  <c r="AD1312" i="1" s="1"/>
  <c r="S1330" i="1"/>
  <c r="X112" i="1"/>
  <c r="AC112" i="1" s="1"/>
  <c r="AJ112" i="1" s="1"/>
  <c r="AG112" i="1" s="1"/>
  <c r="AD112" i="1" s="1"/>
  <c r="X455" i="1"/>
  <c r="AC455" i="1" s="1"/>
  <c r="AJ455" i="1" s="1"/>
  <c r="AG455" i="1" s="1"/>
  <c r="AD455" i="1" s="1"/>
  <c r="S1343" i="1"/>
  <c r="S1342" i="1"/>
  <c r="X1121" i="1"/>
  <c r="AC1121" i="1" s="1"/>
  <c r="AJ1121" i="1" s="1"/>
  <c r="AG1121" i="1" s="1"/>
  <c r="AD1121" i="1" s="1"/>
  <c r="S737" i="1"/>
  <c r="S747" i="1"/>
  <c r="X753" i="1"/>
  <c r="AC753" i="1" s="1"/>
  <c r="AJ753" i="1" s="1"/>
  <c r="AG753" i="1" s="1"/>
  <c r="AD753" i="1" s="1"/>
  <c r="S727" i="1"/>
  <c r="S465" i="1"/>
  <c r="S860" i="1"/>
  <c r="X957" i="1"/>
  <c r="AC957" i="1" s="1"/>
  <c r="AJ957" i="1" s="1"/>
  <c r="AG957" i="1" s="1"/>
  <c r="AD957" i="1" s="1"/>
  <c r="S948" i="1"/>
  <c r="X948" i="1"/>
  <c r="AC948" i="1" s="1"/>
  <c r="AJ948" i="1" s="1"/>
  <c r="AG948" i="1" s="1"/>
  <c r="AD948" i="1" s="1"/>
  <c r="S746" i="1"/>
  <c r="X746" i="1"/>
  <c r="AC746" i="1" s="1"/>
  <c r="AJ746" i="1" s="1"/>
  <c r="AG746" i="1" s="1"/>
  <c r="AD746" i="1" s="1"/>
  <c r="S955" i="1"/>
  <c r="X955" i="1"/>
  <c r="AC955" i="1" s="1"/>
  <c r="AJ955" i="1" s="1"/>
  <c r="AG955" i="1" s="1"/>
  <c r="AD955" i="1" s="1"/>
  <c r="X861" i="1" l="1"/>
  <c r="AC861" i="1" s="1"/>
  <c r="AJ861" i="1" s="1"/>
  <c r="AG861" i="1" s="1"/>
  <c r="AD861" i="1" s="1"/>
  <c r="S861" i="1"/>
  <c r="S1336" i="1"/>
  <c r="X964" i="1"/>
  <c r="AC964" i="1" s="1"/>
  <c r="AJ964" i="1" s="1"/>
  <c r="AG964" i="1" s="1"/>
  <c r="AD964" i="1" s="1"/>
  <c r="S950" i="1"/>
  <c r="X726" i="1"/>
  <c r="AC726" i="1" s="1"/>
  <c r="AJ726" i="1" s="1"/>
  <c r="AG726" i="1" s="1"/>
  <c r="AD726" i="1" s="1"/>
  <c r="X731" i="1"/>
  <c r="AC731" i="1" s="1"/>
  <c r="AJ731" i="1" s="1"/>
  <c r="AG731" i="1" s="1"/>
  <c r="AD731" i="1" s="1"/>
  <c r="S949" i="1"/>
  <c r="X954" i="1"/>
  <c r="AC954" i="1" s="1"/>
  <c r="AJ954" i="1" s="1"/>
  <c r="AG954" i="1" s="1"/>
  <c r="AD954" i="1" s="1"/>
  <c r="X756" i="1"/>
  <c r="AC756" i="1" s="1"/>
  <c r="AJ756" i="1" s="1"/>
  <c r="AG756" i="1" s="1"/>
  <c r="AD756" i="1" s="1"/>
  <c r="S960" i="1"/>
  <c r="S1314" i="1"/>
  <c r="S1347" i="1"/>
  <c r="X741" i="1"/>
  <c r="AC741" i="1" s="1"/>
  <c r="AJ741" i="1" s="1"/>
  <c r="AG741" i="1" s="1"/>
  <c r="AD741" i="1" s="1"/>
  <c r="S752" i="1"/>
  <c r="S966" i="1"/>
  <c r="X223" i="1"/>
  <c r="AC223" i="1" s="1"/>
  <c r="AJ223" i="1" s="1"/>
  <c r="AG223" i="1" s="1"/>
  <c r="AD223" i="1" s="1"/>
  <c r="S223" i="1"/>
  <c r="X1315" i="1"/>
  <c r="AC1315" i="1" s="1"/>
  <c r="AJ1315" i="1" s="1"/>
  <c r="AG1315" i="1" s="1"/>
  <c r="AD1315" i="1" s="1"/>
  <c r="X1341" i="1"/>
  <c r="AC1341" i="1" s="1"/>
  <c r="AJ1341" i="1" s="1"/>
  <c r="AG1341" i="1" s="1"/>
  <c r="AD1341" i="1" s="1"/>
  <c r="S755" i="1"/>
  <c r="S958" i="1"/>
  <c r="S962" i="1"/>
  <c r="S1312" i="1"/>
  <c r="X1338" i="1"/>
  <c r="AC1338" i="1" s="1"/>
  <c r="AJ1338" i="1" s="1"/>
  <c r="AG1338" i="1" s="1"/>
  <c r="AD1338" i="1" s="1"/>
  <c r="S1327" i="1"/>
  <c r="S753" i="1"/>
  <c r="X959" i="1"/>
  <c r="AC959" i="1" s="1"/>
  <c r="AJ959" i="1" s="1"/>
  <c r="AG959" i="1" s="1"/>
  <c r="AD959" i="1" s="1"/>
  <c r="X952" i="1"/>
  <c r="AC952" i="1" s="1"/>
  <c r="AJ952" i="1" s="1"/>
  <c r="AG952" i="1" s="1"/>
  <c r="AD952" i="1" s="1"/>
  <c r="X1334" i="1"/>
  <c r="AC1334" i="1" s="1"/>
  <c r="AJ1334" i="1" s="1"/>
  <c r="AG1334" i="1" s="1"/>
  <c r="AD1334" i="1" s="1"/>
  <c r="X1317" i="1"/>
  <c r="AC1317" i="1" s="1"/>
  <c r="AJ1317" i="1" s="1"/>
  <c r="AG1317" i="1" s="1"/>
  <c r="AD1317" i="1" s="1"/>
  <c r="X736" i="1"/>
  <c r="AC736" i="1" s="1"/>
  <c r="AJ736" i="1" s="1"/>
  <c r="AG736" i="1" s="1"/>
  <c r="AD736" i="1" s="1"/>
  <c r="S112" i="1"/>
  <c r="X1319" i="1"/>
  <c r="AC1319" i="1" s="1"/>
  <c r="AJ1319" i="1" s="1"/>
  <c r="AG1319" i="1" s="1"/>
  <c r="AD1319" i="1" s="1"/>
  <c r="X1326" i="1"/>
  <c r="AC1326" i="1" s="1"/>
  <c r="AJ1326" i="1" s="1"/>
  <c r="AG1326" i="1" s="1"/>
  <c r="AD1326" i="1" s="1"/>
  <c r="S1345" i="1"/>
  <c r="X1340" i="1"/>
  <c r="AC1340" i="1" s="1"/>
  <c r="AJ1340" i="1" s="1"/>
  <c r="AG1340" i="1" s="1"/>
  <c r="AD1340" i="1" s="1"/>
  <c r="X1330" i="1"/>
  <c r="AC1330" i="1" s="1"/>
  <c r="AJ1330" i="1" s="1"/>
  <c r="AG1330" i="1" s="1"/>
  <c r="AD1330" i="1" s="1"/>
  <c r="S1329" i="1"/>
  <c r="S1321" i="1"/>
  <c r="S1325" i="1"/>
  <c r="S82" i="1"/>
  <c r="X1343" i="1"/>
  <c r="AC1343" i="1" s="1"/>
  <c r="AJ1343" i="1" s="1"/>
  <c r="AG1343" i="1" s="1"/>
  <c r="AD1343" i="1" s="1"/>
  <c r="X727" i="1"/>
  <c r="AC727" i="1" s="1"/>
  <c r="AJ727" i="1" s="1"/>
  <c r="AG727" i="1" s="1"/>
  <c r="AD727" i="1" s="1"/>
  <c r="S455" i="1"/>
  <c r="S1121" i="1"/>
  <c r="X1342" i="1"/>
  <c r="AC1342" i="1" s="1"/>
  <c r="AJ1342" i="1" s="1"/>
  <c r="AG1342" i="1" s="1"/>
  <c r="AD1342" i="1" s="1"/>
  <c r="X737" i="1"/>
  <c r="AC737" i="1" s="1"/>
  <c r="AJ737" i="1" s="1"/>
  <c r="AG737" i="1" s="1"/>
  <c r="AD737" i="1" s="1"/>
  <c r="X465" i="1"/>
  <c r="AC465" i="1" s="1"/>
  <c r="AJ465" i="1" s="1"/>
  <c r="AG465" i="1" s="1"/>
  <c r="AD465" i="1" s="1"/>
  <c r="X747" i="1"/>
  <c r="AC747" i="1" s="1"/>
  <c r="AJ747" i="1" s="1"/>
  <c r="AG747" i="1" s="1"/>
  <c r="AD747" i="1" s="1"/>
  <c r="X785" i="1"/>
  <c r="AC785" i="1" s="1"/>
  <c r="AJ785" i="1" s="1"/>
  <c r="AG785" i="1" s="1"/>
  <c r="AD785" i="1" s="1"/>
  <c r="S785" i="1"/>
  <c r="S863" i="1"/>
  <c r="X863" i="1"/>
  <c r="AC863" i="1" s="1"/>
  <c r="AJ863" i="1" s="1"/>
  <c r="AG863" i="1" s="1"/>
  <c r="AD863" i="1" s="1"/>
  <c r="X791" i="1"/>
  <c r="AC791" i="1" s="1"/>
  <c r="AJ791" i="1" s="1"/>
  <c r="AG791" i="1" s="1"/>
  <c r="AD791" i="1" s="1"/>
  <c r="S791" i="1"/>
  <c r="X860" i="1"/>
  <c r="AC860" i="1" s="1"/>
  <c r="AJ860" i="1" s="1"/>
  <c r="AG860" i="1" s="1"/>
  <c r="AD860" i="1" s="1"/>
  <c r="X859" i="1"/>
  <c r="AC859" i="1" s="1"/>
  <c r="AJ859" i="1" s="1"/>
  <c r="AG859" i="1" s="1"/>
  <c r="AD859" i="1" s="1"/>
  <c r="S859" i="1"/>
  <c r="X1332" i="1"/>
  <c r="AC1332" i="1" s="1"/>
  <c r="AJ1332" i="1" s="1"/>
  <c r="AG1332" i="1" s="1"/>
  <c r="AD1332" i="1" s="1"/>
  <c r="S1332" i="1"/>
  <c r="X921" i="1"/>
  <c r="AC921" i="1" s="1"/>
  <c r="AJ921" i="1" s="1"/>
  <c r="AG921" i="1" s="1"/>
  <c r="AD921" i="1" s="1"/>
  <c r="S921" i="1"/>
  <c r="X99" i="1"/>
  <c r="AC99" i="1" s="1"/>
  <c r="AJ99" i="1" s="1"/>
  <c r="AG99" i="1" s="1"/>
  <c r="AD99" i="1" s="1"/>
  <c r="S99" i="1"/>
  <c r="X529" i="1"/>
  <c r="AC529" i="1" s="1"/>
  <c r="AJ529" i="1" s="1"/>
  <c r="AG529" i="1" s="1"/>
  <c r="AD529" i="1" s="1"/>
  <c r="S529" i="1"/>
  <c r="X1097" i="1"/>
  <c r="AC1097" i="1" s="1"/>
  <c r="AJ1097" i="1" s="1"/>
  <c r="AG1097" i="1" s="1"/>
  <c r="AD1097" i="1" s="1"/>
  <c r="S1097" i="1"/>
  <c r="X93" i="1"/>
  <c r="AC93" i="1" s="1"/>
  <c r="AJ93" i="1" s="1"/>
  <c r="AG93" i="1" s="1"/>
  <c r="AD93" i="1" s="1"/>
  <c r="S93" i="1"/>
  <c r="S1054" i="1"/>
  <c r="X1054" i="1"/>
  <c r="AC1054" i="1" s="1"/>
  <c r="AJ1054" i="1" s="1"/>
  <c r="AG1054" i="1" s="1"/>
  <c r="AD1054" i="1" s="1"/>
  <c r="S1046" i="1"/>
  <c r="X1046" i="1"/>
  <c r="AC1046" i="1" s="1"/>
  <c r="AJ1046" i="1" s="1"/>
  <c r="AG1046" i="1" s="1"/>
  <c r="AD1046" i="1" s="1"/>
  <c r="X239" i="1"/>
  <c r="AC239" i="1" s="1"/>
  <c r="AJ239" i="1" s="1"/>
  <c r="AG239" i="1" s="1"/>
  <c r="AD239" i="1" s="1"/>
  <c r="S239" i="1"/>
  <c r="X1032" i="1"/>
  <c r="AC1032" i="1" s="1"/>
  <c r="AJ1032" i="1" s="1"/>
  <c r="AG1032" i="1" s="1"/>
  <c r="AD1032" i="1" s="1"/>
  <c r="S1032" i="1"/>
  <c r="S777" i="1"/>
  <c r="X777" i="1"/>
  <c r="AC777" i="1" s="1"/>
  <c r="AJ777" i="1" s="1"/>
  <c r="AG777" i="1" s="1"/>
  <c r="AD777" i="1" s="1"/>
  <c r="S796" i="1"/>
  <c r="X796" i="1"/>
  <c r="AC796" i="1" s="1"/>
  <c r="AJ796" i="1" s="1"/>
  <c r="AG796" i="1" s="1"/>
  <c r="AD796" i="1" s="1"/>
  <c r="S650" i="1"/>
  <c r="X650" i="1"/>
  <c r="AC650" i="1" s="1"/>
  <c r="AJ650" i="1" s="1"/>
  <c r="AG650" i="1" s="1"/>
  <c r="AD650" i="1" s="1"/>
  <c r="X252" i="1"/>
  <c r="AC252" i="1" s="1"/>
  <c r="AJ252" i="1" s="1"/>
  <c r="AG252" i="1" s="1"/>
  <c r="AD252" i="1" s="1"/>
  <c r="S252" i="1"/>
  <c r="S1119" i="1"/>
  <c r="X1119" i="1"/>
  <c r="AC1119" i="1" s="1"/>
  <c r="AJ1119" i="1" s="1"/>
  <c r="AG1119" i="1" s="1"/>
  <c r="AD1119" i="1" s="1"/>
  <c r="S1232" i="1"/>
  <c r="X1232" i="1"/>
  <c r="AC1232" i="1" s="1"/>
  <c r="AJ1232" i="1" s="1"/>
  <c r="AG1232" i="1" s="1"/>
  <c r="AD1232" i="1" s="1"/>
  <c r="X376" i="1"/>
  <c r="AC376" i="1" s="1"/>
  <c r="AJ376" i="1" s="1"/>
  <c r="AG376" i="1" s="1"/>
  <c r="AD376" i="1" s="1"/>
  <c r="S376" i="1"/>
  <c r="S439" i="1"/>
  <c r="X439" i="1"/>
  <c r="AC439" i="1" s="1"/>
  <c r="AJ439" i="1" s="1"/>
  <c r="AG439" i="1" s="1"/>
  <c r="AD439" i="1" s="1"/>
  <c r="X335" i="1"/>
  <c r="AC335" i="1" s="1"/>
  <c r="AJ335" i="1" s="1"/>
  <c r="AG335" i="1" s="1"/>
  <c r="AD335" i="1" s="1"/>
  <c r="S335" i="1"/>
  <c r="S146" i="1"/>
  <c r="X146" i="1"/>
  <c r="AC146" i="1" s="1"/>
  <c r="AJ146" i="1" s="1"/>
  <c r="AG146" i="1" s="1"/>
  <c r="AD146" i="1" s="1"/>
  <c r="X610" i="1"/>
  <c r="AC610" i="1" s="1"/>
  <c r="AJ610" i="1" s="1"/>
  <c r="AG610" i="1" s="1"/>
  <c r="AD610" i="1" s="1"/>
  <c r="S610" i="1"/>
  <c r="X420" i="1"/>
  <c r="AC420" i="1" s="1"/>
  <c r="AJ420" i="1" s="1"/>
  <c r="AG420" i="1" s="1"/>
  <c r="AD420" i="1" s="1"/>
  <c r="S420" i="1"/>
  <c r="X333" i="1"/>
  <c r="AC333" i="1" s="1"/>
  <c r="AJ333" i="1" s="1"/>
  <c r="AG333" i="1" s="1"/>
  <c r="AD333" i="1" s="1"/>
  <c r="S333" i="1"/>
  <c r="S1261" i="1"/>
  <c r="X1261" i="1"/>
  <c r="AC1261" i="1" s="1"/>
  <c r="AJ1261" i="1" s="1"/>
  <c r="AG1261" i="1" s="1"/>
  <c r="AD1261" i="1" s="1"/>
  <c r="S539" i="1"/>
  <c r="X539" i="1"/>
  <c r="AC539" i="1" s="1"/>
  <c r="AJ539" i="1" s="1"/>
  <c r="AG539" i="1" s="1"/>
  <c r="AD539" i="1" s="1"/>
  <c r="X1062" i="1"/>
  <c r="AC1062" i="1" s="1"/>
  <c r="AJ1062" i="1" s="1"/>
  <c r="AG1062" i="1" s="1"/>
  <c r="AD1062" i="1" s="1"/>
  <c r="S1062" i="1"/>
  <c r="S109" i="1"/>
  <c r="X109" i="1"/>
  <c r="AC109" i="1" s="1"/>
  <c r="AJ109" i="1" s="1"/>
  <c r="AG109" i="1" s="1"/>
  <c r="AD109" i="1" s="1"/>
  <c r="S536" i="1"/>
  <c r="X536" i="1"/>
  <c r="AC536" i="1" s="1"/>
  <c r="AJ536" i="1" s="1"/>
  <c r="AG536" i="1" s="1"/>
  <c r="AD536" i="1" s="1"/>
  <c r="X256" i="1"/>
  <c r="AC256" i="1" s="1"/>
  <c r="AJ256" i="1" s="1"/>
  <c r="AG256" i="1" s="1"/>
  <c r="AD256" i="1" s="1"/>
  <c r="S256" i="1"/>
  <c r="S1168" i="1"/>
  <c r="X1168" i="1"/>
  <c r="AC1168" i="1" s="1"/>
  <c r="AJ1168" i="1" s="1"/>
  <c r="AG1168" i="1" s="1"/>
  <c r="AD1168" i="1" s="1"/>
  <c r="X1265" i="1"/>
  <c r="AC1265" i="1" s="1"/>
  <c r="AJ1265" i="1" s="1"/>
  <c r="AG1265" i="1" s="1"/>
  <c r="AD1265" i="1" s="1"/>
  <c r="S1265" i="1"/>
  <c r="S687" i="1"/>
  <c r="X687" i="1"/>
  <c r="AC687" i="1" s="1"/>
  <c r="AJ687" i="1" s="1"/>
  <c r="AG687" i="1" s="1"/>
  <c r="AD687" i="1" s="1"/>
  <c r="X1191" i="1"/>
  <c r="AC1191" i="1" s="1"/>
  <c r="AJ1191" i="1" s="1"/>
  <c r="AG1191" i="1" s="1"/>
  <c r="AD1191" i="1" s="1"/>
  <c r="S1191" i="1"/>
  <c r="S27" i="1"/>
  <c r="X27" i="1"/>
  <c r="AC27" i="1" s="1"/>
  <c r="AJ27" i="1" s="1"/>
  <c r="AG27" i="1" s="1"/>
  <c r="AD27" i="1" s="1"/>
  <c r="S1027" i="1"/>
  <c r="X1027" i="1"/>
  <c r="AC1027" i="1" s="1"/>
  <c r="AJ1027" i="1" s="1"/>
  <c r="AG1027" i="1" s="1"/>
  <c r="AD1027" i="1" s="1"/>
  <c r="X772" i="1"/>
  <c r="AC772" i="1" s="1"/>
  <c r="AJ772" i="1" s="1"/>
  <c r="AG772" i="1" s="1"/>
  <c r="AD772" i="1" s="1"/>
  <c r="S772" i="1"/>
  <c r="S920" i="1"/>
  <c r="X920" i="1"/>
  <c r="AC920" i="1" s="1"/>
  <c r="AJ920" i="1" s="1"/>
  <c r="AG920" i="1" s="1"/>
  <c r="AD920" i="1" s="1"/>
  <c r="S910" i="1"/>
  <c r="X910" i="1"/>
  <c r="AC910" i="1" s="1"/>
  <c r="AJ910" i="1" s="1"/>
  <c r="AG910" i="1" s="1"/>
  <c r="AD910" i="1" s="1"/>
  <c r="X886" i="1"/>
  <c r="AC886" i="1" s="1"/>
  <c r="AJ886" i="1" s="1"/>
  <c r="AG886" i="1" s="1"/>
  <c r="AD886" i="1" s="1"/>
  <c r="S886" i="1"/>
  <c r="X626" i="1"/>
  <c r="AC626" i="1" s="1"/>
  <c r="AJ626" i="1" s="1"/>
  <c r="AG626" i="1" s="1"/>
  <c r="AD626" i="1" s="1"/>
  <c r="S626" i="1"/>
  <c r="X522" i="1"/>
  <c r="AC522" i="1" s="1"/>
  <c r="AJ522" i="1" s="1"/>
  <c r="AG522" i="1" s="1"/>
  <c r="AD522" i="1" s="1"/>
  <c r="S522" i="1"/>
  <c r="X443" i="1"/>
  <c r="AC443" i="1" s="1"/>
  <c r="AJ443" i="1" s="1"/>
  <c r="AG443" i="1" s="1"/>
  <c r="AD443" i="1" s="1"/>
  <c r="S443" i="1"/>
  <c r="X709" i="1"/>
  <c r="AC709" i="1" s="1"/>
  <c r="AJ709" i="1" s="1"/>
  <c r="AG709" i="1" s="1"/>
  <c r="AD709" i="1" s="1"/>
  <c r="S709" i="1"/>
  <c r="S1176" i="1"/>
  <c r="X1176" i="1"/>
  <c r="AC1176" i="1" s="1"/>
  <c r="AJ1176" i="1" s="1"/>
  <c r="AG1176" i="1" s="1"/>
  <c r="AD1176" i="1" s="1"/>
  <c r="S1221" i="1"/>
  <c r="X1221" i="1"/>
  <c r="AC1221" i="1" s="1"/>
  <c r="AJ1221" i="1" s="1"/>
  <c r="AG1221" i="1" s="1"/>
  <c r="AD1221" i="1" s="1"/>
  <c r="X120" i="1"/>
  <c r="AC120" i="1" s="1"/>
  <c r="AJ120" i="1" s="1"/>
  <c r="AG120" i="1" s="1"/>
  <c r="AD120" i="1" s="1"/>
  <c r="S120" i="1"/>
  <c r="X366" i="1"/>
  <c r="AC366" i="1" s="1"/>
  <c r="AJ366" i="1" s="1"/>
  <c r="AG366" i="1" s="1"/>
  <c r="AD366" i="1" s="1"/>
  <c r="S366" i="1"/>
  <c r="X250" i="1"/>
  <c r="AC250" i="1" s="1"/>
  <c r="AJ250" i="1" s="1"/>
  <c r="AG250" i="1" s="1"/>
  <c r="AD250" i="1" s="1"/>
  <c r="S250" i="1"/>
  <c r="S1194" i="1"/>
  <c r="X1194" i="1"/>
  <c r="AC1194" i="1" s="1"/>
  <c r="AJ1194" i="1" s="1"/>
  <c r="AG1194" i="1" s="1"/>
  <c r="AD1194" i="1" s="1"/>
  <c r="X1141" i="1"/>
  <c r="AC1141" i="1" s="1"/>
  <c r="AJ1141" i="1" s="1"/>
  <c r="AG1141" i="1" s="1"/>
  <c r="AD1141" i="1" s="1"/>
  <c r="S1141" i="1"/>
  <c r="X917" i="1"/>
  <c r="AC917" i="1" s="1"/>
  <c r="AJ917" i="1" s="1"/>
  <c r="AG917" i="1" s="1"/>
  <c r="AD917" i="1" s="1"/>
  <c r="S917" i="1"/>
  <c r="X1289" i="1"/>
  <c r="AC1289" i="1" s="1"/>
  <c r="AJ1289" i="1" s="1"/>
  <c r="AG1289" i="1" s="1"/>
  <c r="AD1289" i="1" s="1"/>
  <c r="S1289" i="1"/>
  <c r="S531" i="1"/>
  <c r="X531" i="1"/>
  <c r="AC531" i="1" s="1"/>
  <c r="AJ531" i="1" s="1"/>
  <c r="AG531" i="1" s="1"/>
  <c r="AD531" i="1" s="1"/>
  <c r="S316" i="1"/>
  <c r="X316" i="1"/>
  <c r="AC316" i="1" s="1"/>
  <c r="AJ316" i="1" s="1"/>
  <c r="AG316" i="1" s="1"/>
  <c r="AD316" i="1" s="1"/>
  <c r="X618" i="1"/>
  <c r="AC618" i="1" s="1"/>
  <c r="AJ618" i="1" s="1"/>
  <c r="AG618" i="1" s="1"/>
  <c r="AD618" i="1" s="1"/>
  <c r="S618" i="1"/>
  <c r="X404" i="1"/>
  <c r="AC404" i="1" s="1"/>
  <c r="AJ404" i="1" s="1"/>
  <c r="AG404" i="1" s="1"/>
  <c r="AD404" i="1" s="1"/>
  <c r="S404" i="1"/>
  <c r="S1216" i="1"/>
  <c r="X1216" i="1"/>
  <c r="AC1216" i="1" s="1"/>
  <c r="AJ1216" i="1" s="1"/>
  <c r="AG1216" i="1" s="1"/>
  <c r="AD1216" i="1" s="1"/>
  <c r="S421" i="1"/>
  <c r="X421" i="1"/>
  <c r="AC421" i="1" s="1"/>
  <c r="AJ421" i="1" s="1"/>
  <c r="AG421" i="1" s="1"/>
  <c r="AD421" i="1" s="1"/>
  <c r="S990" i="1"/>
  <c r="X990" i="1"/>
  <c r="AC990" i="1" s="1"/>
  <c r="AJ990" i="1" s="1"/>
  <c r="AG990" i="1" s="1"/>
  <c r="AD990" i="1" s="1"/>
  <c r="S30" i="1"/>
  <c r="X30" i="1"/>
  <c r="AC30" i="1" s="1"/>
  <c r="AJ30" i="1" s="1"/>
  <c r="AG30" i="1" s="1"/>
  <c r="AD30" i="1" s="1"/>
  <c r="S1025" i="1"/>
  <c r="X1025" i="1"/>
  <c r="AC1025" i="1" s="1"/>
  <c r="AJ1025" i="1" s="1"/>
  <c r="AG1025" i="1" s="1"/>
  <c r="AD1025" i="1" s="1"/>
  <c r="X928" i="1"/>
  <c r="AC928" i="1" s="1"/>
  <c r="AJ928" i="1" s="1"/>
  <c r="AG928" i="1" s="1"/>
  <c r="AD928" i="1" s="1"/>
  <c r="S928" i="1"/>
  <c r="S171" i="1"/>
  <c r="X171" i="1"/>
  <c r="AC171" i="1" s="1"/>
  <c r="AJ171" i="1" s="1"/>
  <c r="AG171" i="1" s="1"/>
  <c r="AD171" i="1" s="1"/>
  <c r="X646" i="1"/>
  <c r="AC646" i="1" s="1"/>
  <c r="AJ646" i="1" s="1"/>
  <c r="AG646" i="1" s="1"/>
  <c r="AD646" i="1" s="1"/>
  <c r="S646" i="1"/>
  <c r="S639" i="1"/>
  <c r="X639" i="1"/>
  <c r="AC639" i="1" s="1"/>
  <c r="AJ639" i="1" s="1"/>
  <c r="AG639" i="1" s="1"/>
  <c r="AD639" i="1" s="1"/>
  <c r="S548" i="1"/>
  <c r="X548" i="1"/>
  <c r="AC548" i="1" s="1"/>
  <c r="AJ548" i="1" s="1"/>
  <c r="AG548" i="1" s="1"/>
  <c r="AD548" i="1" s="1"/>
  <c r="X1056" i="1"/>
  <c r="AC1056" i="1" s="1"/>
  <c r="AJ1056" i="1" s="1"/>
  <c r="AG1056" i="1" s="1"/>
  <c r="AD1056" i="1" s="1"/>
  <c r="S1056" i="1"/>
  <c r="S180" i="1"/>
  <c r="X180" i="1"/>
  <c r="AC180" i="1" s="1"/>
  <c r="AJ180" i="1" s="1"/>
  <c r="AG180" i="1" s="1"/>
  <c r="AD180" i="1" s="1"/>
  <c r="S1248" i="1"/>
  <c r="X1248" i="1"/>
  <c r="AC1248" i="1" s="1"/>
  <c r="AJ1248" i="1" s="1"/>
  <c r="AG1248" i="1" s="1"/>
  <c r="AD1248" i="1" s="1"/>
  <c r="X537" i="1"/>
  <c r="AC537" i="1" s="1"/>
  <c r="AJ537" i="1" s="1"/>
  <c r="AG537" i="1" s="1"/>
  <c r="AD537" i="1" s="1"/>
  <c r="S537" i="1"/>
  <c r="X106" i="1"/>
  <c r="AC106" i="1" s="1"/>
  <c r="AJ106" i="1" s="1"/>
  <c r="AG106" i="1" s="1"/>
  <c r="AD106" i="1" s="1"/>
  <c r="S106" i="1"/>
  <c r="S1019" i="1"/>
  <c r="X1019" i="1"/>
  <c r="AC1019" i="1" s="1"/>
  <c r="AJ1019" i="1" s="1"/>
  <c r="AG1019" i="1" s="1"/>
  <c r="AD1019" i="1" s="1"/>
  <c r="S44" i="1"/>
  <c r="X44" i="1"/>
  <c r="AC44" i="1" s="1"/>
  <c r="AJ44" i="1" s="1"/>
  <c r="AG44" i="1" s="1"/>
  <c r="AD44" i="1" s="1"/>
  <c r="X342" i="1"/>
  <c r="AC342" i="1" s="1"/>
  <c r="AJ342" i="1" s="1"/>
  <c r="AG342" i="1" s="1"/>
  <c r="AD342" i="1" s="1"/>
  <c r="S342" i="1"/>
  <c r="X798" i="1"/>
  <c r="AC798" i="1" s="1"/>
  <c r="AJ798" i="1" s="1"/>
  <c r="AG798" i="1" s="1"/>
  <c r="AD798" i="1" s="1"/>
  <c r="S798" i="1"/>
  <c r="S1243" i="1"/>
  <c r="X1243" i="1"/>
  <c r="AC1243" i="1" s="1"/>
  <c r="AJ1243" i="1" s="1"/>
  <c r="AG1243" i="1" s="1"/>
  <c r="AD1243" i="1" s="1"/>
  <c r="X86" i="1"/>
  <c r="AC86" i="1" s="1"/>
  <c r="AJ86" i="1" s="1"/>
  <c r="AG86" i="1" s="1"/>
  <c r="AD86" i="1" s="1"/>
  <c r="S86" i="1"/>
  <c r="X834" i="1"/>
  <c r="AC834" i="1" s="1"/>
  <c r="AJ834" i="1" s="1"/>
  <c r="AG834" i="1" s="1"/>
  <c r="AD834" i="1" s="1"/>
  <c r="S834" i="1"/>
  <c r="X635" i="1"/>
  <c r="AC635" i="1" s="1"/>
  <c r="AJ635" i="1" s="1"/>
  <c r="AG635" i="1" s="1"/>
  <c r="AD635" i="1" s="1"/>
  <c r="S635" i="1"/>
  <c r="S245" i="1"/>
  <c r="X245" i="1"/>
  <c r="AC245" i="1" s="1"/>
  <c r="AJ245" i="1" s="1"/>
  <c r="AG245" i="1" s="1"/>
  <c r="AD245" i="1" s="1"/>
  <c r="S1075" i="1"/>
  <c r="X1075" i="1"/>
  <c r="AC1075" i="1" s="1"/>
  <c r="AJ1075" i="1" s="1"/>
  <c r="AG1075" i="1" s="1"/>
  <c r="AD1075" i="1" s="1"/>
  <c r="X1214" i="1"/>
  <c r="AC1214" i="1" s="1"/>
  <c r="AJ1214" i="1" s="1"/>
  <c r="AG1214" i="1" s="1"/>
  <c r="AD1214" i="1" s="1"/>
  <c r="S1214" i="1"/>
  <c r="S998" i="1"/>
  <c r="X998" i="1"/>
  <c r="AC998" i="1" s="1"/>
  <c r="AJ998" i="1" s="1"/>
  <c r="AG998" i="1" s="1"/>
  <c r="AD998" i="1" s="1"/>
  <c r="S774" i="1"/>
  <c r="X774" i="1"/>
  <c r="AC774" i="1" s="1"/>
  <c r="AJ774" i="1" s="1"/>
  <c r="AG774" i="1" s="1"/>
  <c r="AD774" i="1" s="1"/>
  <c r="S762" i="1"/>
  <c r="X762" i="1"/>
  <c r="AC762" i="1" s="1"/>
  <c r="AJ762" i="1" s="1"/>
  <c r="AG762" i="1" s="1"/>
  <c r="AD762" i="1" s="1"/>
  <c r="X1294" i="1"/>
  <c r="AC1294" i="1" s="1"/>
  <c r="AJ1294" i="1" s="1"/>
  <c r="AG1294" i="1" s="1"/>
  <c r="AD1294" i="1" s="1"/>
  <c r="S1294" i="1"/>
  <c r="X1249" i="1"/>
  <c r="AC1249" i="1" s="1"/>
  <c r="AJ1249" i="1" s="1"/>
  <c r="AG1249" i="1" s="1"/>
  <c r="AD1249" i="1" s="1"/>
  <c r="S1249" i="1"/>
  <c r="X833" i="1"/>
  <c r="AC833" i="1" s="1"/>
  <c r="AJ833" i="1" s="1"/>
  <c r="AG833" i="1" s="1"/>
  <c r="AD833" i="1" s="1"/>
  <c r="S833" i="1"/>
  <c r="X1177" i="1"/>
  <c r="AC1177" i="1" s="1"/>
  <c r="AJ1177" i="1" s="1"/>
  <c r="AG1177" i="1" s="1"/>
  <c r="AD1177" i="1" s="1"/>
  <c r="S1177" i="1"/>
  <c r="X80" i="1"/>
  <c r="AC80" i="1" s="1"/>
  <c r="AJ80" i="1" s="1"/>
  <c r="AG80" i="1" s="1"/>
  <c r="AD80" i="1" s="1"/>
  <c r="S80" i="1"/>
  <c r="X938" i="1"/>
  <c r="AC938" i="1" s="1"/>
  <c r="AJ938" i="1" s="1"/>
  <c r="AG938" i="1" s="1"/>
  <c r="AD938" i="1" s="1"/>
  <c r="S938" i="1"/>
  <c r="S607" i="1"/>
  <c r="X607" i="1"/>
  <c r="AC607" i="1" s="1"/>
  <c r="AJ607" i="1" s="1"/>
  <c r="AG607" i="1" s="1"/>
  <c r="AD607" i="1" s="1"/>
  <c r="S1229" i="1"/>
  <c r="X1229" i="1"/>
  <c r="AC1229" i="1" s="1"/>
  <c r="AJ1229" i="1" s="1"/>
  <c r="AG1229" i="1" s="1"/>
  <c r="AD1229" i="1" s="1"/>
  <c r="X1040" i="1"/>
  <c r="AC1040" i="1" s="1"/>
  <c r="AJ1040" i="1" s="1"/>
  <c r="AG1040" i="1" s="1"/>
  <c r="AD1040" i="1" s="1"/>
  <c r="S1040" i="1"/>
  <c r="X192" i="1"/>
  <c r="AC192" i="1" s="1"/>
  <c r="AJ192" i="1" s="1"/>
  <c r="AG192" i="1" s="1"/>
  <c r="AD192" i="1" s="1"/>
  <c r="S192" i="1"/>
  <c r="S1094" i="1"/>
  <c r="X1094" i="1"/>
  <c r="AC1094" i="1" s="1"/>
  <c r="AJ1094" i="1" s="1"/>
  <c r="AG1094" i="1" s="1"/>
  <c r="AD1094" i="1" s="1"/>
  <c r="X36" i="1"/>
  <c r="AC36" i="1" s="1"/>
  <c r="AJ36" i="1" s="1"/>
  <c r="AG36" i="1" s="1"/>
  <c r="AD36" i="1" s="1"/>
  <c r="S36" i="1"/>
  <c r="X916" i="1"/>
  <c r="AC916" i="1" s="1"/>
  <c r="AJ916" i="1" s="1"/>
  <c r="AG916" i="1" s="1"/>
  <c r="AD916" i="1" s="1"/>
  <c r="S916" i="1"/>
  <c r="S630" i="1"/>
  <c r="X630" i="1"/>
  <c r="AC630" i="1" s="1"/>
  <c r="AJ630" i="1" s="1"/>
  <c r="AG630" i="1" s="1"/>
  <c r="AD630" i="1" s="1"/>
  <c r="S475" i="1"/>
  <c r="X475" i="1"/>
  <c r="AC475" i="1" s="1"/>
  <c r="AJ475" i="1" s="1"/>
  <c r="AG475" i="1" s="1"/>
  <c r="AD475" i="1" s="1"/>
  <c r="X1192" i="1"/>
  <c r="AC1192" i="1" s="1"/>
  <c r="AJ1192" i="1" s="1"/>
  <c r="AG1192" i="1" s="1"/>
  <c r="AD1192" i="1" s="1"/>
  <c r="S1192" i="1"/>
  <c r="S1128" i="1"/>
  <c r="X1128" i="1"/>
  <c r="AC1128" i="1" s="1"/>
  <c r="AJ1128" i="1" s="1"/>
  <c r="AG1128" i="1" s="1"/>
  <c r="AD1128" i="1" s="1"/>
  <c r="X161" i="1"/>
  <c r="AC161" i="1" s="1"/>
  <c r="AJ161" i="1" s="1"/>
  <c r="AG161" i="1" s="1"/>
  <c r="AD161" i="1" s="1"/>
  <c r="S161" i="1"/>
  <c r="X452" i="1"/>
  <c r="AC452" i="1" s="1"/>
  <c r="AJ452" i="1" s="1"/>
  <c r="AG452" i="1" s="1"/>
  <c r="AD452" i="1" s="1"/>
  <c r="S452" i="1"/>
  <c r="S1017" i="1"/>
  <c r="X1017" i="1"/>
  <c r="AC1017" i="1" s="1"/>
  <c r="AJ1017" i="1" s="1"/>
  <c r="AG1017" i="1" s="1"/>
  <c r="AD1017" i="1" s="1"/>
  <c r="X303" i="1"/>
  <c r="AC303" i="1" s="1"/>
  <c r="AJ303" i="1" s="1"/>
  <c r="AG303" i="1" s="1"/>
  <c r="AD303" i="1" s="1"/>
  <c r="S303" i="1"/>
  <c r="S895" i="1"/>
  <c r="X895" i="1"/>
  <c r="AC895" i="1" s="1"/>
  <c r="AJ895" i="1" s="1"/>
  <c r="AG895" i="1" s="1"/>
  <c r="AD895" i="1" s="1"/>
  <c r="S98" i="1"/>
  <c r="X98" i="1"/>
  <c r="AC98" i="1" s="1"/>
  <c r="AJ98" i="1" s="1"/>
  <c r="AG98" i="1" s="1"/>
  <c r="AD98" i="1" s="1"/>
  <c r="S52" i="1"/>
  <c r="X52" i="1"/>
  <c r="AC52" i="1" s="1"/>
  <c r="AJ52" i="1" s="1"/>
  <c r="AG52" i="1" s="1"/>
  <c r="AD52" i="1" s="1"/>
  <c r="X503" i="1"/>
  <c r="AC503" i="1" s="1"/>
  <c r="AJ503" i="1" s="1"/>
  <c r="AG503" i="1" s="1"/>
  <c r="AD503" i="1" s="1"/>
  <c r="S503" i="1"/>
  <c r="S54" i="1"/>
  <c r="X54" i="1"/>
  <c r="AC54" i="1" s="1"/>
  <c r="AJ54" i="1" s="1"/>
  <c r="AG54" i="1" s="1"/>
  <c r="AD54" i="1" s="1"/>
  <c r="S1067" i="1"/>
  <c r="X1067" i="1"/>
  <c r="AC1067" i="1" s="1"/>
  <c r="AJ1067" i="1" s="1"/>
  <c r="AG1067" i="1" s="1"/>
  <c r="AD1067" i="1" s="1"/>
  <c r="S119" i="1"/>
  <c r="X119" i="1"/>
  <c r="AC119" i="1" s="1"/>
  <c r="AJ119" i="1" s="1"/>
  <c r="AG119" i="1" s="1"/>
  <c r="AD119" i="1" s="1"/>
  <c r="X1253" i="1"/>
  <c r="AC1253" i="1" s="1"/>
  <c r="AJ1253" i="1" s="1"/>
  <c r="AG1253" i="1" s="1"/>
  <c r="AD1253" i="1" s="1"/>
  <c r="S1253" i="1"/>
  <c r="X390" i="1"/>
  <c r="AC390" i="1" s="1"/>
  <c r="AJ390" i="1" s="1"/>
  <c r="AG390" i="1" s="1"/>
  <c r="AD390" i="1" s="1"/>
  <c r="S390" i="1"/>
  <c r="X313" i="1"/>
  <c r="AC313" i="1" s="1"/>
  <c r="AJ313" i="1" s="1"/>
  <c r="AG313" i="1" s="1"/>
  <c r="AD313" i="1" s="1"/>
  <c r="S313" i="1"/>
  <c r="X809" i="1"/>
  <c r="AC809" i="1" s="1"/>
  <c r="AJ809" i="1" s="1"/>
  <c r="AG809" i="1" s="1"/>
  <c r="AD809" i="1" s="1"/>
  <c r="S809" i="1"/>
  <c r="S654" i="1"/>
  <c r="X654" i="1"/>
  <c r="AC654" i="1" s="1"/>
  <c r="AJ654" i="1" s="1"/>
  <c r="AG654" i="1" s="1"/>
  <c r="AD654" i="1" s="1"/>
  <c r="X517" i="1"/>
  <c r="AC517" i="1" s="1"/>
  <c r="AJ517" i="1" s="1"/>
  <c r="AG517" i="1" s="1"/>
  <c r="AD517" i="1" s="1"/>
  <c r="S517" i="1"/>
  <c r="S813" i="1"/>
  <c r="X813" i="1"/>
  <c r="AC813" i="1" s="1"/>
  <c r="AJ813" i="1" s="1"/>
  <c r="AG813" i="1" s="1"/>
  <c r="AD813" i="1" s="1"/>
  <c r="X1275" i="1"/>
  <c r="AC1275" i="1" s="1"/>
  <c r="AJ1275" i="1" s="1"/>
  <c r="AG1275" i="1" s="1"/>
  <c r="AD1275" i="1" s="1"/>
  <c r="S1275" i="1"/>
  <c r="X103" i="1"/>
  <c r="AC103" i="1" s="1"/>
  <c r="AJ103" i="1" s="1"/>
  <c r="AG103" i="1" s="1"/>
  <c r="AD103" i="1" s="1"/>
  <c r="S103" i="1"/>
  <c r="S419" i="1"/>
  <c r="X419" i="1"/>
  <c r="AC419" i="1" s="1"/>
  <c r="AJ419" i="1" s="1"/>
  <c r="AG419" i="1" s="1"/>
  <c r="AD419" i="1" s="1"/>
  <c r="S159" i="1"/>
  <c r="X159" i="1"/>
  <c r="AC159" i="1" s="1"/>
  <c r="AJ159" i="1" s="1"/>
  <c r="AG159" i="1" s="1"/>
  <c r="AD159" i="1" s="1"/>
  <c r="X305" i="1"/>
  <c r="AC305" i="1" s="1"/>
  <c r="AJ305" i="1" s="1"/>
  <c r="AG305" i="1" s="1"/>
  <c r="AD305" i="1" s="1"/>
  <c r="S305" i="1"/>
  <c r="X837" i="1"/>
  <c r="AC837" i="1" s="1"/>
  <c r="AJ837" i="1" s="1"/>
  <c r="AG837" i="1" s="1"/>
  <c r="AD837" i="1" s="1"/>
  <c r="S837" i="1"/>
  <c r="S1165" i="1"/>
  <c r="X1165" i="1"/>
  <c r="AC1165" i="1" s="1"/>
  <c r="AJ1165" i="1" s="1"/>
  <c r="AG1165" i="1" s="1"/>
  <c r="AD1165" i="1" s="1"/>
  <c r="X781" i="1"/>
  <c r="AC781" i="1" s="1"/>
  <c r="AJ781" i="1" s="1"/>
  <c r="AG781" i="1" s="1"/>
  <c r="AD781" i="1" s="1"/>
  <c r="S781" i="1"/>
  <c r="X1022" i="1"/>
  <c r="AC1022" i="1" s="1"/>
  <c r="AJ1022" i="1" s="1"/>
  <c r="AG1022" i="1" s="1"/>
  <c r="AD1022" i="1" s="1"/>
  <c r="S1022" i="1"/>
  <c r="S50" i="1"/>
  <c r="X50" i="1"/>
  <c r="AC50" i="1" s="1"/>
  <c r="AJ50" i="1" s="1"/>
  <c r="AG50" i="1" s="1"/>
  <c r="AD50" i="1" s="1"/>
  <c r="S614" i="1"/>
  <c r="X614" i="1"/>
  <c r="AC614" i="1" s="1"/>
  <c r="AJ614" i="1" s="1"/>
  <c r="AG614" i="1" s="1"/>
  <c r="AD614" i="1" s="1"/>
  <c r="S524" i="1"/>
  <c r="X524" i="1"/>
  <c r="AC524" i="1" s="1"/>
  <c r="AJ524" i="1" s="1"/>
  <c r="AG524" i="1" s="1"/>
  <c r="AD524" i="1" s="1"/>
  <c r="X711" i="1"/>
  <c r="AC711" i="1" s="1"/>
  <c r="AJ711" i="1" s="1"/>
  <c r="AG711" i="1" s="1"/>
  <c r="AD711" i="1" s="1"/>
  <c r="S711" i="1"/>
  <c r="S1071" i="1"/>
  <c r="X1071" i="1"/>
  <c r="AC1071" i="1" s="1"/>
  <c r="AJ1071" i="1" s="1"/>
  <c r="AG1071" i="1" s="1"/>
  <c r="AD1071" i="1" s="1"/>
  <c r="S1198" i="1"/>
  <c r="X1198" i="1"/>
  <c r="AC1198" i="1" s="1"/>
  <c r="AJ1198" i="1" s="1"/>
  <c r="AG1198" i="1" s="1"/>
  <c r="AD1198" i="1" s="1"/>
  <c r="X64" i="1"/>
  <c r="AC64" i="1" s="1"/>
  <c r="AJ64" i="1" s="1"/>
  <c r="AG64" i="1" s="1"/>
  <c r="AD64" i="1" s="1"/>
  <c r="S64" i="1"/>
  <c r="S807" i="1"/>
  <c r="X807" i="1"/>
  <c r="AC807" i="1" s="1"/>
  <c r="AJ807" i="1" s="1"/>
  <c r="AG807" i="1" s="1"/>
  <c r="AD807" i="1" s="1"/>
  <c r="S656" i="1"/>
  <c r="X656" i="1"/>
  <c r="AC656" i="1" s="1"/>
  <c r="AJ656" i="1" s="1"/>
  <c r="AG656" i="1" s="1"/>
  <c r="AD656" i="1" s="1"/>
  <c r="S474" i="1"/>
  <c r="X474" i="1"/>
  <c r="AC474" i="1" s="1"/>
  <c r="AJ474" i="1" s="1"/>
  <c r="AG474" i="1" s="1"/>
  <c r="AD474" i="1" s="1"/>
  <c r="X719" i="1"/>
  <c r="AC719" i="1" s="1"/>
  <c r="AJ719" i="1" s="1"/>
  <c r="AG719" i="1" s="1"/>
  <c r="AD719" i="1" s="1"/>
  <c r="S719" i="1"/>
  <c r="S1066" i="1"/>
  <c r="X1066" i="1"/>
  <c r="AC1066" i="1" s="1"/>
  <c r="AJ1066" i="1" s="1"/>
  <c r="AG1066" i="1" s="1"/>
  <c r="AD1066" i="1" s="1"/>
  <c r="X982" i="1"/>
  <c r="AC982" i="1" s="1"/>
  <c r="AJ982" i="1" s="1"/>
  <c r="AG982" i="1" s="1"/>
  <c r="AD982" i="1" s="1"/>
  <c r="S982" i="1"/>
  <c r="X338" i="1"/>
  <c r="AC338" i="1" s="1"/>
  <c r="AJ338" i="1" s="1"/>
  <c r="AG338" i="1" s="1"/>
  <c r="AD338" i="1" s="1"/>
  <c r="S338" i="1"/>
  <c r="S893" i="1"/>
  <c r="X893" i="1"/>
  <c r="AC893" i="1" s="1"/>
  <c r="AJ893" i="1" s="1"/>
  <c r="AG893" i="1" s="1"/>
  <c r="AD893" i="1" s="1"/>
  <c r="X129" i="1"/>
  <c r="AC129" i="1" s="1"/>
  <c r="AJ129" i="1" s="1"/>
  <c r="AG129" i="1" s="1"/>
  <c r="AD129" i="1" s="1"/>
  <c r="S129" i="1"/>
  <c r="X612" i="1"/>
  <c r="AC612" i="1" s="1"/>
  <c r="AJ612" i="1" s="1"/>
  <c r="AG612" i="1" s="1"/>
  <c r="AD612" i="1" s="1"/>
  <c r="S612" i="1"/>
  <c r="S851" i="1"/>
  <c r="X851" i="1"/>
  <c r="AC851" i="1" s="1"/>
  <c r="AJ851" i="1" s="1"/>
  <c r="AG851" i="1" s="1"/>
  <c r="AD851" i="1" s="1"/>
  <c r="X996" i="1"/>
  <c r="AC996" i="1" s="1"/>
  <c r="AJ996" i="1" s="1"/>
  <c r="AG996" i="1" s="1"/>
  <c r="AD996" i="1" s="1"/>
  <c r="S996" i="1"/>
  <c r="S907" i="1"/>
  <c r="X907" i="1"/>
  <c r="AC907" i="1" s="1"/>
  <c r="AJ907" i="1" s="1"/>
  <c r="AG907" i="1" s="1"/>
  <c r="AD907" i="1" s="1"/>
  <c r="S538" i="1"/>
  <c r="X538" i="1"/>
  <c r="AC538" i="1" s="1"/>
  <c r="AJ538" i="1" s="1"/>
  <c r="AG538" i="1" s="1"/>
  <c r="AD538" i="1" s="1"/>
  <c r="X318" i="1"/>
  <c r="AC318" i="1" s="1"/>
  <c r="AJ318" i="1" s="1"/>
  <c r="AG318" i="1" s="1"/>
  <c r="AD318" i="1" s="1"/>
  <c r="S318" i="1"/>
  <c r="S681" i="1"/>
  <c r="X681" i="1"/>
  <c r="AC681" i="1" s="1"/>
  <c r="AJ681" i="1" s="1"/>
  <c r="AG681" i="1" s="1"/>
  <c r="AD681" i="1" s="1"/>
  <c r="X1084" i="1"/>
  <c r="AC1084" i="1" s="1"/>
  <c r="AJ1084" i="1" s="1"/>
  <c r="AG1084" i="1" s="1"/>
  <c r="AD1084" i="1" s="1"/>
  <c r="S1084" i="1"/>
  <c r="S89" i="1"/>
  <c r="X89" i="1"/>
  <c r="AC89" i="1" s="1"/>
  <c r="AJ89" i="1" s="1"/>
  <c r="AG89" i="1" s="1"/>
  <c r="AD89" i="1" s="1"/>
  <c r="S988" i="1"/>
  <c r="X988" i="1"/>
  <c r="AC988" i="1" s="1"/>
  <c r="AJ988" i="1" s="1"/>
  <c r="AG988" i="1" s="1"/>
  <c r="AD988" i="1" s="1"/>
  <c r="S346" i="1"/>
  <c r="X346" i="1"/>
  <c r="AC346" i="1" s="1"/>
  <c r="AJ346" i="1" s="1"/>
  <c r="AG346" i="1" s="1"/>
  <c r="AD346" i="1" s="1"/>
  <c r="S605" i="1"/>
  <c r="X605" i="1"/>
  <c r="AC605" i="1" s="1"/>
  <c r="AJ605" i="1" s="1"/>
  <c r="AG605" i="1" s="1"/>
  <c r="AD605" i="1" s="1"/>
  <c r="X551" i="1"/>
  <c r="AC551" i="1" s="1"/>
  <c r="AJ551" i="1" s="1"/>
  <c r="AG551" i="1" s="1"/>
  <c r="AD551" i="1" s="1"/>
  <c r="S551" i="1"/>
  <c r="S451" i="1"/>
  <c r="X451" i="1"/>
  <c r="AC451" i="1" s="1"/>
  <c r="AJ451" i="1" s="1"/>
  <c r="AG451" i="1" s="1"/>
  <c r="AD451" i="1" s="1"/>
  <c r="X167" i="1"/>
  <c r="AC167" i="1" s="1"/>
  <c r="AJ167" i="1" s="1"/>
  <c r="AG167" i="1" s="1"/>
  <c r="AD167" i="1" s="1"/>
  <c r="S167" i="1"/>
  <c r="X234" i="1"/>
  <c r="AC234" i="1" s="1"/>
  <c r="AJ234" i="1" s="1"/>
  <c r="AG234" i="1" s="1"/>
  <c r="AD234" i="1" s="1"/>
  <c r="S234" i="1"/>
  <c r="X1024" i="1"/>
  <c r="AC1024" i="1" s="1"/>
  <c r="AJ1024" i="1" s="1"/>
  <c r="AG1024" i="1" s="1"/>
  <c r="AD1024" i="1" s="1"/>
  <c r="S1024" i="1"/>
  <c r="X888" i="1"/>
  <c r="AC888" i="1" s="1"/>
  <c r="AJ888" i="1" s="1"/>
  <c r="AG888" i="1" s="1"/>
  <c r="AD888" i="1" s="1"/>
  <c r="S888" i="1"/>
  <c r="X556" i="1"/>
  <c r="AC556" i="1" s="1"/>
  <c r="AJ556" i="1" s="1"/>
  <c r="AG556" i="1" s="1"/>
  <c r="AD556" i="1" s="1"/>
  <c r="S556" i="1"/>
  <c r="S289" i="1"/>
  <c r="X289" i="1"/>
  <c r="AC289" i="1" s="1"/>
  <c r="AJ289" i="1" s="1"/>
  <c r="AG289" i="1" s="1"/>
  <c r="AD289" i="1" s="1"/>
  <c r="S131" i="1"/>
  <c r="X131" i="1"/>
  <c r="AC131" i="1" s="1"/>
  <c r="AJ131" i="1" s="1"/>
  <c r="AG131" i="1" s="1"/>
  <c r="AD131" i="1" s="1"/>
  <c r="X819" i="1"/>
  <c r="AC819" i="1" s="1"/>
  <c r="AJ819" i="1" s="1"/>
  <c r="AG819" i="1" s="1"/>
  <c r="AD819" i="1" s="1"/>
  <c r="S819" i="1"/>
  <c r="S880" i="1"/>
  <c r="X880" i="1"/>
  <c r="AC880" i="1" s="1"/>
  <c r="AJ880" i="1" s="1"/>
  <c r="AG880" i="1" s="1"/>
  <c r="AD880" i="1" s="1"/>
  <c r="S145" i="1"/>
  <c r="X145" i="1"/>
  <c r="AC145" i="1" s="1"/>
  <c r="AJ145" i="1" s="1"/>
  <c r="AG145" i="1" s="1"/>
  <c r="AD145" i="1" s="1"/>
  <c r="S1291" i="1"/>
  <c r="X1291" i="1"/>
  <c r="AC1291" i="1" s="1"/>
  <c r="AJ1291" i="1" s="1"/>
  <c r="AG1291" i="1" s="1"/>
  <c r="AD1291" i="1" s="1"/>
  <c r="X624" i="1"/>
  <c r="AC624" i="1" s="1"/>
  <c r="AJ624" i="1" s="1"/>
  <c r="AG624" i="1" s="1"/>
  <c r="AD624" i="1" s="1"/>
  <c r="S624" i="1"/>
  <c r="S1254" i="1"/>
  <c r="X1254" i="1"/>
  <c r="AC1254" i="1" s="1"/>
  <c r="AJ1254" i="1" s="1"/>
  <c r="AG1254" i="1" s="1"/>
  <c r="AD1254" i="1" s="1"/>
  <c r="S238" i="1"/>
  <c r="X238" i="1"/>
  <c r="AC238" i="1" s="1"/>
  <c r="AJ238" i="1" s="1"/>
  <c r="AG238" i="1" s="1"/>
  <c r="AD238" i="1" s="1"/>
  <c r="X264" i="1"/>
  <c r="AC264" i="1" s="1"/>
  <c r="AJ264" i="1" s="1"/>
  <c r="AG264" i="1" s="1"/>
  <c r="AD264" i="1" s="1"/>
  <c r="S264" i="1"/>
  <c r="S1068" i="1"/>
  <c r="X1068" i="1"/>
  <c r="AC1068" i="1" s="1"/>
  <c r="AJ1068" i="1" s="1"/>
  <c r="AG1068" i="1" s="1"/>
  <c r="AD1068" i="1" s="1"/>
  <c r="S91" i="1"/>
  <c r="X91" i="1"/>
  <c r="AC91" i="1" s="1"/>
  <c r="AJ91" i="1" s="1"/>
  <c r="AG91" i="1" s="1"/>
  <c r="AD91" i="1" s="1"/>
  <c r="S181" i="1"/>
  <c r="X181" i="1"/>
  <c r="AC181" i="1" s="1"/>
  <c r="AJ181" i="1" s="1"/>
  <c r="AG181" i="1" s="1"/>
  <c r="AD181" i="1" s="1"/>
  <c r="S1300" i="1"/>
  <c r="X1300" i="1"/>
  <c r="AC1300" i="1" s="1"/>
  <c r="AJ1300" i="1" s="1"/>
  <c r="AG1300" i="1" s="1"/>
  <c r="AD1300" i="1" s="1"/>
  <c r="S679" i="1"/>
  <c r="X679" i="1"/>
  <c r="AC679" i="1" s="1"/>
  <c r="AJ679" i="1" s="1"/>
  <c r="AG679" i="1" s="1"/>
  <c r="AD679" i="1" s="1"/>
  <c r="S1057" i="1"/>
  <c r="X1057" i="1"/>
  <c r="AC1057" i="1" s="1"/>
  <c r="AJ1057" i="1" s="1"/>
  <c r="AG1057" i="1" s="1"/>
  <c r="AD1057" i="1" s="1"/>
  <c r="X60" i="1"/>
  <c r="AC60" i="1" s="1"/>
  <c r="AJ60" i="1" s="1"/>
  <c r="AG60" i="1" s="1"/>
  <c r="AD60" i="1" s="1"/>
  <c r="S60" i="1"/>
  <c r="S617" i="1"/>
  <c r="X617" i="1"/>
  <c r="AC617" i="1" s="1"/>
  <c r="AJ617" i="1" s="1"/>
  <c r="AG617" i="1" s="1"/>
  <c r="AD617" i="1" s="1"/>
  <c r="S554" i="1"/>
  <c r="X554" i="1"/>
  <c r="AC554" i="1" s="1"/>
  <c r="AJ554" i="1" s="1"/>
  <c r="AG554" i="1" s="1"/>
  <c r="AD554" i="1" s="1"/>
  <c r="X248" i="1"/>
  <c r="AC248" i="1" s="1"/>
  <c r="AJ248" i="1" s="1"/>
  <c r="AG248" i="1" s="1"/>
  <c r="AD248" i="1" s="1"/>
  <c r="S248" i="1"/>
  <c r="X695" i="1"/>
  <c r="AC695" i="1" s="1"/>
  <c r="AJ695" i="1" s="1"/>
  <c r="AG695" i="1" s="1"/>
  <c r="AD695" i="1" s="1"/>
  <c r="S695" i="1"/>
  <c r="S1059" i="1"/>
  <c r="X1059" i="1"/>
  <c r="AC1059" i="1" s="1"/>
  <c r="AJ1059" i="1" s="1"/>
  <c r="AG1059" i="1" s="1"/>
  <c r="AD1059" i="1" s="1"/>
  <c r="X685" i="1"/>
  <c r="AC685" i="1" s="1"/>
  <c r="AJ685" i="1" s="1"/>
  <c r="AG685" i="1" s="1"/>
  <c r="AD685" i="1" s="1"/>
  <c r="S685" i="1"/>
  <c r="S147" i="1"/>
  <c r="X147" i="1"/>
  <c r="AC147" i="1" s="1"/>
  <c r="AJ147" i="1" s="1"/>
  <c r="AG147" i="1" s="1"/>
  <c r="AD147" i="1" s="1"/>
  <c r="X653" i="1"/>
  <c r="AC653" i="1" s="1"/>
  <c r="AJ653" i="1" s="1"/>
  <c r="AG653" i="1" s="1"/>
  <c r="AD653" i="1" s="1"/>
  <c r="S653" i="1"/>
  <c r="X249" i="1"/>
  <c r="AC249" i="1" s="1"/>
  <c r="AJ249" i="1" s="1"/>
  <c r="AG249" i="1" s="1"/>
  <c r="AD249" i="1" s="1"/>
  <c r="S249" i="1"/>
  <c r="S713" i="1"/>
  <c r="X713" i="1"/>
  <c r="AC713" i="1" s="1"/>
  <c r="AJ713" i="1" s="1"/>
  <c r="AG713" i="1" s="1"/>
  <c r="AD713" i="1" s="1"/>
  <c r="S766" i="1"/>
  <c r="X766" i="1"/>
  <c r="AC766" i="1" s="1"/>
  <c r="AJ766" i="1" s="1"/>
  <c r="AG766" i="1" s="1"/>
  <c r="AD766" i="1" s="1"/>
  <c r="X897" i="1"/>
  <c r="AC897" i="1" s="1"/>
  <c r="AJ897" i="1" s="1"/>
  <c r="AG897" i="1" s="1"/>
  <c r="AD897" i="1" s="1"/>
  <c r="S897" i="1"/>
  <c r="X374" i="1"/>
  <c r="AC374" i="1" s="1"/>
  <c r="AJ374" i="1" s="1"/>
  <c r="AG374" i="1" s="1"/>
  <c r="AD374" i="1" s="1"/>
  <c r="S374" i="1"/>
  <c r="X768" i="1"/>
  <c r="AC768" i="1" s="1"/>
  <c r="AJ768" i="1" s="1"/>
  <c r="AG768" i="1" s="1"/>
  <c r="AD768" i="1" s="1"/>
  <c r="S768" i="1"/>
  <c r="S130" i="1"/>
  <c r="X130" i="1"/>
  <c r="AC130" i="1" s="1"/>
  <c r="AJ130" i="1" s="1"/>
  <c r="AG130" i="1" s="1"/>
  <c r="AD130" i="1" s="1"/>
  <c r="X150" i="1"/>
  <c r="AC150" i="1" s="1"/>
  <c r="AJ150" i="1" s="1"/>
  <c r="AG150" i="1" s="1"/>
  <c r="AD150" i="1" s="1"/>
  <c r="S150" i="1"/>
  <c r="X848" i="1"/>
  <c r="AC848" i="1" s="1"/>
  <c r="AJ848" i="1" s="1"/>
  <c r="AG848" i="1" s="1"/>
  <c r="AD848" i="1" s="1"/>
  <c r="S848" i="1"/>
  <c r="X363" i="1"/>
  <c r="AC363" i="1" s="1"/>
  <c r="AJ363" i="1" s="1"/>
  <c r="AG363" i="1" s="1"/>
  <c r="AD363" i="1" s="1"/>
  <c r="S363" i="1"/>
  <c r="X1081" i="1"/>
  <c r="AC1081" i="1" s="1"/>
  <c r="AJ1081" i="1" s="1"/>
  <c r="AG1081" i="1" s="1"/>
  <c r="AD1081" i="1" s="1"/>
  <c r="S1081" i="1"/>
  <c r="S371" i="1"/>
  <c r="X371" i="1"/>
  <c r="AC371" i="1" s="1"/>
  <c r="AJ371" i="1" s="1"/>
  <c r="AG371" i="1" s="1"/>
  <c r="AD371" i="1" s="1"/>
  <c r="X918" i="1"/>
  <c r="AC918" i="1" s="1"/>
  <c r="AJ918" i="1" s="1"/>
  <c r="AG918" i="1" s="1"/>
  <c r="AD918" i="1" s="1"/>
  <c r="S918" i="1"/>
  <c r="X154" i="1"/>
  <c r="AC154" i="1" s="1"/>
  <c r="AJ154" i="1" s="1"/>
  <c r="AG154" i="1" s="1"/>
  <c r="AD154" i="1" s="1"/>
  <c r="S154" i="1"/>
  <c r="X232" i="1"/>
  <c r="AC232" i="1" s="1"/>
  <c r="AJ232" i="1" s="1"/>
  <c r="AG232" i="1" s="1"/>
  <c r="AD232" i="1" s="1"/>
  <c r="S232" i="1"/>
  <c r="X243" i="1"/>
  <c r="AC243" i="1" s="1"/>
  <c r="AJ243" i="1" s="1"/>
  <c r="AG243" i="1" s="1"/>
  <c r="AD243" i="1" s="1"/>
  <c r="S243" i="1"/>
  <c r="X649" i="1"/>
  <c r="AC649" i="1" s="1"/>
  <c r="AJ649" i="1" s="1"/>
  <c r="AG649" i="1" s="1"/>
  <c r="AD649" i="1" s="1"/>
  <c r="S649" i="1"/>
  <c r="X559" i="1"/>
  <c r="AC559" i="1" s="1"/>
  <c r="AJ559" i="1" s="1"/>
  <c r="AG559" i="1" s="1"/>
  <c r="AD559" i="1" s="1"/>
  <c r="S559" i="1"/>
  <c r="X454" i="1"/>
  <c r="AC454" i="1" s="1"/>
  <c r="AJ454" i="1" s="1"/>
  <c r="AG454" i="1" s="1"/>
  <c r="AD454" i="1" s="1"/>
  <c r="S454" i="1"/>
  <c r="S356" i="1"/>
  <c r="X356" i="1"/>
  <c r="AC356" i="1" s="1"/>
  <c r="AJ356" i="1" s="1"/>
  <c r="AG356" i="1" s="1"/>
  <c r="AD356" i="1" s="1"/>
  <c r="S984" i="1"/>
  <c r="X984" i="1"/>
  <c r="AC984" i="1" s="1"/>
  <c r="AJ984" i="1" s="1"/>
  <c r="AG984" i="1" s="1"/>
  <c r="AD984" i="1" s="1"/>
  <c r="X694" i="1"/>
  <c r="AC694" i="1" s="1"/>
  <c r="AJ694" i="1" s="1"/>
  <c r="AG694" i="1" s="1"/>
  <c r="AD694" i="1" s="1"/>
  <c r="S694" i="1"/>
  <c r="X811" i="1"/>
  <c r="AC811" i="1" s="1"/>
  <c r="AJ811" i="1" s="1"/>
  <c r="AG811" i="1" s="1"/>
  <c r="AD811" i="1" s="1"/>
  <c r="S811" i="1"/>
  <c r="S1129" i="1"/>
  <c r="X1129" i="1"/>
  <c r="AC1129" i="1" s="1"/>
  <c r="AJ1129" i="1" s="1"/>
  <c r="AG1129" i="1" s="1"/>
  <c r="AD1129" i="1" s="1"/>
  <c r="X518" i="1"/>
  <c r="AC518" i="1" s="1"/>
  <c r="AJ518" i="1" s="1"/>
  <c r="AG518" i="1" s="1"/>
  <c r="AD518" i="1" s="1"/>
  <c r="S518" i="1"/>
  <c r="S935" i="1"/>
  <c r="X935" i="1"/>
  <c r="AC935" i="1" s="1"/>
  <c r="AJ935" i="1" s="1"/>
  <c r="AG935" i="1" s="1"/>
  <c r="AD935" i="1" s="1"/>
  <c r="X704" i="1"/>
  <c r="AC704" i="1" s="1"/>
  <c r="AJ704" i="1" s="1"/>
  <c r="AG704" i="1" s="1"/>
  <c r="AD704" i="1" s="1"/>
  <c r="S704" i="1"/>
  <c r="S1089" i="1"/>
  <c r="X1089" i="1"/>
  <c r="AC1089" i="1" s="1"/>
  <c r="AJ1089" i="1" s="1"/>
  <c r="AG1089" i="1" s="1"/>
  <c r="AD1089" i="1" s="1"/>
  <c r="X1016" i="1"/>
  <c r="AC1016" i="1" s="1"/>
  <c r="AJ1016" i="1" s="1"/>
  <c r="AG1016" i="1" s="1"/>
  <c r="AD1016" i="1" s="1"/>
  <c r="S1016" i="1"/>
  <c r="X1031" i="1"/>
  <c r="AC1031" i="1" s="1"/>
  <c r="AJ1031" i="1" s="1"/>
  <c r="AG1031" i="1" s="1"/>
  <c r="AD1031" i="1" s="1"/>
  <c r="S1031" i="1"/>
  <c r="X205" i="1"/>
  <c r="AC205" i="1" s="1"/>
  <c r="AJ205" i="1" s="1"/>
  <c r="AG205" i="1" s="1"/>
  <c r="AD205" i="1" s="1"/>
  <c r="S205" i="1"/>
  <c r="X625" i="1"/>
  <c r="AC625" i="1" s="1"/>
  <c r="AJ625" i="1" s="1"/>
  <c r="AG625" i="1" s="1"/>
  <c r="AD625" i="1" s="1"/>
  <c r="S625" i="1"/>
  <c r="X387" i="1"/>
  <c r="AC387" i="1" s="1"/>
  <c r="AJ387" i="1" s="1"/>
  <c r="AG387" i="1" s="1"/>
  <c r="AD387" i="1" s="1"/>
  <c r="S387" i="1"/>
  <c r="X357" i="1"/>
  <c r="AC357" i="1" s="1"/>
  <c r="AJ357" i="1" s="1"/>
  <c r="AG357" i="1" s="1"/>
  <c r="AD357" i="1" s="1"/>
  <c r="S357" i="1"/>
  <c r="S1115" i="1"/>
  <c r="X1115" i="1"/>
  <c r="AC1115" i="1" s="1"/>
  <c r="AJ1115" i="1" s="1"/>
  <c r="AG1115" i="1" s="1"/>
  <c r="AD1115" i="1" s="1"/>
  <c r="X203" i="1"/>
  <c r="AC203" i="1" s="1"/>
  <c r="AJ203" i="1" s="1"/>
  <c r="AG203" i="1" s="1"/>
  <c r="AD203" i="1" s="1"/>
  <c r="S203" i="1"/>
  <c r="X308" i="1"/>
  <c r="AC308" i="1" s="1"/>
  <c r="AJ308" i="1" s="1"/>
  <c r="AG308" i="1" s="1"/>
  <c r="AD308" i="1" s="1"/>
  <c r="S308" i="1"/>
  <c r="S1138" i="1"/>
  <c r="X1138" i="1"/>
  <c r="AC1138" i="1" s="1"/>
  <c r="AJ1138" i="1" s="1"/>
  <c r="AG1138" i="1" s="1"/>
  <c r="AD1138" i="1" s="1"/>
  <c r="S182" i="1"/>
  <c r="X182" i="1"/>
  <c r="AC182" i="1" s="1"/>
  <c r="AJ182" i="1" s="1"/>
  <c r="AG182" i="1" s="1"/>
  <c r="AD182" i="1" s="1"/>
  <c r="X478" i="1"/>
  <c r="AC478" i="1" s="1"/>
  <c r="AJ478" i="1" s="1"/>
  <c r="AG478" i="1" s="1"/>
  <c r="AD478" i="1" s="1"/>
  <c r="S478" i="1"/>
  <c r="S782" i="1"/>
  <c r="X782" i="1"/>
  <c r="AC782" i="1" s="1"/>
  <c r="AJ782" i="1" s="1"/>
  <c r="AG782" i="1" s="1"/>
  <c r="AD782" i="1" s="1"/>
  <c r="S84" i="1"/>
  <c r="X84" i="1"/>
  <c r="AC84" i="1" s="1"/>
  <c r="AJ84" i="1" s="1"/>
  <c r="AG84" i="1" s="1"/>
  <c r="AD84" i="1" s="1"/>
  <c r="X426" i="1"/>
  <c r="AC426" i="1" s="1"/>
  <c r="AJ426" i="1" s="1"/>
  <c r="AG426" i="1" s="1"/>
  <c r="AD426" i="1" s="1"/>
  <c r="S426" i="1"/>
  <c r="S775" i="1"/>
  <c r="X775" i="1"/>
  <c r="AC775" i="1" s="1"/>
  <c r="AJ775" i="1" s="1"/>
  <c r="AG775" i="1" s="1"/>
  <c r="AD775" i="1" s="1"/>
  <c r="S163" i="1"/>
  <c r="X163" i="1"/>
  <c r="AC163" i="1" s="1"/>
  <c r="AJ163" i="1" s="1"/>
  <c r="AG163" i="1" s="1"/>
  <c r="AD163" i="1" s="1"/>
  <c r="X1079" i="1"/>
  <c r="AC1079" i="1" s="1"/>
  <c r="AJ1079" i="1" s="1"/>
  <c r="AG1079" i="1" s="1"/>
  <c r="AD1079" i="1" s="1"/>
  <c r="S1079" i="1"/>
  <c r="S1006" i="1"/>
  <c r="X1006" i="1"/>
  <c r="AC1006" i="1" s="1"/>
  <c r="AJ1006" i="1" s="1"/>
  <c r="AG1006" i="1" s="1"/>
  <c r="AD1006" i="1" s="1"/>
  <c r="X934" i="1"/>
  <c r="AC934" i="1" s="1"/>
  <c r="AJ934" i="1" s="1"/>
  <c r="AG934" i="1" s="1"/>
  <c r="AD934" i="1" s="1"/>
  <c r="S934" i="1"/>
  <c r="S1281" i="1"/>
  <c r="X1281" i="1"/>
  <c r="AC1281" i="1" s="1"/>
  <c r="AJ1281" i="1" s="1"/>
  <c r="AG1281" i="1" s="1"/>
  <c r="AD1281" i="1" s="1"/>
  <c r="S449" i="1"/>
  <c r="X449" i="1"/>
  <c r="AC449" i="1" s="1"/>
  <c r="AJ449" i="1" s="1"/>
  <c r="AG449" i="1" s="1"/>
  <c r="AD449" i="1" s="1"/>
  <c r="X669" i="1"/>
  <c r="AC669" i="1" s="1"/>
  <c r="AJ669" i="1" s="1"/>
  <c r="AG669" i="1" s="1"/>
  <c r="AD669" i="1" s="1"/>
  <c r="S669" i="1"/>
  <c r="S340" i="1"/>
  <c r="X340" i="1"/>
  <c r="AC340" i="1" s="1"/>
  <c r="AJ340" i="1" s="1"/>
  <c r="AG340" i="1" s="1"/>
  <c r="AD340" i="1" s="1"/>
  <c r="X242" i="1"/>
  <c r="AC242" i="1" s="1"/>
  <c r="AJ242" i="1" s="1"/>
  <c r="AG242" i="1" s="1"/>
  <c r="AD242" i="1" s="1"/>
  <c r="S242" i="1"/>
  <c r="S1118" i="1"/>
  <c r="X1118" i="1"/>
  <c r="AC1118" i="1" s="1"/>
  <c r="AJ1118" i="1" s="1"/>
  <c r="AG1118" i="1" s="1"/>
  <c r="AD1118" i="1" s="1"/>
  <c r="S67" i="1"/>
  <c r="X67" i="1"/>
  <c r="AC67" i="1" s="1"/>
  <c r="AJ67" i="1" s="1"/>
  <c r="AG67" i="1" s="1"/>
  <c r="AD67" i="1" s="1"/>
  <c r="X55" i="1"/>
  <c r="AC55" i="1" s="1"/>
  <c r="AJ55" i="1" s="1"/>
  <c r="AG55" i="1" s="1"/>
  <c r="AD55" i="1" s="1"/>
  <c r="S55" i="1"/>
  <c r="S892" i="1"/>
  <c r="X892" i="1"/>
  <c r="AC892" i="1" s="1"/>
  <c r="AJ892" i="1" s="1"/>
  <c r="AG892" i="1" s="1"/>
  <c r="AD892" i="1" s="1"/>
  <c r="S629" i="1"/>
  <c r="X629" i="1"/>
  <c r="AC629" i="1" s="1"/>
  <c r="AJ629" i="1" s="1"/>
  <c r="AG629" i="1" s="1"/>
  <c r="AD629" i="1" s="1"/>
  <c r="X1060" i="1"/>
  <c r="AC1060" i="1" s="1"/>
  <c r="AJ1060" i="1" s="1"/>
  <c r="AG1060" i="1" s="1"/>
  <c r="AD1060" i="1" s="1"/>
  <c r="S1060" i="1"/>
  <c r="S187" i="1"/>
  <c r="X187" i="1"/>
  <c r="AC187" i="1" s="1"/>
  <c r="AJ187" i="1" s="1"/>
  <c r="AG187" i="1" s="1"/>
  <c r="AD187" i="1" s="1"/>
  <c r="X835" i="1"/>
  <c r="AC835" i="1" s="1"/>
  <c r="AJ835" i="1" s="1"/>
  <c r="AG835" i="1" s="1"/>
  <c r="AD835" i="1" s="1"/>
  <c r="S835" i="1"/>
  <c r="S659" i="1"/>
  <c r="X659" i="1"/>
  <c r="AC659" i="1" s="1"/>
  <c r="AJ659" i="1" s="1"/>
  <c r="AG659" i="1" s="1"/>
  <c r="AD659" i="1" s="1"/>
  <c r="S644" i="1"/>
  <c r="X644" i="1"/>
  <c r="AC644" i="1" s="1"/>
  <c r="AJ644" i="1" s="1"/>
  <c r="AG644" i="1" s="1"/>
  <c r="AD644" i="1" s="1"/>
  <c r="X486" i="1"/>
  <c r="AC486" i="1" s="1"/>
  <c r="AJ486" i="1" s="1"/>
  <c r="AG486" i="1" s="1"/>
  <c r="AD486" i="1" s="1"/>
  <c r="S486" i="1"/>
  <c r="X100" i="1"/>
  <c r="AC100" i="1" s="1"/>
  <c r="AJ100" i="1" s="1"/>
  <c r="AG100" i="1" s="1"/>
  <c r="AD100" i="1" s="1"/>
  <c r="S100" i="1"/>
  <c r="X647" i="1"/>
  <c r="AC647" i="1" s="1"/>
  <c r="AJ647" i="1" s="1"/>
  <c r="AG647" i="1" s="1"/>
  <c r="AD647" i="1" s="1"/>
  <c r="S647" i="1"/>
  <c r="X776" i="1"/>
  <c r="AC776" i="1" s="1"/>
  <c r="AJ776" i="1" s="1"/>
  <c r="AG776" i="1" s="1"/>
  <c r="AD776" i="1" s="1"/>
  <c r="S776" i="1"/>
  <c r="X155" i="1"/>
  <c r="AC155" i="1" s="1"/>
  <c r="AJ155" i="1" s="1"/>
  <c r="AG155" i="1" s="1"/>
  <c r="AD155" i="1" s="1"/>
  <c r="S155" i="1"/>
  <c r="X176" i="1"/>
  <c r="AC176" i="1" s="1"/>
  <c r="AJ176" i="1" s="1"/>
  <c r="AG176" i="1" s="1"/>
  <c r="AD176" i="1" s="1"/>
  <c r="S176" i="1"/>
  <c r="S1266" i="1"/>
  <c r="X1266" i="1"/>
  <c r="AC1266" i="1" s="1"/>
  <c r="AJ1266" i="1" s="1"/>
  <c r="AG1266" i="1" s="1"/>
  <c r="AD1266" i="1" s="1"/>
  <c r="X488" i="1"/>
  <c r="AC488" i="1" s="1"/>
  <c r="AJ488" i="1" s="1"/>
  <c r="AG488" i="1" s="1"/>
  <c r="AD488" i="1" s="1"/>
  <c r="S488" i="1"/>
  <c r="S307" i="1"/>
  <c r="X307" i="1"/>
  <c r="AC307" i="1" s="1"/>
  <c r="AJ307" i="1" s="1"/>
  <c r="AG307" i="1" s="1"/>
  <c r="AD307" i="1" s="1"/>
  <c r="X675" i="1"/>
  <c r="AC675" i="1" s="1"/>
  <c r="AJ675" i="1" s="1"/>
  <c r="AG675" i="1" s="1"/>
  <c r="AD675" i="1" s="1"/>
  <c r="S675" i="1"/>
  <c r="S1205" i="1"/>
  <c r="X1205" i="1"/>
  <c r="AC1205" i="1" s="1"/>
  <c r="AJ1205" i="1" s="1"/>
  <c r="AG1205" i="1" s="1"/>
  <c r="AD1205" i="1" s="1"/>
  <c r="S58" i="1"/>
  <c r="X58" i="1"/>
  <c r="AC58" i="1" s="1"/>
  <c r="AJ58" i="1" s="1"/>
  <c r="AG58" i="1" s="1"/>
  <c r="AD58" i="1" s="1"/>
  <c r="X1108" i="1"/>
  <c r="AC1108" i="1" s="1"/>
  <c r="AJ1108" i="1" s="1"/>
  <c r="AG1108" i="1" s="1"/>
  <c r="AD1108" i="1" s="1"/>
  <c r="S1108" i="1"/>
  <c r="X1259" i="1"/>
  <c r="AC1259" i="1" s="1"/>
  <c r="AJ1259" i="1" s="1"/>
  <c r="AG1259" i="1" s="1"/>
  <c r="AD1259" i="1" s="1"/>
  <c r="S1259" i="1"/>
  <c r="X461" i="1"/>
  <c r="AC461" i="1" s="1"/>
  <c r="AJ461" i="1" s="1"/>
  <c r="AG461" i="1" s="1"/>
  <c r="AD461" i="1" s="1"/>
  <c r="S461" i="1"/>
  <c r="S32" i="1"/>
  <c r="X32" i="1"/>
  <c r="AC32" i="1" s="1"/>
  <c r="AJ32" i="1" s="1"/>
  <c r="AG32" i="1" s="1"/>
  <c r="AD32" i="1" s="1"/>
  <c r="S929" i="1"/>
  <c r="X929" i="1"/>
  <c r="AC929" i="1" s="1"/>
  <c r="AJ929" i="1" s="1"/>
  <c r="AG929" i="1" s="1"/>
  <c r="AD929" i="1" s="1"/>
  <c r="X445" i="1"/>
  <c r="AC445" i="1" s="1"/>
  <c r="AJ445" i="1" s="1"/>
  <c r="AG445" i="1" s="1"/>
  <c r="AD445" i="1" s="1"/>
  <c r="S445" i="1"/>
  <c r="X277" i="1"/>
  <c r="AC277" i="1" s="1"/>
  <c r="AJ277" i="1" s="1"/>
  <c r="AG277" i="1" s="1"/>
  <c r="AD277" i="1" s="1"/>
  <c r="S277" i="1"/>
  <c r="X378" i="1"/>
  <c r="AC378" i="1" s="1"/>
  <c r="AJ378" i="1" s="1"/>
  <c r="AG378" i="1" s="1"/>
  <c r="AD378" i="1" s="1"/>
  <c r="S378" i="1"/>
  <c r="S1127" i="1"/>
  <c r="X1127" i="1"/>
  <c r="AC1127" i="1" s="1"/>
  <c r="AJ1127" i="1" s="1"/>
  <c r="AG1127" i="1" s="1"/>
  <c r="AD1127" i="1" s="1"/>
  <c r="X899" i="1"/>
  <c r="AC899" i="1" s="1"/>
  <c r="AJ899" i="1" s="1"/>
  <c r="AG899" i="1" s="1"/>
  <c r="AD899" i="1" s="1"/>
  <c r="S899" i="1"/>
  <c r="S402" i="1"/>
  <c r="X402" i="1"/>
  <c r="AC402" i="1" s="1"/>
  <c r="AJ402" i="1" s="1"/>
  <c r="AG402" i="1" s="1"/>
  <c r="AD402" i="1" s="1"/>
  <c r="S266" i="1"/>
  <c r="X266" i="1"/>
  <c r="AC266" i="1" s="1"/>
  <c r="AJ266" i="1" s="1"/>
  <c r="AG266" i="1" s="1"/>
  <c r="AD266" i="1" s="1"/>
  <c r="X688" i="1"/>
  <c r="AC688" i="1" s="1"/>
  <c r="AJ688" i="1" s="1"/>
  <c r="AG688" i="1" s="1"/>
  <c r="AD688" i="1" s="1"/>
  <c r="S688" i="1"/>
  <c r="S904" i="1"/>
  <c r="X904" i="1"/>
  <c r="AC904" i="1" s="1"/>
  <c r="AJ904" i="1" s="1"/>
  <c r="AG904" i="1" s="1"/>
  <c r="AD904" i="1" s="1"/>
  <c r="X1110" i="1"/>
  <c r="AC1110" i="1" s="1"/>
  <c r="AJ1110" i="1" s="1"/>
  <c r="AG1110" i="1" s="1"/>
  <c r="AD1110" i="1" s="1"/>
  <c r="S1110" i="1"/>
  <c r="X272" i="1"/>
  <c r="AC272" i="1" s="1"/>
  <c r="AJ272" i="1" s="1"/>
  <c r="AG272" i="1" s="1"/>
  <c r="AD272" i="1" s="1"/>
  <c r="S272" i="1"/>
  <c r="X1188" i="1"/>
  <c r="AC1188" i="1" s="1"/>
  <c r="AJ1188" i="1" s="1"/>
  <c r="AG1188" i="1" s="1"/>
  <c r="AD1188" i="1" s="1"/>
  <c r="S1188" i="1"/>
  <c r="S648" i="1"/>
  <c r="X648" i="1"/>
  <c r="AC648" i="1" s="1"/>
  <c r="AJ648" i="1" s="1"/>
  <c r="AG648" i="1" s="1"/>
  <c r="AD648" i="1" s="1"/>
  <c r="S124" i="1"/>
  <c r="X124" i="1"/>
  <c r="AC124" i="1" s="1"/>
  <c r="AJ124" i="1" s="1"/>
  <c r="AG124" i="1" s="1"/>
  <c r="AD124" i="1" s="1"/>
  <c r="X980" i="1"/>
  <c r="AC980" i="1" s="1"/>
  <c r="AJ980" i="1" s="1"/>
  <c r="AG980" i="1" s="1"/>
  <c r="AD980" i="1" s="1"/>
  <c r="S980" i="1"/>
  <c r="X48" i="1"/>
  <c r="AC48" i="1" s="1"/>
  <c r="AJ48" i="1" s="1"/>
  <c r="AG48" i="1" s="1"/>
  <c r="AD48" i="1" s="1"/>
  <c r="S48" i="1"/>
  <c r="S795" i="1"/>
  <c r="X795" i="1"/>
  <c r="AC795" i="1" s="1"/>
  <c r="AJ795" i="1" s="1"/>
  <c r="AG795" i="1" s="1"/>
  <c r="AD795" i="1" s="1"/>
  <c r="S784" i="1"/>
  <c r="X784" i="1"/>
  <c r="AC784" i="1" s="1"/>
  <c r="AJ784" i="1" s="1"/>
  <c r="AG784" i="1" s="1"/>
  <c r="AD784" i="1" s="1"/>
  <c r="X1113" i="1"/>
  <c r="AC1113" i="1" s="1"/>
  <c r="AJ1113" i="1" s="1"/>
  <c r="AG1113" i="1" s="1"/>
  <c r="AD1113" i="1" s="1"/>
  <c r="S1113" i="1"/>
  <c r="X1255" i="1"/>
  <c r="AC1255" i="1" s="1"/>
  <c r="AJ1255" i="1" s="1"/>
  <c r="AG1255" i="1" s="1"/>
  <c r="AD1255" i="1" s="1"/>
  <c r="S1255" i="1"/>
  <c r="S1179" i="1"/>
  <c r="X1179" i="1"/>
  <c r="AC1179" i="1" s="1"/>
  <c r="AJ1179" i="1" s="1"/>
  <c r="AG1179" i="1" s="1"/>
  <c r="AD1179" i="1" s="1"/>
  <c r="X40" i="1"/>
  <c r="AC40" i="1" s="1"/>
  <c r="AJ40" i="1" s="1"/>
  <c r="AG40" i="1" s="1"/>
  <c r="AD40" i="1" s="1"/>
  <c r="S40" i="1"/>
  <c r="S1246" i="1"/>
  <c r="X1246" i="1"/>
  <c r="AC1246" i="1" s="1"/>
  <c r="AJ1246" i="1" s="1"/>
  <c r="AG1246" i="1" s="1"/>
  <c r="AD1246" i="1" s="1"/>
  <c r="X533" i="1"/>
  <c r="AC533" i="1" s="1"/>
  <c r="AJ533" i="1" s="1"/>
  <c r="AG533" i="1" s="1"/>
  <c r="AD533" i="1" s="1"/>
  <c r="S533" i="1"/>
  <c r="X61" i="1"/>
  <c r="AC61" i="1" s="1"/>
  <c r="AJ61" i="1" s="1"/>
  <c r="AG61" i="1" s="1"/>
  <c r="AD61" i="1" s="1"/>
  <c r="S61" i="1"/>
  <c r="X992" i="1"/>
  <c r="AC992" i="1" s="1"/>
  <c r="AJ992" i="1" s="1"/>
  <c r="AG992" i="1" s="1"/>
  <c r="AD992" i="1" s="1"/>
  <c r="S992" i="1"/>
  <c r="S978" i="1"/>
  <c r="X978" i="1"/>
  <c r="AC978" i="1" s="1"/>
  <c r="AJ978" i="1" s="1"/>
  <c r="AG978" i="1" s="1"/>
  <c r="AD978" i="1" s="1"/>
  <c r="X427" i="1"/>
  <c r="AC427" i="1" s="1"/>
  <c r="AJ427" i="1" s="1"/>
  <c r="AG427" i="1" s="1"/>
  <c r="AD427" i="1" s="1"/>
  <c r="S427" i="1"/>
  <c r="X1161" i="1"/>
  <c r="AC1161" i="1" s="1"/>
  <c r="AJ1161" i="1" s="1"/>
  <c r="AG1161" i="1" s="1"/>
  <c r="AD1161" i="1" s="1"/>
  <c r="S1161" i="1"/>
  <c r="S977" i="1"/>
  <c r="X977" i="1"/>
  <c r="AC977" i="1" s="1"/>
  <c r="AJ977" i="1" s="1"/>
  <c r="AG977" i="1" s="1"/>
  <c r="AD977" i="1" s="1"/>
  <c r="X1293" i="1"/>
  <c r="AC1293" i="1" s="1"/>
  <c r="AJ1293" i="1" s="1"/>
  <c r="AG1293" i="1" s="1"/>
  <c r="AD1293" i="1" s="1"/>
  <c r="S1293" i="1"/>
  <c r="S815" i="1"/>
  <c r="X815" i="1"/>
  <c r="AC815" i="1" s="1"/>
  <c r="AJ815" i="1" s="1"/>
  <c r="AG815" i="1" s="1"/>
  <c r="AD815" i="1" s="1"/>
  <c r="X380" i="1"/>
  <c r="AC380" i="1" s="1"/>
  <c r="AJ380" i="1" s="1"/>
  <c r="AG380" i="1" s="1"/>
  <c r="AD380" i="1" s="1"/>
  <c r="S380" i="1"/>
  <c r="X1167" i="1"/>
  <c r="AC1167" i="1" s="1"/>
  <c r="AJ1167" i="1" s="1"/>
  <c r="AG1167" i="1" s="1"/>
  <c r="AD1167" i="1" s="1"/>
  <c r="S1167" i="1"/>
  <c r="X38" i="1"/>
  <c r="AC38" i="1" s="1"/>
  <c r="AJ38" i="1" s="1"/>
  <c r="AG38" i="1" s="1"/>
  <c r="AD38" i="1" s="1"/>
  <c r="S38" i="1"/>
  <c r="S430" i="1"/>
  <c r="X430" i="1"/>
  <c r="AC430" i="1" s="1"/>
  <c r="AJ430" i="1" s="1"/>
  <c r="AG430" i="1" s="1"/>
  <c r="AD430" i="1" s="1"/>
  <c r="X808" i="1"/>
  <c r="AC808" i="1" s="1"/>
  <c r="AJ808" i="1" s="1"/>
  <c r="AG808" i="1" s="1"/>
  <c r="AD808" i="1" s="1"/>
  <c r="S808" i="1"/>
  <c r="X634" i="1"/>
  <c r="AC634" i="1" s="1"/>
  <c r="AJ634" i="1" s="1"/>
  <c r="AG634" i="1" s="1"/>
  <c r="AD634" i="1" s="1"/>
  <c r="S634" i="1"/>
  <c r="X473" i="1"/>
  <c r="AC473" i="1" s="1"/>
  <c r="AJ473" i="1" s="1"/>
  <c r="AG473" i="1" s="1"/>
  <c r="AD473" i="1" s="1"/>
  <c r="S473" i="1"/>
  <c r="X453" i="1"/>
  <c r="AC453" i="1" s="1"/>
  <c r="AJ453" i="1" s="1"/>
  <c r="AG453" i="1" s="1"/>
  <c r="AD453" i="1" s="1"/>
  <c r="S453" i="1"/>
  <c r="S280" i="1"/>
  <c r="X280" i="1"/>
  <c r="AC280" i="1" s="1"/>
  <c r="AJ280" i="1" s="1"/>
  <c r="AG280" i="1" s="1"/>
  <c r="AD280" i="1" s="1"/>
  <c r="S847" i="1"/>
  <c r="X847" i="1"/>
  <c r="AC847" i="1" s="1"/>
  <c r="AJ847" i="1" s="1"/>
  <c r="AG847" i="1" s="1"/>
  <c r="AD847" i="1" s="1"/>
  <c r="X1064" i="1"/>
  <c r="AC1064" i="1" s="1"/>
  <c r="AJ1064" i="1" s="1"/>
  <c r="AG1064" i="1" s="1"/>
  <c r="AD1064" i="1" s="1"/>
  <c r="S1064" i="1"/>
  <c r="S1202" i="1"/>
  <c r="X1202" i="1"/>
  <c r="AC1202" i="1" s="1"/>
  <c r="AJ1202" i="1" s="1"/>
  <c r="AG1202" i="1" s="1"/>
  <c r="AD1202" i="1" s="1"/>
  <c r="X197" i="1"/>
  <c r="AC197" i="1" s="1"/>
  <c r="AJ197" i="1" s="1"/>
  <c r="AG197" i="1" s="1"/>
  <c r="AD197" i="1" s="1"/>
  <c r="S197" i="1"/>
  <c r="X1245" i="1"/>
  <c r="AC1245" i="1" s="1"/>
  <c r="AJ1245" i="1" s="1"/>
  <c r="AG1245" i="1" s="1"/>
  <c r="AD1245" i="1" s="1"/>
  <c r="S1245" i="1"/>
  <c r="S175" i="1"/>
  <c r="X175" i="1"/>
  <c r="AC175" i="1" s="1"/>
  <c r="AJ175" i="1" s="1"/>
  <c r="AG175" i="1" s="1"/>
  <c r="AD175" i="1" s="1"/>
  <c r="X613" i="1"/>
  <c r="AC613" i="1" s="1"/>
  <c r="AJ613" i="1" s="1"/>
  <c r="AG613" i="1" s="1"/>
  <c r="AD613" i="1" s="1"/>
  <c r="S613" i="1"/>
  <c r="X520" i="1"/>
  <c r="AC520" i="1" s="1"/>
  <c r="AJ520" i="1" s="1"/>
  <c r="AG520" i="1" s="1"/>
  <c r="AD520" i="1" s="1"/>
  <c r="S520" i="1"/>
  <c r="S259" i="1"/>
  <c r="X259" i="1"/>
  <c r="AC259" i="1" s="1"/>
  <c r="AJ259" i="1" s="1"/>
  <c r="AG259" i="1" s="1"/>
  <c r="AD259" i="1" s="1"/>
  <c r="S806" i="1"/>
  <c r="X806" i="1"/>
  <c r="AC806" i="1" s="1"/>
  <c r="AJ806" i="1" s="1"/>
  <c r="AG806" i="1" s="1"/>
  <c r="AD806" i="1" s="1"/>
  <c r="S1295" i="1"/>
  <c r="X1295" i="1"/>
  <c r="AC1295" i="1" s="1"/>
  <c r="AJ1295" i="1" s="1"/>
  <c r="AG1295" i="1" s="1"/>
  <c r="AD1295" i="1" s="1"/>
  <c r="S509" i="1"/>
  <c r="X509" i="1"/>
  <c r="AC509" i="1" s="1"/>
  <c r="AJ509" i="1" s="1"/>
  <c r="AG509" i="1" s="1"/>
  <c r="AD509" i="1" s="1"/>
  <c r="X1088" i="1"/>
  <c r="AC1088" i="1" s="1"/>
  <c r="AJ1088" i="1" s="1"/>
  <c r="AG1088" i="1" s="1"/>
  <c r="AD1088" i="1" s="1"/>
  <c r="S1088" i="1"/>
  <c r="X107" i="1"/>
  <c r="AC107" i="1" s="1"/>
  <c r="AJ107" i="1" s="1"/>
  <c r="AG107" i="1" s="1"/>
  <c r="AD107" i="1" s="1"/>
  <c r="S107" i="1"/>
  <c r="S204" i="1"/>
  <c r="X204" i="1"/>
  <c r="AC204" i="1" s="1"/>
  <c r="AJ204" i="1" s="1"/>
  <c r="AG204" i="1" s="1"/>
  <c r="AD204" i="1" s="1"/>
  <c r="X652" i="1"/>
  <c r="AC652" i="1" s="1"/>
  <c r="AJ652" i="1" s="1"/>
  <c r="AG652" i="1" s="1"/>
  <c r="AD652" i="1" s="1"/>
  <c r="S652" i="1"/>
  <c r="X841" i="1"/>
  <c r="AC841" i="1" s="1"/>
  <c r="AJ841" i="1" s="1"/>
  <c r="AG841" i="1" s="1"/>
  <c r="AD841" i="1" s="1"/>
  <c r="S841" i="1"/>
  <c r="S202" i="1"/>
  <c r="X202" i="1"/>
  <c r="AC202" i="1" s="1"/>
  <c r="AJ202" i="1" s="1"/>
  <c r="AG202" i="1" s="1"/>
  <c r="AD202" i="1" s="1"/>
  <c r="S49" i="1"/>
  <c r="X49" i="1"/>
  <c r="AC49" i="1" s="1"/>
  <c r="AJ49" i="1" s="1"/>
  <c r="AG49" i="1" s="1"/>
  <c r="AD49" i="1" s="1"/>
  <c r="S433" i="1"/>
  <c r="X433" i="1"/>
  <c r="AC433" i="1" s="1"/>
  <c r="AJ433" i="1" s="1"/>
  <c r="AG433" i="1" s="1"/>
  <c r="AD433" i="1" s="1"/>
  <c r="X157" i="1"/>
  <c r="AC157" i="1" s="1"/>
  <c r="AJ157" i="1" s="1"/>
  <c r="AG157" i="1" s="1"/>
  <c r="AD157" i="1" s="1"/>
  <c r="S157" i="1"/>
  <c r="X1285" i="1"/>
  <c r="AC1285" i="1" s="1"/>
  <c r="AJ1285" i="1" s="1"/>
  <c r="AG1285" i="1" s="1"/>
  <c r="AD1285" i="1" s="1"/>
  <c r="S1285" i="1"/>
  <c r="X698" i="1"/>
  <c r="AC698" i="1" s="1"/>
  <c r="AJ698" i="1" s="1"/>
  <c r="AG698" i="1" s="1"/>
  <c r="AD698" i="1" s="1"/>
  <c r="S698" i="1"/>
  <c r="X1002" i="1"/>
  <c r="AC1002" i="1" s="1"/>
  <c r="AJ1002" i="1" s="1"/>
  <c r="AG1002" i="1" s="1"/>
  <c r="AD1002" i="1" s="1"/>
  <c r="S1002" i="1"/>
  <c r="S839" i="1"/>
  <c r="X839" i="1"/>
  <c r="AC839" i="1" s="1"/>
  <c r="AJ839" i="1" s="1"/>
  <c r="AG839" i="1" s="1"/>
  <c r="AD839" i="1" s="1"/>
  <c r="X111" i="1"/>
  <c r="AC111" i="1" s="1"/>
  <c r="AJ111" i="1" s="1"/>
  <c r="AG111" i="1" s="1"/>
  <c r="AD111" i="1" s="1"/>
  <c r="S111" i="1"/>
  <c r="X1001" i="1"/>
  <c r="AC1001" i="1" s="1"/>
  <c r="AJ1001" i="1" s="1"/>
  <c r="AG1001" i="1" s="1"/>
  <c r="AD1001" i="1" s="1"/>
  <c r="S1001" i="1"/>
  <c r="X705" i="1"/>
  <c r="AC705" i="1" s="1"/>
  <c r="AJ705" i="1" s="1"/>
  <c r="AG705" i="1" s="1"/>
  <c r="AD705" i="1" s="1"/>
  <c r="S705" i="1"/>
  <c r="S337" i="1"/>
  <c r="X337" i="1"/>
  <c r="AC337" i="1" s="1"/>
  <c r="AJ337" i="1" s="1"/>
  <c r="AG337" i="1" s="1"/>
  <c r="AD337" i="1" s="1"/>
  <c r="X83" i="1"/>
  <c r="AC83" i="1" s="1"/>
  <c r="AJ83" i="1" s="1"/>
  <c r="AG83" i="1" s="1"/>
  <c r="AD83" i="1" s="1"/>
  <c r="S83" i="1"/>
  <c r="S273" i="1"/>
  <c r="X273" i="1"/>
  <c r="AC273" i="1" s="1"/>
  <c r="AJ273" i="1" s="1"/>
  <c r="AG273" i="1" s="1"/>
  <c r="AD273" i="1" s="1"/>
  <c r="X693" i="1"/>
  <c r="AC693" i="1" s="1"/>
  <c r="AJ693" i="1" s="1"/>
  <c r="AG693" i="1" s="1"/>
  <c r="AD693" i="1" s="1"/>
  <c r="S693" i="1"/>
  <c r="S923" i="1"/>
  <c r="X923" i="1"/>
  <c r="AC923" i="1" s="1"/>
  <c r="AJ923" i="1" s="1"/>
  <c r="AG923" i="1" s="1"/>
  <c r="AD923" i="1" s="1"/>
  <c r="X926" i="1"/>
  <c r="AC926" i="1" s="1"/>
  <c r="AJ926" i="1" s="1"/>
  <c r="AG926" i="1" s="1"/>
  <c r="AD926" i="1" s="1"/>
  <c r="S926" i="1"/>
  <c r="X302" i="1"/>
  <c r="AC302" i="1" s="1"/>
  <c r="AJ302" i="1" s="1"/>
  <c r="AG302" i="1" s="1"/>
  <c r="AD302" i="1" s="1"/>
  <c r="S302" i="1"/>
  <c r="S779" i="1"/>
  <c r="X779" i="1"/>
  <c r="AC779" i="1" s="1"/>
  <c r="AJ779" i="1" s="1"/>
  <c r="AG779" i="1" s="1"/>
  <c r="AD779" i="1" s="1"/>
  <c r="S908" i="1"/>
  <c r="X908" i="1"/>
  <c r="AC908" i="1" s="1"/>
  <c r="AJ908" i="1" s="1"/>
  <c r="AG908" i="1" s="1"/>
  <c r="AD908" i="1" s="1"/>
  <c r="X621" i="1"/>
  <c r="AC621" i="1" s="1"/>
  <c r="AJ621" i="1" s="1"/>
  <c r="AG621" i="1" s="1"/>
  <c r="AD621" i="1" s="1"/>
  <c r="S621" i="1"/>
  <c r="X867" i="1"/>
  <c r="AC867" i="1" s="1"/>
  <c r="AJ867" i="1" s="1"/>
  <c r="AG867" i="1" s="1"/>
  <c r="AD867" i="1" s="1"/>
  <c r="S867" i="1"/>
  <c r="S637" i="1"/>
  <c r="X637" i="1"/>
  <c r="AC637" i="1" s="1"/>
  <c r="AJ637" i="1" s="1"/>
  <c r="AG637" i="1" s="1"/>
  <c r="AD637" i="1" s="1"/>
  <c r="X673" i="1"/>
  <c r="AC673" i="1" s="1"/>
  <c r="AJ673" i="1" s="1"/>
  <c r="AG673" i="1" s="1"/>
  <c r="AD673" i="1" s="1"/>
  <c r="S673" i="1"/>
  <c r="X1092" i="1"/>
  <c r="AC1092" i="1" s="1"/>
  <c r="AJ1092" i="1" s="1"/>
  <c r="AG1092" i="1" s="1"/>
  <c r="AD1092" i="1" s="1"/>
  <c r="S1092" i="1"/>
  <c r="X1222" i="1"/>
  <c r="AC1222" i="1" s="1"/>
  <c r="AJ1222" i="1" s="1"/>
  <c r="AG1222" i="1" s="1"/>
  <c r="AD1222" i="1" s="1"/>
  <c r="S1222" i="1"/>
  <c r="X126" i="1"/>
  <c r="AC126" i="1" s="1"/>
  <c r="AJ126" i="1" s="1"/>
  <c r="AG126" i="1" s="1"/>
  <c r="AD126" i="1" s="1"/>
  <c r="S126" i="1"/>
  <c r="S802" i="1"/>
  <c r="X802" i="1"/>
  <c r="AC802" i="1" s="1"/>
  <c r="AJ802" i="1" s="1"/>
  <c r="AG802" i="1" s="1"/>
  <c r="AD802" i="1" s="1"/>
  <c r="S1169" i="1"/>
  <c r="X1169" i="1"/>
  <c r="AC1169" i="1" s="1"/>
  <c r="AJ1169" i="1" s="1"/>
  <c r="AG1169" i="1" s="1"/>
  <c r="AD1169" i="1" s="1"/>
  <c r="S975" i="1"/>
  <c r="X975" i="1"/>
  <c r="AC975" i="1" s="1"/>
  <c r="AJ975" i="1" s="1"/>
  <c r="AG975" i="1" s="1"/>
  <c r="AD975" i="1" s="1"/>
  <c r="X42" i="1"/>
  <c r="AC42" i="1" s="1"/>
  <c r="AJ42" i="1" s="1"/>
  <c r="AG42" i="1" s="1"/>
  <c r="AD42" i="1" s="1"/>
  <c r="S42" i="1"/>
  <c r="X74" i="1"/>
  <c r="AC74" i="1" s="1"/>
  <c r="AJ74" i="1" s="1"/>
  <c r="AG74" i="1" s="1"/>
  <c r="AD74" i="1" s="1"/>
  <c r="S74" i="1"/>
  <c r="X1273" i="1"/>
  <c r="AC1273" i="1" s="1"/>
  <c r="AJ1273" i="1" s="1"/>
  <c r="AG1273" i="1" s="1"/>
  <c r="AD1273" i="1" s="1"/>
  <c r="S1273" i="1"/>
  <c r="X616" i="1"/>
  <c r="AC616" i="1" s="1"/>
  <c r="AJ616" i="1" s="1"/>
  <c r="AG616" i="1" s="1"/>
  <c r="AD616" i="1" s="1"/>
  <c r="S616" i="1"/>
  <c r="X530" i="1"/>
  <c r="AC530" i="1" s="1"/>
  <c r="AJ530" i="1" s="1"/>
  <c r="AG530" i="1" s="1"/>
  <c r="AD530" i="1" s="1"/>
  <c r="S530" i="1"/>
  <c r="S671" i="1"/>
  <c r="X671" i="1"/>
  <c r="AC671" i="1" s="1"/>
  <c r="AJ671" i="1" s="1"/>
  <c r="AG671" i="1" s="1"/>
  <c r="AD671" i="1" s="1"/>
  <c r="X840" i="1"/>
  <c r="AC840" i="1" s="1"/>
  <c r="AJ840" i="1" s="1"/>
  <c r="AG840" i="1" s="1"/>
  <c r="AD840" i="1" s="1"/>
  <c r="S840" i="1"/>
  <c r="X417" i="1"/>
  <c r="AC417" i="1" s="1"/>
  <c r="AJ417" i="1" s="1"/>
  <c r="AG417" i="1" s="1"/>
  <c r="AD417" i="1" s="1"/>
  <c r="S417" i="1"/>
  <c r="S787" i="1"/>
  <c r="X787" i="1"/>
  <c r="AC787" i="1" s="1"/>
  <c r="AJ787" i="1" s="1"/>
  <c r="AG787" i="1" s="1"/>
  <c r="AD787" i="1" s="1"/>
  <c r="S174" i="1"/>
  <c r="X174" i="1"/>
  <c r="AC174" i="1" s="1"/>
  <c r="AJ174" i="1" s="1"/>
  <c r="AG174" i="1" s="1"/>
  <c r="AD174" i="1" s="1"/>
  <c r="X547" i="1"/>
  <c r="AC547" i="1" s="1"/>
  <c r="AJ547" i="1" s="1"/>
  <c r="AG547" i="1" s="1"/>
  <c r="AD547" i="1" s="1"/>
  <c r="S547" i="1"/>
  <c r="X101" i="1"/>
  <c r="AC101" i="1" s="1"/>
  <c r="AJ101" i="1" s="1"/>
  <c r="AG101" i="1" s="1"/>
  <c r="AD101" i="1" s="1"/>
  <c r="S101" i="1"/>
  <c r="X35" i="1"/>
  <c r="AC35" i="1" s="1"/>
  <c r="AJ35" i="1" s="1"/>
  <c r="AG35" i="1" s="1"/>
  <c r="AD35" i="1" s="1"/>
  <c r="S35" i="1"/>
  <c r="S128" i="1"/>
  <c r="X128" i="1"/>
  <c r="AC128" i="1" s="1"/>
  <c r="AJ128" i="1" s="1"/>
  <c r="AG128" i="1" s="1"/>
  <c r="AD128" i="1" s="1"/>
  <c r="S121" i="1"/>
  <c r="X121" i="1"/>
  <c r="AC121" i="1" s="1"/>
  <c r="AJ121" i="1" s="1"/>
  <c r="AG121" i="1" s="1"/>
  <c r="AD121" i="1" s="1"/>
  <c r="X608" i="1"/>
  <c r="AC608" i="1" s="1"/>
  <c r="AJ608" i="1" s="1"/>
  <c r="AG608" i="1" s="1"/>
  <c r="AD608" i="1" s="1"/>
  <c r="S608" i="1"/>
  <c r="S871" i="1"/>
  <c r="X871" i="1"/>
  <c r="AC871" i="1" s="1"/>
  <c r="AJ871" i="1" s="1"/>
  <c r="AG871" i="1" s="1"/>
  <c r="AD871" i="1" s="1"/>
  <c r="S623" i="1"/>
  <c r="X623" i="1"/>
  <c r="AC623" i="1" s="1"/>
  <c r="AJ623" i="1" s="1"/>
  <c r="AG623" i="1" s="1"/>
  <c r="AD623" i="1" s="1"/>
  <c r="X1270" i="1"/>
  <c r="AC1270" i="1" s="1"/>
  <c r="AJ1270" i="1" s="1"/>
  <c r="AG1270" i="1" s="1"/>
  <c r="AD1270" i="1" s="1"/>
  <c r="S1270" i="1"/>
  <c r="S528" i="1"/>
  <c r="X528" i="1"/>
  <c r="AC528" i="1" s="1"/>
  <c r="AJ528" i="1" s="1"/>
  <c r="AG528" i="1" s="1"/>
  <c r="AD528" i="1" s="1"/>
  <c r="S231" i="1"/>
  <c r="X231" i="1"/>
  <c r="AC231" i="1" s="1"/>
  <c r="AJ231" i="1" s="1"/>
  <c r="AG231" i="1" s="1"/>
  <c r="AD231" i="1" s="1"/>
  <c r="S1069" i="1"/>
  <c r="X1069" i="1"/>
  <c r="AC1069" i="1" s="1"/>
  <c r="AJ1069" i="1" s="1"/>
  <c r="AG1069" i="1" s="1"/>
  <c r="AD1069" i="1" s="1"/>
  <c r="S1212" i="1"/>
  <c r="X1212" i="1"/>
  <c r="AC1212" i="1" s="1"/>
  <c r="AJ1212" i="1" s="1"/>
  <c r="AG1212" i="1" s="1"/>
  <c r="AD1212" i="1" s="1"/>
  <c r="S1230" i="1"/>
  <c r="X1230" i="1"/>
  <c r="AC1230" i="1" s="1"/>
  <c r="AJ1230" i="1" s="1"/>
  <c r="AG1230" i="1" s="1"/>
  <c r="AD1230" i="1" s="1"/>
  <c r="X68" i="1"/>
  <c r="AC68" i="1" s="1"/>
  <c r="AJ68" i="1" s="1"/>
  <c r="AG68" i="1" s="1"/>
  <c r="AD68" i="1" s="1"/>
  <c r="S68" i="1"/>
  <c r="S974" i="1"/>
  <c r="X974" i="1"/>
  <c r="AC974" i="1" s="1"/>
  <c r="AJ974" i="1" s="1"/>
  <c r="AG974" i="1" s="1"/>
  <c r="AD974" i="1" s="1"/>
  <c r="S292" i="1"/>
  <c r="X292" i="1"/>
  <c r="AC292" i="1" s="1"/>
  <c r="AJ292" i="1" s="1"/>
  <c r="AG292" i="1" s="1"/>
  <c r="AD292" i="1" s="1"/>
  <c r="X257" i="1"/>
  <c r="AC257" i="1" s="1"/>
  <c r="AJ257" i="1" s="1"/>
  <c r="AG257" i="1" s="1"/>
  <c r="AD257" i="1" s="1"/>
  <c r="S257" i="1"/>
  <c r="X1203" i="1"/>
  <c r="AC1203" i="1" s="1"/>
  <c r="AJ1203" i="1" s="1"/>
  <c r="AG1203" i="1" s="1"/>
  <c r="AD1203" i="1" s="1"/>
  <c r="S1203" i="1"/>
  <c r="S255" i="1"/>
  <c r="X255" i="1"/>
  <c r="AC255" i="1" s="1"/>
  <c r="AJ255" i="1" s="1"/>
  <c r="AG255" i="1" s="1"/>
  <c r="AD255" i="1" s="1"/>
  <c r="X322" i="1"/>
  <c r="AC322" i="1" s="1"/>
  <c r="AJ322" i="1" s="1"/>
  <c r="AG322" i="1" s="1"/>
  <c r="AD322" i="1" s="1"/>
  <c r="S322" i="1"/>
  <c r="S312" i="1"/>
  <c r="X312" i="1"/>
  <c r="AC312" i="1" s="1"/>
  <c r="AJ312" i="1" s="1"/>
  <c r="AG312" i="1" s="1"/>
  <c r="AD312" i="1" s="1"/>
  <c r="X896" i="1"/>
  <c r="AC896" i="1" s="1"/>
  <c r="AJ896" i="1" s="1"/>
  <c r="AG896" i="1" s="1"/>
  <c r="AD896" i="1" s="1"/>
  <c r="S896" i="1"/>
  <c r="X373" i="1"/>
  <c r="AC373" i="1" s="1"/>
  <c r="AJ373" i="1" s="1"/>
  <c r="AG373" i="1" s="1"/>
  <c r="AD373" i="1" s="1"/>
  <c r="S373" i="1"/>
  <c r="X770" i="1"/>
  <c r="AC770" i="1" s="1"/>
  <c r="AJ770" i="1" s="1"/>
  <c r="AG770" i="1" s="1"/>
  <c r="AD770" i="1" s="1"/>
  <c r="S770" i="1"/>
  <c r="S290" i="1"/>
  <c r="X290" i="1"/>
  <c r="AC290" i="1" s="1"/>
  <c r="AJ290" i="1" s="1"/>
  <c r="AG290" i="1" s="1"/>
  <c r="AD290" i="1" s="1"/>
  <c r="X552" i="1"/>
  <c r="AC552" i="1" s="1"/>
  <c r="AJ552" i="1" s="1"/>
  <c r="AG552" i="1" s="1"/>
  <c r="AD552" i="1" s="1"/>
  <c r="S552" i="1"/>
  <c r="S1196" i="1"/>
  <c r="X1196" i="1"/>
  <c r="AC1196" i="1" s="1"/>
  <c r="AJ1196" i="1" s="1"/>
  <c r="AG1196" i="1" s="1"/>
  <c r="AD1196" i="1" s="1"/>
  <c r="X821" i="1"/>
  <c r="AC821" i="1" s="1"/>
  <c r="AJ821" i="1" s="1"/>
  <c r="AG821" i="1" s="1"/>
  <c r="AD821" i="1" s="1"/>
  <c r="S821" i="1"/>
  <c r="X1136" i="1"/>
  <c r="AC1136" i="1" s="1"/>
  <c r="AJ1136" i="1" s="1"/>
  <c r="AG1136" i="1" s="1"/>
  <c r="AD1136" i="1" s="1"/>
  <c r="S1136" i="1"/>
  <c r="X1039" i="1"/>
  <c r="AC1039" i="1" s="1"/>
  <c r="AJ1039" i="1" s="1"/>
  <c r="AG1039" i="1" s="1"/>
  <c r="AD1039" i="1" s="1"/>
  <c r="S1039" i="1"/>
  <c r="S172" i="1"/>
  <c r="X172" i="1"/>
  <c r="AC172" i="1" s="1"/>
  <c r="AJ172" i="1" s="1"/>
  <c r="AG172" i="1" s="1"/>
  <c r="AD172" i="1" s="1"/>
  <c r="X1283" i="1"/>
  <c r="AC1283" i="1" s="1"/>
  <c r="AJ1283" i="1" s="1"/>
  <c r="AG1283" i="1" s="1"/>
  <c r="AD1283" i="1" s="1"/>
  <c r="S1283" i="1"/>
  <c r="S1257" i="1"/>
  <c r="X1257" i="1"/>
  <c r="AC1257" i="1" s="1"/>
  <c r="AJ1257" i="1" s="1"/>
  <c r="AG1257" i="1" s="1"/>
  <c r="AD1257" i="1" s="1"/>
  <c r="X505" i="1"/>
  <c r="AC505" i="1" s="1"/>
  <c r="AJ505" i="1" s="1"/>
  <c r="AG505" i="1" s="1"/>
  <c r="AD505" i="1" s="1"/>
  <c r="S505" i="1"/>
  <c r="X831" i="1"/>
  <c r="AC831" i="1" s="1"/>
  <c r="AJ831" i="1" s="1"/>
  <c r="AG831" i="1" s="1"/>
  <c r="AD831" i="1" s="1"/>
  <c r="S831" i="1"/>
  <c r="X1077" i="1"/>
  <c r="AC1077" i="1" s="1"/>
  <c r="AJ1077" i="1" s="1"/>
  <c r="AG1077" i="1" s="1"/>
  <c r="AD1077" i="1" s="1"/>
  <c r="S1077" i="1"/>
  <c r="S148" i="1"/>
  <c r="X148" i="1"/>
  <c r="AC148" i="1" s="1"/>
  <c r="AJ148" i="1" s="1"/>
  <c r="AG148" i="1" s="1"/>
  <c r="AD148" i="1" s="1"/>
  <c r="S189" i="1"/>
  <c r="X189" i="1"/>
  <c r="AC189" i="1" s="1"/>
  <c r="AJ189" i="1" s="1"/>
  <c r="AG189" i="1" s="1"/>
  <c r="AD189" i="1" s="1"/>
  <c r="S1268" i="1"/>
  <c r="X1268" i="1"/>
  <c r="AC1268" i="1" s="1"/>
  <c r="AJ1268" i="1" s="1"/>
  <c r="AG1268" i="1" s="1"/>
  <c r="AD1268" i="1" s="1"/>
  <c r="X497" i="1"/>
  <c r="AC497" i="1" s="1"/>
  <c r="AJ497" i="1" s="1"/>
  <c r="AG497" i="1" s="1"/>
  <c r="AD497" i="1" s="1"/>
  <c r="S497" i="1"/>
  <c r="X385" i="1"/>
  <c r="AC385" i="1" s="1"/>
  <c r="AJ385" i="1" s="1"/>
  <c r="AG385" i="1" s="1"/>
  <c r="AD385" i="1" s="1"/>
  <c r="S385" i="1"/>
  <c r="S1083" i="1"/>
  <c r="X1083" i="1"/>
  <c r="AC1083" i="1" s="1"/>
  <c r="AJ1083" i="1" s="1"/>
  <c r="AG1083" i="1" s="1"/>
  <c r="AD1083" i="1" s="1"/>
  <c r="S185" i="1"/>
  <c r="X185" i="1"/>
  <c r="AC185" i="1" s="1"/>
  <c r="AJ185" i="1" s="1"/>
  <c r="AG185" i="1" s="1"/>
  <c r="AD185" i="1" s="1"/>
  <c r="X295" i="1"/>
  <c r="AC295" i="1" s="1"/>
  <c r="AJ295" i="1" s="1"/>
  <c r="AG295" i="1" s="1"/>
  <c r="AD295" i="1" s="1"/>
  <c r="S295" i="1"/>
  <c r="X1080" i="1"/>
  <c r="AC1080" i="1" s="1"/>
  <c r="AJ1080" i="1" s="1"/>
  <c r="AG1080" i="1" s="1"/>
  <c r="AD1080" i="1" s="1"/>
  <c r="S1080" i="1"/>
  <c r="S1073" i="1"/>
  <c r="X1073" i="1"/>
  <c r="AC1073" i="1" s="1"/>
  <c r="AJ1073" i="1" s="1"/>
  <c r="AG1073" i="1" s="1"/>
  <c r="AD1073" i="1" s="1"/>
  <c r="S1171" i="1"/>
  <c r="X1171" i="1"/>
  <c r="AC1171" i="1" s="1"/>
  <c r="AJ1171" i="1" s="1"/>
  <c r="AG1171" i="1" s="1"/>
  <c r="AD1171" i="1" s="1"/>
  <c r="S200" i="1"/>
  <c r="X200" i="1"/>
  <c r="AC200" i="1" s="1"/>
  <c r="AJ200" i="1" s="1"/>
  <c r="AG200" i="1" s="1"/>
  <c r="AD200" i="1" s="1"/>
  <c r="X1267" i="1"/>
  <c r="AC1267" i="1" s="1"/>
  <c r="AJ1267" i="1" s="1"/>
  <c r="AG1267" i="1" s="1"/>
  <c r="AD1267" i="1" s="1"/>
  <c r="S1267" i="1"/>
  <c r="S271" i="1"/>
  <c r="X271" i="1"/>
  <c r="AC271" i="1" s="1"/>
  <c r="AJ271" i="1" s="1"/>
  <c r="AG271" i="1" s="1"/>
  <c r="AD271" i="1" s="1"/>
  <c r="X405" i="1"/>
  <c r="AC405" i="1" s="1"/>
  <c r="AJ405" i="1" s="1"/>
  <c r="AG405" i="1" s="1"/>
  <c r="AD405" i="1" s="1"/>
  <c r="S405" i="1"/>
  <c r="X906" i="1"/>
  <c r="AC906" i="1" s="1"/>
  <c r="AJ906" i="1" s="1"/>
  <c r="AG906" i="1" s="1"/>
  <c r="AD906" i="1" s="1"/>
  <c r="S906" i="1"/>
  <c r="X549" i="1"/>
  <c r="AC549" i="1" s="1"/>
  <c r="AJ549" i="1" s="1"/>
  <c r="AG549" i="1" s="1"/>
  <c r="AD549" i="1" s="1"/>
  <c r="S549" i="1"/>
  <c r="S783" i="1"/>
  <c r="X783" i="1"/>
  <c r="AC783" i="1" s="1"/>
  <c r="AJ783" i="1" s="1"/>
  <c r="AG783" i="1" s="1"/>
  <c r="AD783" i="1" s="1"/>
  <c r="S1159" i="1"/>
  <c r="X1159" i="1"/>
  <c r="AC1159" i="1" s="1"/>
  <c r="AJ1159" i="1" s="1"/>
  <c r="AG1159" i="1" s="1"/>
  <c r="AD1159" i="1" s="1"/>
  <c r="S1137" i="1"/>
  <c r="X1137" i="1"/>
  <c r="AC1137" i="1" s="1"/>
  <c r="AJ1137" i="1" s="1"/>
  <c r="AG1137" i="1" s="1"/>
  <c r="AD1137" i="1" s="1"/>
  <c r="S236" i="1"/>
  <c r="X236" i="1"/>
  <c r="AC236" i="1" s="1"/>
  <c r="AJ236" i="1" s="1"/>
  <c r="AG236" i="1" s="1"/>
  <c r="AD236" i="1" s="1"/>
  <c r="X546" i="1"/>
  <c r="AC546" i="1" s="1"/>
  <c r="AJ546" i="1" s="1"/>
  <c r="AG546" i="1" s="1"/>
  <c r="AD546" i="1" s="1"/>
  <c r="S546" i="1"/>
  <c r="S925" i="1"/>
  <c r="X925" i="1"/>
  <c r="AC925" i="1" s="1"/>
  <c r="AJ925" i="1" s="1"/>
  <c r="AG925" i="1" s="1"/>
  <c r="AD925" i="1" s="1"/>
  <c r="X632" i="1"/>
  <c r="AC632" i="1" s="1"/>
  <c r="AJ632" i="1" s="1"/>
  <c r="AG632" i="1" s="1"/>
  <c r="AD632" i="1" s="1"/>
  <c r="S632" i="1"/>
  <c r="X1277" i="1"/>
  <c r="AC1277" i="1" s="1"/>
  <c r="AJ1277" i="1" s="1"/>
  <c r="AG1277" i="1" s="1"/>
  <c r="AD1277" i="1" s="1"/>
  <c r="S1277" i="1"/>
  <c r="X386" i="1"/>
  <c r="AC386" i="1" s="1"/>
  <c r="AJ386" i="1" s="1"/>
  <c r="AG386" i="1" s="1"/>
  <c r="AD386" i="1" s="1"/>
  <c r="S386" i="1"/>
  <c r="S241" i="1"/>
  <c r="X241" i="1"/>
  <c r="AC241" i="1" s="1"/>
  <c r="AJ241" i="1" s="1"/>
  <c r="AG241" i="1" s="1"/>
  <c r="AD241" i="1" s="1"/>
  <c r="X278" i="1"/>
  <c r="AC278" i="1" s="1"/>
  <c r="AJ278" i="1" s="1"/>
  <c r="AG278" i="1" s="1"/>
  <c r="AD278" i="1" s="1"/>
  <c r="S278" i="1"/>
  <c r="S915" i="1"/>
  <c r="X915" i="1"/>
  <c r="AC915" i="1" s="1"/>
  <c r="AJ915" i="1" s="1"/>
  <c r="AG915" i="1" s="1"/>
  <c r="AD915" i="1" s="1"/>
  <c r="X1155" i="1"/>
  <c r="AC1155" i="1" s="1"/>
  <c r="AJ1155" i="1" s="1"/>
  <c r="AG1155" i="1" s="1"/>
  <c r="AD1155" i="1" s="1"/>
  <c r="S1155" i="1"/>
  <c r="X890" i="1"/>
  <c r="AC890" i="1" s="1"/>
  <c r="AJ890" i="1" s="1"/>
  <c r="AG890" i="1" s="1"/>
  <c r="AD890" i="1" s="1"/>
  <c r="S890" i="1"/>
  <c r="X490" i="1"/>
  <c r="AC490" i="1" s="1"/>
  <c r="AJ490" i="1" s="1"/>
  <c r="AG490" i="1" s="1"/>
  <c r="AD490" i="1" s="1"/>
  <c r="S490" i="1"/>
  <c r="X1217" i="1"/>
  <c r="AC1217" i="1" s="1"/>
  <c r="AJ1217" i="1" s="1"/>
  <c r="AG1217" i="1" s="1"/>
  <c r="AD1217" i="1" s="1"/>
  <c r="S1217" i="1"/>
  <c r="X1299" i="1"/>
  <c r="AC1299" i="1" s="1"/>
  <c r="AJ1299" i="1" s="1"/>
  <c r="AG1299" i="1" s="1"/>
  <c r="AD1299" i="1" s="1"/>
  <c r="S1299" i="1"/>
  <c r="S431" i="1"/>
  <c r="X431" i="1"/>
  <c r="AC431" i="1" s="1"/>
  <c r="AJ431" i="1" s="1"/>
  <c r="AG431" i="1" s="1"/>
  <c r="AD431" i="1" s="1"/>
  <c r="X1189" i="1"/>
  <c r="AC1189" i="1" s="1"/>
  <c r="AJ1189" i="1" s="1"/>
  <c r="AG1189" i="1" s="1"/>
  <c r="AD1189" i="1" s="1"/>
  <c r="S1189" i="1"/>
  <c r="S999" i="1"/>
  <c r="X999" i="1"/>
  <c r="AC999" i="1" s="1"/>
  <c r="AJ999" i="1" s="1"/>
  <c r="AG999" i="1" s="1"/>
  <c r="AD999" i="1" s="1"/>
  <c r="X28" i="1"/>
  <c r="AC28" i="1" s="1"/>
  <c r="AJ28" i="1" s="1"/>
  <c r="AG28" i="1" s="1"/>
  <c r="AD28" i="1" s="1"/>
  <c r="S28" i="1"/>
  <c r="S151" i="1"/>
  <c r="X151" i="1"/>
  <c r="AC151" i="1" s="1"/>
  <c r="AJ151" i="1" s="1"/>
  <c r="AG151" i="1" s="1"/>
  <c r="AD151" i="1" s="1"/>
  <c r="S706" i="1"/>
  <c r="X706" i="1"/>
  <c r="AC706" i="1" s="1"/>
  <c r="AJ706" i="1" s="1"/>
  <c r="AG706" i="1" s="1"/>
  <c r="AD706" i="1" s="1"/>
  <c r="S1172" i="1"/>
  <c r="X1172" i="1"/>
  <c r="AC1172" i="1" s="1"/>
  <c r="AJ1172" i="1" s="1"/>
  <c r="AG1172" i="1" s="1"/>
  <c r="AD1172" i="1" s="1"/>
  <c r="S415" i="1"/>
  <c r="X415" i="1"/>
  <c r="AC415" i="1" s="1"/>
  <c r="AJ415" i="1" s="1"/>
  <c r="AG415" i="1" s="1"/>
  <c r="AD415" i="1" s="1"/>
  <c r="X830" i="1"/>
  <c r="AC830" i="1" s="1"/>
  <c r="AJ830" i="1" s="1"/>
  <c r="AG830" i="1" s="1"/>
  <c r="AD830" i="1" s="1"/>
  <c r="S830" i="1"/>
  <c r="S135" i="1"/>
  <c r="X135" i="1"/>
  <c r="AC135" i="1" s="1"/>
  <c r="AJ135" i="1" s="1"/>
  <c r="AG135" i="1" s="1"/>
  <c r="AD135" i="1" s="1"/>
  <c r="S429" i="1"/>
  <c r="X429" i="1"/>
  <c r="AC429" i="1" s="1"/>
  <c r="AJ429" i="1" s="1"/>
  <c r="AG429" i="1" s="1"/>
  <c r="AD429" i="1" s="1"/>
  <c r="S1166" i="1"/>
  <c r="X1166" i="1"/>
  <c r="AC1166" i="1" s="1"/>
  <c r="AJ1166" i="1" s="1"/>
  <c r="AG1166" i="1" s="1"/>
  <c r="AD1166" i="1" s="1"/>
  <c r="S1211" i="1"/>
  <c r="X1211" i="1"/>
  <c r="AC1211" i="1" s="1"/>
  <c r="AJ1211" i="1" s="1"/>
  <c r="AG1211" i="1" s="1"/>
  <c r="AD1211" i="1" s="1"/>
  <c r="X1007" i="1"/>
  <c r="AC1007" i="1" s="1"/>
  <c r="AJ1007" i="1" s="1"/>
  <c r="AG1007" i="1" s="1"/>
  <c r="AD1007" i="1" s="1"/>
  <c r="S1007" i="1"/>
  <c r="X1120" i="1"/>
  <c r="AC1120" i="1" s="1"/>
  <c r="AJ1120" i="1" s="1"/>
  <c r="AG1120" i="1" s="1"/>
  <c r="AD1120" i="1" s="1"/>
  <c r="S1120" i="1"/>
  <c r="S166" i="1"/>
  <c r="X166" i="1"/>
  <c r="AC166" i="1" s="1"/>
  <c r="AJ166" i="1" s="1"/>
  <c r="AG166" i="1" s="1"/>
  <c r="AD166" i="1" s="1"/>
  <c r="X487" i="1"/>
  <c r="AC487" i="1" s="1"/>
  <c r="AJ487" i="1" s="1"/>
  <c r="AG487" i="1" s="1"/>
  <c r="AD487" i="1" s="1"/>
  <c r="S487" i="1"/>
  <c r="S392" i="1"/>
  <c r="X392" i="1"/>
  <c r="AC392" i="1" s="1"/>
  <c r="AJ392" i="1" s="1"/>
  <c r="AG392" i="1" s="1"/>
  <c r="AD392" i="1" s="1"/>
  <c r="S1021" i="1"/>
  <c r="X1021" i="1"/>
  <c r="AC1021" i="1" s="1"/>
  <c r="AJ1021" i="1" s="1"/>
  <c r="AG1021" i="1" s="1"/>
  <c r="AD1021" i="1" s="1"/>
  <c r="X1009" i="1"/>
  <c r="AC1009" i="1" s="1"/>
  <c r="AJ1009" i="1" s="1"/>
  <c r="AG1009" i="1" s="1"/>
  <c r="AD1009" i="1" s="1"/>
  <c r="S1009" i="1"/>
  <c r="S631" i="1"/>
  <c r="X631" i="1"/>
  <c r="AC631" i="1" s="1"/>
  <c r="AJ631" i="1" s="1"/>
  <c r="AG631" i="1" s="1"/>
  <c r="AD631" i="1" s="1"/>
  <c r="X283" i="1"/>
  <c r="AC283" i="1" s="1"/>
  <c r="AJ283" i="1" s="1"/>
  <c r="AG283" i="1" s="1"/>
  <c r="AD283" i="1" s="1"/>
  <c r="S283" i="1"/>
  <c r="S87" i="1"/>
  <c r="X87" i="1"/>
  <c r="AC87" i="1" s="1"/>
  <c r="AJ87" i="1" s="1"/>
  <c r="AG87" i="1" s="1"/>
  <c r="AD87" i="1" s="1"/>
  <c r="S1109" i="1"/>
  <c r="X1109" i="1"/>
  <c r="AC1109" i="1" s="1"/>
  <c r="AJ1109" i="1" s="1"/>
  <c r="AG1109" i="1" s="1"/>
  <c r="AD1109" i="1" s="1"/>
  <c r="S658" i="1"/>
  <c r="X658" i="1"/>
  <c r="AC658" i="1" s="1"/>
  <c r="AJ658" i="1" s="1"/>
  <c r="AG658" i="1" s="1"/>
  <c r="AD658" i="1" s="1"/>
  <c r="X513" i="1"/>
  <c r="AC513" i="1" s="1"/>
  <c r="AJ513" i="1" s="1"/>
  <c r="AG513" i="1" s="1"/>
  <c r="AD513" i="1" s="1"/>
  <c r="S513" i="1"/>
  <c r="S555" i="1"/>
  <c r="X555" i="1"/>
  <c r="AC555" i="1" s="1"/>
  <c r="AJ555" i="1" s="1"/>
  <c r="AG555" i="1" s="1"/>
  <c r="AD555" i="1" s="1"/>
  <c r="X247" i="1"/>
  <c r="AC247" i="1" s="1"/>
  <c r="AJ247" i="1" s="1"/>
  <c r="AG247" i="1" s="1"/>
  <c r="AD247" i="1" s="1"/>
  <c r="S247" i="1"/>
  <c r="X354" i="1"/>
  <c r="AC354" i="1" s="1"/>
  <c r="AJ354" i="1" s="1"/>
  <c r="AG354" i="1" s="1"/>
  <c r="AD354" i="1" s="1"/>
  <c r="S354" i="1"/>
  <c r="X985" i="1"/>
  <c r="AC985" i="1" s="1"/>
  <c r="AJ985" i="1" s="1"/>
  <c r="AG985" i="1" s="1"/>
  <c r="AD985" i="1" s="1"/>
  <c r="S985" i="1"/>
  <c r="S483" i="1"/>
  <c r="X483" i="1"/>
  <c r="AC483" i="1" s="1"/>
  <c r="AJ483" i="1" s="1"/>
  <c r="AG483" i="1" s="1"/>
  <c r="AD483" i="1" s="1"/>
  <c r="X401" i="1"/>
  <c r="AC401" i="1" s="1"/>
  <c r="AJ401" i="1" s="1"/>
  <c r="AG401" i="1" s="1"/>
  <c r="AD401" i="1" s="1"/>
  <c r="S401" i="1"/>
  <c r="X1218" i="1"/>
  <c r="AC1218" i="1" s="1"/>
  <c r="AJ1218" i="1" s="1"/>
  <c r="AG1218" i="1" s="1"/>
  <c r="AD1218" i="1" s="1"/>
  <c r="S1218" i="1"/>
  <c r="S881" i="1"/>
  <c r="X881" i="1"/>
  <c r="AC881" i="1" s="1"/>
  <c r="AJ881" i="1" s="1"/>
  <c r="AG881" i="1" s="1"/>
  <c r="AD881" i="1" s="1"/>
  <c r="S887" i="1"/>
  <c r="X887" i="1"/>
  <c r="AC887" i="1" s="1"/>
  <c r="AJ887" i="1" s="1"/>
  <c r="AG887" i="1" s="1"/>
  <c r="AD887" i="1" s="1"/>
  <c r="X499" i="1"/>
  <c r="AC499" i="1" s="1"/>
  <c r="AJ499" i="1" s="1"/>
  <c r="AG499" i="1" s="1"/>
  <c r="AD499" i="1" s="1"/>
  <c r="S499" i="1"/>
  <c r="X317" i="1"/>
  <c r="AC317" i="1" s="1"/>
  <c r="AJ317" i="1" s="1"/>
  <c r="AG317" i="1" s="1"/>
  <c r="AD317" i="1" s="1"/>
  <c r="S317" i="1"/>
  <c r="X282" i="1"/>
  <c r="AC282" i="1" s="1"/>
  <c r="AJ282" i="1" s="1"/>
  <c r="AG282" i="1" s="1"/>
  <c r="AD282" i="1" s="1"/>
  <c r="S282" i="1"/>
  <c r="X1045" i="1"/>
  <c r="AC1045" i="1" s="1"/>
  <c r="AJ1045" i="1" s="1"/>
  <c r="AG1045" i="1" s="1"/>
  <c r="AD1045" i="1" s="1"/>
  <c r="S1045" i="1"/>
  <c r="X1145" i="1"/>
  <c r="AC1145" i="1" s="1"/>
  <c r="AJ1145" i="1" s="1"/>
  <c r="AG1145" i="1" s="1"/>
  <c r="AD1145" i="1" s="1"/>
  <c r="S1145" i="1"/>
  <c r="X1280" i="1"/>
  <c r="AC1280" i="1" s="1"/>
  <c r="AJ1280" i="1" s="1"/>
  <c r="AG1280" i="1" s="1"/>
  <c r="AD1280" i="1" s="1"/>
  <c r="S1280" i="1"/>
  <c r="X389" i="1"/>
  <c r="AC389" i="1" s="1"/>
  <c r="AJ389" i="1" s="1"/>
  <c r="AG389" i="1" s="1"/>
  <c r="AD389" i="1" s="1"/>
  <c r="S389" i="1"/>
  <c r="S1234" i="1"/>
  <c r="X1234" i="1"/>
  <c r="AC1234" i="1" s="1"/>
  <c r="AJ1234" i="1" s="1"/>
  <c r="AG1234" i="1" s="1"/>
  <c r="AD1234" i="1" s="1"/>
  <c r="S425" i="1"/>
  <c r="X425" i="1"/>
  <c r="AC425" i="1" s="1"/>
  <c r="AJ425" i="1" s="1"/>
  <c r="AG425" i="1" s="1"/>
  <c r="AD425" i="1" s="1"/>
  <c r="S1290" i="1"/>
  <c r="X1290" i="1"/>
  <c r="AC1290" i="1" s="1"/>
  <c r="AJ1290" i="1" s="1"/>
  <c r="AG1290" i="1" s="1"/>
  <c r="AD1290" i="1" s="1"/>
  <c r="X903" i="1"/>
  <c r="AC903" i="1" s="1"/>
  <c r="AJ903" i="1" s="1"/>
  <c r="AG903" i="1" s="1"/>
  <c r="AD903" i="1" s="1"/>
  <c r="S903" i="1"/>
  <c r="S1244" i="1"/>
  <c r="X1244" i="1"/>
  <c r="AC1244" i="1" s="1"/>
  <c r="AJ1244" i="1" s="1"/>
  <c r="AG1244" i="1" s="1"/>
  <c r="AD1244" i="1" s="1"/>
  <c r="X424" i="1"/>
  <c r="AC424" i="1" s="1"/>
  <c r="AJ424" i="1" s="1"/>
  <c r="AG424" i="1" s="1"/>
  <c r="AD424" i="1" s="1"/>
  <c r="S424" i="1"/>
  <c r="X350" i="1"/>
  <c r="AC350" i="1" s="1"/>
  <c r="AJ350" i="1" s="1"/>
  <c r="AG350" i="1" s="1"/>
  <c r="AD350" i="1" s="1"/>
  <c r="S350" i="1"/>
  <c r="S619" i="1"/>
  <c r="X619" i="1"/>
  <c r="AC619" i="1" s="1"/>
  <c r="AJ619" i="1" s="1"/>
  <c r="AG619" i="1" s="1"/>
  <c r="AD619" i="1" s="1"/>
  <c r="X476" i="1"/>
  <c r="AC476" i="1" s="1"/>
  <c r="AJ476" i="1" s="1"/>
  <c r="AG476" i="1" s="1"/>
  <c r="AD476" i="1" s="1"/>
  <c r="S476" i="1"/>
  <c r="X367" i="1"/>
  <c r="AC367" i="1" s="1"/>
  <c r="AJ367" i="1" s="1"/>
  <c r="AG367" i="1" s="1"/>
  <c r="AD367" i="1" s="1"/>
  <c r="S367" i="1"/>
  <c r="S1180" i="1"/>
  <c r="X1180" i="1"/>
  <c r="AC1180" i="1" s="1"/>
  <c r="AJ1180" i="1" s="1"/>
  <c r="AG1180" i="1" s="1"/>
  <c r="AD1180" i="1" s="1"/>
  <c r="S937" i="1"/>
  <c r="X937" i="1"/>
  <c r="AC937" i="1" s="1"/>
  <c r="AJ937" i="1" s="1"/>
  <c r="AG937" i="1" s="1"/>
  <c r="AD937" i="1" s="1"/>
  <c r="S1251" i="1"/>
  <c r="X1251" i="1"/>
  <c r="AC1251" i="1" s="1"/>
  <c r="AJ1251" i="1" s="1"/>
  <c r="AG1251" i="1" s="1"/>
  <c r="AD1251" i="1" s="1"/>
  <c r="X275" i="1"/>
  <c r="AC275" i="1" s="1"/>
  <c r="AJ275" i="1" s="1"/>
  <c r="AG275" i="1" s="1"/>
  <c r="AD275" i="1" s="1"/>
  <c r="S275" i="1"/>
  <c r="S683" i="1"/>
  <c r="X683" i="1"/>
  <c r="AC683" i="1" s="1"/>
  <c r="AJ683" i="1" s="1"/>
  <c r="AG683" i="1" s="1"/>
  <c r="AD683" i="1" s="1"/>
  <c r="S1090" i="1"/>
  <c r="X1090" i="1"/>
  <c r="AC1090" i="1" s="1"/>
  <c r="AJ1090" i="1" s="1"/>
  <c r="AG1090" i="1" s="1"/>
  <c r="AD1090" i="1" s="1"/>
  <c r="X96" i="1"/>
  <c r="AC96" i="1" s="1"/>
  <c r="AJ96" i="1" s="1"/>
  <c r="AG96" i="1" s="1"/>
  <c r="AD96" i="1" s="1"/>
  <c r="S96" i="1"/>
  <c r="S348" i="1"/>
  <c r="X348" i="1"/>
  <c r="AC348" i="1" s="1"/>
  <c r="AJ348" i="1" s="1"/>
  <c r="AG348" i="1" s="1"/>
  <c r="AD348" i="1" s="1"/>
  <c r="X504" i="1"/>
  <c r="AC504" i="1" s="1"/>
  <c r="AJ504" i="1" s="1"/>
  <c r="AG504" i="1" s="1"/>
  <c r="AD504" i="1" s="1"/>
  <c r="S504" i="1"/>
  <c r="S1055" i="1"/>
  <c r="X1055" i="1"/>
  <c r="AC1055" i="1" s="1"/>
  <c r="AJ1055" i="1" s="1"/>
  <c r="AG1055" i="1" s="1"/>
  <c r="AD1055" i="1" s="1"/>
  <c r="S1004" i="1"/>
  <c r="X1004" i="1"/>
  <c r="AC1004" i="1" s="1"/>
  <c r="AJ1004" i="1" s="1"/>
  <c r="AG1004" i="1" s="1"/>
  <c r="AD1004" i="1" s="1"/>
  <c r="S1258" i="1"/>
  <c r="X1258" i="1"/>
  <c r="AC1258" i="1" s="1"/>
  <c r="AJ1258" i="1" s="1"/>
  <c r="AG1258" i="1" s="1"/>
  <c r="AD1258" i="1" s="1"/>
  <c r="X508" i="1"/>
  <c r="AC508" i="1" s="1"/>
  <c r="AJ508" i="1" s="1"/>
  <c r="AG508" i="1" s="1"/>
  <c r="AD508" i="1" s="1"/>
  <c r="S508" i="1"/>
  <c r="S1200" i="1"/>
  <c r="X1200" i="1"/>
  <c r="AC1200" i="1" s="1"/>
  <c r="AJ1200" i="1" s="1"/>
  <c r="AG1200" i="1" s="1"/>
  <c r="AD1200" i="1" s="1"/>
  <c r="S66" i="1"/>
  <c r="X66" i="1"/>
  <c r="AC66" i="1" s="1"/>
  <c r="AJ66" i="1" s="1"/>
  <c r="AG66" i="1" s="1"/>
  <c r="AD66" i="1" s="1"/>
  <c r="S628" i="1"/>
  <c r="X628" i="1"/>
  <c r="AC628" i="1" s="1"/>
  <c r="AJ628" i="1" s="1"/>
  <c r="AG628" i="1" s="1"/>
  <c r="AD628" i="1" s="1"/>
  <c r="X515" i="1"/>
  <c r="AC515" i="1" s="1"/>
  <c r="AJ515" i="1" s="1"/>
  <c r="AG515" i="1" s="1"/>
  <c r="AD515" i="1" s="1"/>
  <c r="S515" i="1"/>
  <c r="X697" i="1"/>
  <c r="AC697" i="1" s="1"/>
  <c r="AJ697" i="1" s="1"/>
  <c r="AG697" i="1" s="1"/>
  <c r="AD697" i="1" s="1"/>
  <c r="S697" i="1"/>
  <c r="X986" i="1"/>
  <c r="AC986" i="1" s="1"/>
  <c r="AJ986" i="1" s="1"/>
  <c r="AG986" i="1" s="1"/>
  <c r="AD986" i="1" s="1"/>
  <c r="S986" i="1"/>
  <c r="X344" i="1"/>
  <c r="AC344" i="1" s="1"/>
  <c r="AJ344" i="1" s="1"/>
  <c r="AG344" i="1" s="1"/>
  <c r="AD344" i="1" s="1"/>
  <c r="S344" i="1"/>
  <c r="S485" i="1"/>
  <c r="X485" i="1"/>
  <c r="AC485" i="1" s="1"/>
  <c r="AJ485" i="1" s="1"/>
  <c r="AG485" i="1" s="1"/>
  <c r="AD485" i="1" s="1"/>
  <c r="S557" i="1"/>
  <c r="X557" i="1"/>
  <c r="AC557" i="1" s="1"/>
  <c r="AJ557" i="1" s="1"/>
  <c r="AG557" i="1" s="1"/>
  <c r="AD557" i="1" s="1"/>
  <c r="X1095" i="1"/>
  <c r="AC1095" i="1" s="1"/>
  <c r="AJ1095" i="1" s="1"/>
  <c r="AG1095" i="1" s="1"/>
  <c r="AD1095" i="1" s="1"/>
  <c r="S1095" i="1"/>
  <c r="X1219" i="1"/>
  <c r="AC1219" i="1" s="1"/>
  <c r="AJ1219" i="1" s="1"/>
  <c r="AG1219" i="1" s="1"/>
  <c r="AD1219" i="1" s="1"/>
  <c r="S1219" i="1"/>
  <c r="S104" i="1"/>
  <c r="X104" i="1"/>
  <c r="AC104" i="1" s="1"/>
  <c r="AJ104" i="1" s="1"/>
  <c r="AG104" i="1" s="1"/>
  <c r="AD104" i="1" s="1"/>
  <c r="X62" i="1"/>
  <c r="AC62" i="1" s="1"/>
  <c r="AJ62" i="1" s="1"/>
  <c r="AG62" i="1" s="1"/>
  <c r="AD62" i="1" s="1"/>
  <c r="S62" i="1"/>
  <c r="X812" i="1"/>
  <c r="AC812" i="1" s="1"/>
  <c r="AJ812" i="1" s="1"/>
  <c r="AG812" i="1" s="1"/>
  <c r="AD812" i="1" s="1"/>
  <c r="S812" i="1"/>
  <c r="X642" i="1"/>
  <c r="AC642" i="1" s="1"/>
  <c r="AJ642" i="1" s="1"/>
  <c r="AG642" i="1" s="1"/>
  <c r="AD642" i="1" s="1"/>
  <c r="S642" i="1"/>
  <c r="X506" i="1"/>
  <c r="AC506" i="1" s="1"/>
  <c r="AJ506" i="1" s="1"/>
  <c r="AG506" i="1" s="1"/>
  <c r="AD506" i="1" s="1"/>
  <c r="S506" i="1"/>
  <c r="S677" i="1"/>
  <c r="X677" i="1"/>
  <c r="AC677" i="1" s="1"/>
  <c r="AJ677" i="1" s="1"/>
  <c r="AG677" i="1" s="1"/>
  <c r="AD677" i="1" s="1"/>
  <c r="X306" i="1"/>
  <c r="AC306" i="1" s="1"/>
  <c r="AJ306" i="1" s="1"/>
  <c r="AG306" i="1" s="1"/>
  <c r="AD306" i="1" s="1"/>
  <c r="S306" i="1"/>
  <c r="X460" i="1"/>
  <c r="AC460" i="1" s="1"/>
  <c r="AJ460" i="1" s="1"/>
  <c r="AG460" i="1" s="1"/>
  <c r="AD460" i="1" s="1"/>
  <c r="S460" i="1"/>
  <c r="S133" i="1"/>
  <c r="X133" i="1"/>
  <c r="AC133" i="1" s="1"/>
  <c r="AJ133" i="1" s="1"/>
  <c r="AG133" i="1" s="1"/>
  <c r="AD133" i="1" s="1"/>
  <c r="S164" i="1"/>
  <c r="X164" i="1"/>
  <c r="AC164" i="1" s="1"/>
  <c r="AJ164" i="1" s="1"/>
  <c r="AG164" i="1" s="1"/>
  <c r="AD164" i="1" s="1"/>
  <c r="X369" i="1"/>
  <c r="AC369" i="1" s="1"/>
  <c r="AJ369" i="1" s="1"/>
  <c r="AG369" i="1" s="1"/>
  <c r="AD369" i="1" s="1"/>
  <c r="S369" i="1"/>
  <c r="S997" i="1"/>
  <c r="X997" i="1"/>
  <c r="AC997" i="1" s="1"/>
  <c r="AJ997" i="1" s="1"/>
  <c r="AG997" i="1" s="1"/>
  <c r="AD997" i="1" s="1"/>
  <c r="S973" i="1"/>
  <c r="X973" i="1"/>
  <c r="AC973" i="1" s="1"/>
  <c r="AJ973" i="1" s="1"/>
  <c r="AG973" i="1" s="1"/>
  <c r="AD973" i="1" s="1"/>
  <c r="X51" i="1"/>
  <c r="AC51" i="1" s="1"/>
  <c r="AJ51" i="1" s="1"/>
  <c r="AG51" i="1" s="1"/>
  <c r="AD51" i="1" s="1"/>
  <c r="S51" i="1"/>
  <c r="S56" i="1"/>
  <c r="X56" i="1"/>
  <c r="AC56" i="1" s="1"/>
  <c r="AJ56" i="1" s="1"/>
  <c r="AG56" i="1" s="1"/>
  <c r="AD56" i="1" s="1"/>
  <c r="X347" i="1"/>
  <c r="AC347" i="1" s="1"/>
  <c r="AJ347" i="1" s="1"/>
  <c r="AG347" i="1" s="1"/>
  <c r="AD347" i="1" s="1"/>
  <c r="S347" i="1"/>
  <c r="S168" i="1"/>
  <c r="X168" i="1"/>
  <c r="AC168" i="1" s="1"/>
  <c r="AJ168" i="1" s="1"/>
  <c r="AG168" i="1" s="1"/>
  <c r="AD168" i="1" s="1"/>
  <c r="S1271" i="1"/>
  <c r="X1271" i="1"/>
  <c r="AC1271" i="1" s="1"/>
  <c r="AJ1271" i="1" s="1"/>
  <c r="AG1271" i="1" s="1"/>
  <c r="AD1271" i="1" s="1"/>
  <c r="S364" i="1"/>
  <c r="X364" i="1"/>
  <c r="AC364" i="1" s="1"/>
  <c r="AJ364" i="1" s="1"/>
  <c r="AG364" i="1" s="1"/>
  <c r="AD364" i="1" s="1"/>
  <c r="S843" i="1"/>
  <c r="X843" i="1"/>
  <c r="AC843" i="1" s="1"/>
  <c r="AJ843" i="1" s="1"/>
  <c r="AG843" i="1" s="1"/>
  <c r="AD843" i="1" s="1"/>
  <c r="X41" i="1"/>
  <c r="AC41" i="1" s="1"/>
  <c r="AJ41" i="1" s="1"/>
  <c r="AG41" i="1" s="1"/>
  <c r="AD41" i="1" s="1"/>
  <c r="S41" i="1"/>
  <c r="S198" i="1"/>
  <c r="X198" i="1"/>
  <c r="AC198" i="1" s="1"/>
  <c r="AJ198" i="1" s="1"/>
  <c r="AG198" i="1" s="1"/>
  <c r="AD198" i="1" s="1"/>
  <c r="X714" i="1"/>
  <c r="AC714" i="1" s="1"/>
  <c r="AJ714" i="1" s="1"/>
  <c r="AG714" i="1" s="1"/>
  <c r="AD714" i="1" s="1"/>
  <c r="S714" i="1"/>
  <c r="S26" i="1"/>
  <c r="X26" i="1"/>
  <c r="AC26" i="1" s="1"/>
  <c r="AJ26" i="1" s="1"/>
  <c r="AG26" i="1" s="1"/>
  <c r="AD26" i="1" s="1"/>
  <c r="S1175" i="1"/>
  <c r="X1175" i="1"/>
  <c r="AC1175" i="1" s="1"/>
  <c r="AJ1175" i="1" s="1"/>
  <c r="AG1175" i="1" s="1"/>
  <c r="AD1175" i="1" s="1"/>
  <c r="X516" i="1"/>
  <c r="AC516" i="1" s="1"/>
  <c r="AJ516" i="1" s="1"/>
  <c r="AG516" i="1" s="1"/>
  <c r="AD516" i="1" s="1"/>
  <c r="S516" i="1"/>
  <c r="X94" i="1"/>
  <c r="AC94" i="1" s="1"/>
  <c r="AJ94" i="1" s="1"/>
  <c r="AG94" i="1" s="1"/>
  <c r="AD94" i="1" s="1"/>
  <c r="S94" i="1"/>
  <c r="X153" i="1"/>
  <c r="AC153" i="1" s="1"/>
  <c r="AJ153" i="1" s="1"/>
  <c r="AG153" i="1" s="1"/>
  <c r="AD153" i="1" s="1"/>
  <c r="S153" i="1"/>
  <c r="X633" i="1"/>
  <c r="AC633" i="1" s="1"/>
  <c r="AJ633" i="1" s="1"/>
  <c r="AG633" i="1" s="1"/>
  <c r="AD633" i="1" s="1"/>
  <c r="S633" i="1"/>
  <c r="S407" i="1"/>
  <c r="X407" i="1"/>
  <c r="AC407" i="1" s="1"/>
  <c r="AJ407" i="1" s="1"/>
  <c r="AG407" i="1" s="1"/>
  <c r="AD407" i="1" s="1"/>
  <c r="S638" i="1"/>
  <c r="X638" i="1"/>
  <c r="AC638" i="1" s="1"/>
  <c r="AJ638" i="1" s="1"/>
  <c r="AG638" i="1" s="1"/>
  <c r="AD638" i="1" s="1"/>
  <c r="X700" i="1"/>
  <c r="AC700" i="1" s="1"/>
  <c r="AJ700" i="1" s="1"/>
  <c r="AG700" i="1" s="1"/>
  <c r="AD700" i="1" s="1"/>
  <c r="S700" i="1"/>
  <c r="X1231" i="1"/>
  <c r="AC1231" i="1" s="1"/>
  <c r="AJ1231" i="1" s="1"/>
  <c r="AG1231" i="1" s="1"/>
  <c r="AD1231" i="1" s="1"/>
  <c r="S1231" i="1"/>
  <c r="X1041" i="1"/>
  <c r="AC1041" i="1" s="1"/>
  <c r="AJ1041" i="1" s="1"/>
  <c r="AG1041" i="1" s="1"/>
  <c r="AD1041" i="1" s="1"/>
  <c r="S1041" i="1"/>
  <c r="X1010" i="1"/>
  <c r="AC1010" i="1" s="1"/>
  <c r="AJ1010" i="1" s="1"/>
  <c r="AG1010" i="1" s="1"/>
  <c r="AD1010" i="1" s="1"/>
  <c r="S1010" i="1"/>
  <c r="X820" i="1"/>
  <c r="AC820" i="1" s="1"/>
  <c r="AJ820" i="1" s="1"/>
  <c r="AG820" i="1" s="1"/>
  <c r="AD820" i="1" s="1"/>
  <c r="S820" i="1"/>
  <c r="X479" i="1"/>
  <c r="AC479" i="1" s="1"/>
  <c r="AJ479" i="1" s="1"/>
  <c r="AG479" i="1" s="1"/>
  <c r="AD479" i="1" s="1"/>
  <c r="S479" i="1"/>
  <c r="S459" i="1"/>
  <c r="X459" i="1"/>
  <c r="AC459" i="1" s="1"/>
  <c r="AJ459" i="1" s="1"/>
  <c r="AG459" i="1" s="1"/>
  <c r="AD459" i="1" s="1"/>
  <c r="X708" i="1"/>
  <c r="AC708" i="1" s="1"/>
  <c r="AJ708" i="1" s="1"/>
  <c r="AG708" i="1" s="1"/>
  <c r="AD708" i="1" s="1"/>
  <c r="S708" i="1"/>
  <c r="S1086" i="1"/>
  <c r="X1086" i="1"/>
  <c r="AC1086" i="1" s="1"/>
  <c r="AJ1086" i="1" s="1"/>
  <c r="AG1086" i="1" s="1"/>
  <c r="AD1086" i="1" s="1"/>
  <c r="S1184" i="1"/>
  <c r="X1184" i="1"/>
  <c r="AC1184" i="1" s="1"/>
  <c r="AJ1184" i="1" s="1"/>
  <c r="AG1184" i="1" s="1"/>
  <c r="AD1184" i="1" s="1"/>
  <c r="S661" i="1"/>
  <c r="X661" i="1"/>
  <c r="AC661" i="1" s="1"/>
  <c r="AJ661" i="1" s="1"/>
  <c r="AG661" i="1" s="1"/>
  <c r="AD661" i="1" s="1"/>
  <c r="S541" i="1"/>
  <c r="X541" i="1"/>
  <c r="AC541" i="1" s="1"/>
  <c r="AJ541" i="1" s="1"/>
  <c r="AG541" i="1" s="1"/>
  <c r="AD541" i="1" s="1"/>
  <c r="S457" i="1"/>
  <c r="X457" i="1"/>
  <c r="AC457" i="1" s="1"/>
  <c r="AJ457" i="1" s="1"/>
  <c r="AG457" i="1" s="1"/>
  <c r="AD457" i="1" s="1"/>
  <c r="X122" i="1"/>
  <c r="AC122" i="1" s="1"/>
  <c r="AJ122" i="1" s="1"/>
  <c r="AG122" i="1" s="1"/>
  <c r="AD122" i="1" s="1"/>
  <c r="S122" i="1"/>
  <c r="X1304" i="1"/>
  <c r="AC1304" i="1" s="1"/>
  <c r="AJ1304" i="1" s="1"/>
  <c r="AG1304" i="1" s="1"/>
  <c r="AD1304" i="1" s="1"/>
  <c r="S1304" i="1"/>
  <c r="S315" i="1"/>
  <c r="X315" i="1"/>
  <c r="AC315" i="1" s="1"/>
  <c r="AJ315" i="1" s="1"/>
  <c r="AG315" i="1" s="1"/>
  <c r="AD315" i="1" s="1"/>
  <c r="X400" i="1"/>
  <c r="AC400" i="1" s="1"/>
  <c r="AJ400" i="1" s="1"/>
  <c r="AG400" i="1" s="1"/>
  <c r="AD400" i="1" s="1"/>
  <c r="S400" i="1"/>
  <c r="X674" i="1"/>
  <c r="AC674" i="1" s="1"/>
  <c r="AJ674" i="1" s="1"/>
  <c r="AG674" i="1" s="1"/>
  <c r="AD674" i="1" s="1"/>
  <c r="S674" i="1"/>
  <c r="S190" i="1"/>
  <c r="X190" i="1"/>
  <c r="AC190" i="1" s="1"/>
  <c r="AJ190" i="1" s="1"/>
  <c r="AG190" i="1" s="1"/>
  <c r="AD190" i="1" s="1"/>
  <c r="S850" i="1"/>
  <c r="X850" i="1"/>
  <c r="AC850" i="1" s="1"/>
  <c r="AJ850" i="1" s="1"/>
  <c r="AG850" i="1" s="1"/>
  <c r="AD850" i="1" s="1"/>
  <c r="S160" i="1"/>
  <c r="X160" i="1"/>
  <c r="AC160" i="1" s="1"/>
  <c r="AJ160" i="1" s="1"/>
  <c r="AG160" i="1" s="1"/>
  <c r="AD160" i="1" s="1"/>
  <c r="S645" i="1"/>
  <c r="X645" i="1"/>
  <c r="AC645" i="1" s="1"/>
  <c r="AJ645" i="1" s="1"/>
  <c r="AG645" i="1" s="1"/>
  <c r="AD645" i="1" s="1"/>
  <c r="X253" i="1"/>
  <c r="AC253" i="1" s="1"/>
  <c r="AJ253" i="1" s="1"/>
  <c r="AG253" i="1" s="1"/>
  <c r="AD253" i="1" s="1"/>
  <c r="S253" i="1"/>
  <c r="X294" i="1"/>
  <c r="AC294" i="1" s="1"/>
  <c r="AJ294" i="1" s="1"/>
  <c r="AG294" i="1" s="1"/>
  <c r="AD294" i="1" s="1"/>
  <c r="S294" i="1"/>
  <c r="X1207" i="1"/>
  <c r="AC1207" i="1" s="1"/>
  <c r="AJ1207" i="1" s="1"/>
  <c r="AG1207" i="1" s="1"/>
  <c r="AD1207" i="1" s="1"/>
  <c r="S1207" i="1"/>
  <c r="X1235" i="1"/>
  <c r="AC1235" i="1" s="1"/>
  <c r="AJ1235" i="1" s="1"/>
  <c r="AG1235" i="1" s="1"/>
  <c r="AD1235" i="1" s="1"/>
  <c r="S1235" i="1"/>
  <c r="S1123" i="1"/>
  <c r="X1123" i="1"/>
  <c r="AC1123" i="1" s="1"/>
  <c r="AJ1123" i="1" s="1"/>
  <c r="AG1123" i="1" s="1"/>
  <c r="AD1123" i="1" s="1"/>
  <c r="X849" i="1"/>
  <c r="AC849" i="1" s="1"/>
  <c r="AJ849" i="1" s="1"/>
  <c r="AG849" i="1" s="1"/>
  <c r="AD849" i="1" s="1"/>
  <c r="S849" i="1"/>
  <c r="S1158" i="1"/>
  <c r="X1158" i="1"/>
  <c r="AC1158" i="1" s="1"/>
  <c r="AJ1158" i="1" s="1"/>
  <c r="AG1158" i="1" s="1"/>
  <c r="AD1158" i="1" s="1"/>
  <c r="S640" i="1"/>
  <c r="X640" i="1"/>
  <c r="AC640" i="1" s="1"/>
  <c r="AJ640" i="1" s="1"/>
  <c r="AG640" i="1" s="1"/>
  <c r="AD640" i="1" s="1"/>
  <c r="S343" i="1"/>
  <c r="X343" i="1"/>
  <c r="AC343" i="1" s="1"/>
  <c r="AJ343" i="1" s="1"/>
  <c r="AG343" i="1" s="1"/>
  <c r="AD343" i="1" s="1"/>
  <c r="S764" i="1"/>
  <c r="X764" i="1"/>
  <c r="AC764" i="1" s="1"/>
  <c r="AJ764" i="1" s="1"/>
  <c r="AG764" i="1" s="1"/>
  <c r="AD764" i="1" s="1"/>
  <c r="S542" i="1"/>
  <c r="X542" i="1"/>
  <c r="AC542" i="1" s="1"/>
  <c r="AJ542" i="1" s="1"/>
  <c r="AG542" i="1" s="1"/>
  <c r="AD542" i="1" s="1"/>
  <c r="X1117" i="1"/>
  <c r="AC1117" i="1" s="1"/>
  <c r="AJ1117" i="1" s="1"/>
  <c r="AG1117" i="1" s="1"/>
  <c r="AD1117" i="1" s="1"/>
  <c r="S1117" i="1"/>
  <c r="X560" i="1"/>
  <c r="AC560" i="1" s="1"/>
  <c r="AJ560" i="1" s="1"/>
  <c r="AG560" i="1" s="1"/>
  <c r="AD560" i="1" s="1"/>
  <c r="S560" i="1"/>
  <c r="X447" i="1"/>
  <c r="AC447" i="1" s="1"/>
  <c r="AJ447" i="1" s="1"/>
  <c r="AG447" i="1" s="1"/>
  <c r="AD447" i="1" s="1"/>
  <c r="S447" i="1"/>
  <c r="X293" i="1"/>
  <c r="AC293" i="1" s="1"/>
  <c r="AJ293" i="1" s="1"/>
  <c r="AG293" i="1" s="1"/>
  <c r="AD293" i="1" s="1"/>
  <c r="S293" i="1"/>
  <c r="X108" i="1"/>
  <c r="AC108" i="1" s="1"/>
  <c r="AJ108" i="1" s="1"/>
  <c r="AG108" i="1" s="1"/>
  <c r="AD108" i="1" s="1"/>
  <c r="S108" i="1"/>
  <c r="X63" i="1"/>
  <c r="AC63" i="1" s="1"/>
  <c r="AJ63" i="1" s="1"/>
  <c r="AG63" i="1" s="1"/>
  <c r="AD63" i="1" s="1"/>
  <c r="S63" i="1"/>
  <c r="X1026" i="1"/>
  <c r="AC1026" i="1" s="1"/>
  <c r="AJ1026" i="1" s="1"/>
  <c r="AG1026" i="1" s="1"/>
  <c r="AD1026" i="1" s="1"/>
  <c r="S1026" i="1"/>
  <c r="S940" i="1"/>
  <c r="X940" i="1"/>
  <c r="AC940" i="1" s="1"/>
  <c r="AJ940" i="1" s="1"/>
  <c r="AG940" i="1" s="1"/>
  <c r="AD940" i="1" s="1"/>
  <c r="S1029" i="1"/>
  <c r="X1029" i="1"/>
  <c r="AC1029" i="1" s="1"/>
  <c r="AJ1029" i="1" s="1"/>
  <c r="AG1029" i="1" s="1"/>
  <c r="AD1029" i="1" s="1"/>
  <c r="X184" i="1"/>
  <c r="AC184" i="1" s="1"/>
  <c r="AJ184" i="1" s="1"/>
  <c r="AG184" i="1" s="1"/>
  <c r="AD184" i="1" s="1"/>
  <c r="S184" i="1"/>
  <c r="X178" i="1"/>
  <c r="AC178" i="1" s="1"/>
  <c r="AJ178" i="1" s="1"/>
  <c r="AG178" i="1" s="1"/>
  <c r="AD178" i="1" s="1"/>
  <c r="S178" i="1"/>
  <c r="X603" i="1"/>
  <c r="AC603" i="1" s="1"/>
  <c r="AJ603" i="1" s="1"/>
  <c r="AG603" i="1" s="1"/>
  <c r="AD603" i="1" s="1"/>
  <c r="S603" i="1"/>
  <c r="X1173" i="1"/>
  <c r="AC1173" i="1" s="1"/>
  <c r="AJ1173" i="1" s="1"/>
  <c r="AG1173" i="1" s="1"/>
  <c r="AD1173" i="1" s="1"/>
  <c r="S1173" i="1"/>
  <c r="X1156" i="1"/>
  <c r="AC1156" i="1" s="1"/>
  <c r="AJ1156" i="1" s="1"/>
  <c r="AG1156" i="1" s="1"/>
  <c r="AD1156" i="1" s="1"/>
  <c r="S1156" i="1"/>
  <c r="X1018" i="1"/>
  <c r="AC1018" i="1" s="1"/>
  <c r="AJ1018" i="1" s="1"/>
  <c r="AG1018" i="1" s="1"/>
  <c r="AD1018" i="1" s="1"/>
  <c r="S1018" i="1"/>
  <c r="S169" i="1"/>
  <c r="X169" i="1"/>
  <c r="AC169" i="1" s="1"/>
  <c r="AJ169" i="1" s="1"/>
  <c r="AG169" i="1" s="1"/>
  <c r="AD169" i="1" s="1"/>
  <c r="S1297" i="1"/>
  <c r="X1297" i="1"/>
  <c r="AC1297" i="1" s="1"/>
  <c r="AJ1297" i="1" s="1"/>
  <c r="AG1297" i="1" s="1"/>
  <c r="AD1297" i="1" s="1"/>
  <c r="S609" i="1"/>
  <c r="X609" i="1"/>
  <c r="AC609" i="1" s="1"/>
  <c r="AJ609" i="1" s="1"/>
  <c r="AG609" i="1" s="1"/>
  <c r="AD609" i="1" s="1"/>
  <c r="X481" i="1"/>
  <c r="AC481" i="1" s="1"/>
  <c r="AJ481" i="1" s="1"/>
  <c r="AG481" i="1" s="1"/>
  <c r="AD481" i="1" s="1"/>
  <c r="S481" i="1"/>
  <c r="X680" i="1"/>
  <c r="AC680" i="1" s="1"/>
  <c r="AJ680" i="1" s="1"/>
  <c r="AG680" i="1" s="1"/>
  <c r="AD680" i="1" s="1"/>
  <c r="S680" i="1"/>
  <c r="S334" i="1"/>
  <c r="X334" i="1"/>
  <c r="AC334" i="1" s="1"/>
  <c r="AJ334" i="1" s="1"/>
  <c r="AG334" i="1" s="1"/>
  <c r="AD334" i="1" s="1"/>
  <c r="S1274" i="1"/>
  <c r="X1274" i="1"/>
  <c r="AC1274" i="1" s="1"/>
  <c r="AJ1274" i="1" s="1"/>
  <c r="AG1274" i="1" s="1"/>
  <c r="AD1274" i="1" s="1"/>
  <c r="S534" i="1"/>
  <c r="X534" i="1"/>
  <c r="AC534" i="1" s="1"/>
  <c r="AJ534" i="1" s="1"/>
  <c r="AG534" i="1" s="1"/>
  <c r="AD534" i="1" s="1"/>
  <c r="X441" i="1"/>
  <c r="AC441" i="1" s="1"/>
  <c r="AJ441" i="1" s="1"/>
  <c r="AG441" i="1" s="1"/>
  <c r="AD441" i="1" s="1"/>
  <c r="S441" i="1"/>
  <c r="X670" i="1"/>
  <c r="AC670" i="1" s="1"/>
  <c r="AJ670" i="1" s="1"/>
  <c r="AG670" i="1" s="1"/>
  <c r="AD670" i="1" s="1"/>
  <c r="S670" i="1"/>
  <c r="S81" i="1"/>
  <c r="X81" i="1"/>
  <c r="AC81" i="1" s="1"/>
  <c r="AJ81" i="1" s="1"/>
  <c r="AG81" i="1" s="1"/>
  <c r="AD81" i="1" s="1"/>
  <c r="X852" i="1"/>
  <c r="AC852" i="1" s="1"/>
  <c r="AJ852" i="1" s="1"/>
  <c r="AG852" i="1" s="1"/>
  <c r="AD852" i="1" s="1"/>
  <c r="S852" i="1"/>
  <c r="X34" i="1"/>
  <c r="AC34" i="1" s="1"/>
  <c r="AJ34" i="1" s="1"/>
  <c r="AG34" i="1" s="1"/>
  <c r="AD34" i="1" s="1"/>
  <c r="S34" i="1"/>
  <c r="S423" i="1"/>
  <c r="X423" i="1"/>
  <c r="AC423" i="1" s="1"/>
  <c r="AJ423" i="1" s="1"/>
  <c r="AG423" i="1" s="1"/>
  <c r="AD423" i="1" s="1"/>
  <c r="X1213" i="1"/>
  <c r="AC1213" i="1" s="1"/>
  <c r="AJ1213" i="1" s="1"/>
  <c r="AG1213" i="1" s="1"/>
  <c r="AD1213" i="1" s="1"/>
  <c r="S1213" i="1"/>
  <c r="X1112" i="1"/>
  <c r="AC1112" i="1" s="1"/>
  <c r="AJ1112" i="1" s="1"/>
  <c r="AG1112" i="1" s="1"/>
  <c r="AD1112" i="1" s="1"/>
  <c r="S1112" i="1"/>
  <c r="X285" i="1"/>
  <c r="AC285" i="1" s="1"/>
  <c r="AJ285" i="1" s="1"/>
  <c r="AG285" i="1" s="1"/>
  <c r="AD285" i="1" s="1"/>
  <c r="S285" i="1"/>
  <c r="X384" i="1"/>
  <c r="AC384" i="1" s="1"/>
  <c r="AJ384" i="1" s="1"/>
  <c r="AG384" i="1" s="1"/>
  <c r="AD384" i="1" s="1"/>
  <c r="S384" i="1"/>
  <c r="X268" i="1"/>
  <c r="AC268" i="1" s="1"/>
  <c r="AJ268" i="1" s="1"/>
  <c r="AG268" i="1" s="1"/>
  <c r="AD268" i="1" s="1"/>
  <c r="S268" i="1"/>
  <c r="X1005" i="1"/>
  <c r="AC1005" i="1" s="1"/>
  <c r="AJ1005" i="1" s="1"/>
  <c r="AG1005" i="1" s="1"/>
  <c r="AD1005" i="1" s="1"/>
  <c r="S1005" i="1"/>
  <c r="X933" i="1"/>
  <c r="AC933" i="1" s="1"/>
  <c r="AJ933" i="1" s="1"/>
  <c r="AG933" i="1" s="1"/>
  <c r="AD933" i="1" s="1"/>
  <c r="S933" i="1"/>
  <c r="S265" i="1"/>
  <c r="X265" i="1"/>
  <c r="AC265" i="1" s="1"/>
  <c r="AJ265" i="1" s="1"/>
  <c r="AG265" i="1" s="1"/>
  <c r="AD265" i="1" s="1"/>
  <c r="X1279" i="1"/>
  <c r="AC1279" i="1" s="1"/>
  <c r="AJ1279" i="1" s="1"/>
  <c r="AG1279" i="1" s="1"/>
  <c r="AD1279" i="1" s="1"/>
  <c r="S1279" i="1"/>
  <c r="S233" i="1"/>
  <c r="X233" i="1"/>
  <c r="AC233" i="1" s="1"/>
  <c r="AJ233" i="1" s="1"/>
  <c r="AG233" i="1" s="1"/>
  <c r="AD233" i="1" s="1"/>
  <c r="X511" i="1"/>
  <c r="AC511" i="1" s="1"/>
  <c r="AJ511" i="1" s="1"/>
  <c r="AG511" i="1" s="1"/>
  <c r="AD511" i="1" s="1"/>
  <c r="S511" i="1"/>
  <c r="X399" i="1"/>
  <c r="AC399" i="1" s="1"/>
  <c r="AJ399" i="1" s="1"/>
  <c r="AG399" i="1" s="1"/>
  <c r="AD399" i="1" s="1"/>
  <c r="S399" i="1"/>
  <c r="X269" i="1"/>
  <c r="AC269" i="1" s="1"/>
  <c r="AJ269" i="1" s="1"/>
  <c r="AG269" i="1" s="1"/>
  <c r="AD269" i="1" s="1"/>
  <c r="S269" i="1"/>
  <c r="S199" i="1"/>
  <c r="X199" i="1"/>
  <c r="AC199" i="1" s="1"/>
  <c r="AJ199" i="1" s="1"/>
  <c r="AG199" i="1" s="1"/>
  <c r="AD199" i="1" s="1"/>
  <c r="X279" i="1"/>
  <c r="AC279" i="1" s="1"/>
  <c r="AJ279" i="1" s="1"/>
  <c r="AG279" i="1" s="1"/>
  <c r="AD279" i="1" s="1"/>
  <c r="S279" i="1"/>
  <c r="S3" i="1"/>
  <c r="X3" i="1"/>
  <c r="AC3" i="1" s="1"/>
  <c r="AJ3" i="1" s="1"/>
  <c r="AG3" i="1" s="1"/>
  <c r="AD3" i="1" s="1"/>
  <c r="S7" i="1"/>
  <c r="X7" i="1"/>
  <c r="AC7" i="1" s="1"/>
  <c r="AJ7" i="1" s="1"/>
  <c r="AG7" i="1" s="1"/>
  <c r="AD7" i="1" s="1"/>
  <c r="S5" i="1"/>
  <c r="X5" i="1"/>
  <c r="AC5" i="1" s="1"/>
  <c r="AJ5" i="1" s="1"/>
  <c r="AG5" i="1" s="1"/>
  <c r="AD5" i="1" s="1"/>
  <c r="S2" i="1"/>
  <c r="X2" i="1"/>
  <c r="AC2" i="1" s="1"/>
  <c r="AJ2" i="1" s="1"/>
  <c r="AG2" i="1" s="1"/>
  <c r="AD2" i="1" s="1"/>
  <c r="S1" i="1"/>
  <c r="X1" i="1"/>
  <c r="AC1" i="1" s="1"/>
  <c r="AJ1" i="1" s="1"/>
  <c r="AG1" i="1" s="1"/>
  <c r="AD1" i="1" s="1"/>
  <c r="S4" i="1"/>
  <c r="X4" i="1"/>
  <c r="AC4" i="1" s="1"/>
  <c r="AJ4" i="1" s="1"/>
  <c r="AG4" i="1" s="1"/>
  <c r="AD4" i="1" s="1"/>
  <c r="S6" i="1"/>
  <c r="X6" i="1"/>
  <c r="AC6" i="1" s="1"/>
  <c r="AJ6" i="1" s="1"/>
  <c r="AG6" i="1" s="1"/>
  <c r="AD6" i="1" s="1"/>
  <c r="X1345" i="1" l="1"/>
  <c r="AC1345" i="1" s="1"/>
  <c r="AJ1345" i="1" s="1"/>
  <c r="AG1345" i="1" s="1"/>
  <c r="AD1345" i="1" s="1"/>
  <c r="S70" i="1"/>
  <c r="X70" i="1"/>
  <c r="AC70" i="1" s="1"/>
  <c r="AJ70" i="1" s="1"/>
  <c r="AG70" i="1" s="1"/>
  <c r="AD70" i="1" s="1"/>
  <c r="X1091" i="1"/>
  <c r="AC1091" i="1" s="1"/>
  <c r="AJ1091" i="1" s="1"/>
  <c r="AG1091" i="1" s="1"/>
  <c r="AD1091" i="1" s="1"/>
  <c r="S1091" i="1"/>
  <c r="X1078" i="1"/>
  <c r="AC1078" i="1" s="1"/>
  <c r="AJ1078" i="1" s="1"/>
  <c r="AG1078" i="1" s="1"/>
  <c r="AD1078" i="1" s="1"/>
  <c r="S1078" i="1"/>
  <c r="X924" i="1"/>
  <c r="AC924" i="1" s="1"/>
  <c r="AJ924" i="1" s="1"/>
  <c r="AG924" i="1" s="1"/>
  <c r="AD924" i="1" s="1"/>
  <c r="S924" i="1"/>
  <c r="S1199" i="1"/>
  <c r="X1199" i="1"/>
  <c r="AC1199" i="1" s="1"/>
  <c r="AJ1199" i="1" s="1"/>
  <c r="AG1199" i="1" s="1"/>
  <c r="AD1199" i="1" s="1"/>
  <c r="S1182" i="1"/>
  <c r="X1182" i="1"/>
  <c r="AC1182" i="1" s="1"/>
  <c r="AJ1182" i="1" s="1"/>
  <c r="AG1182" i="1" s="1"/>
  <c r="AD1182" i="1" s="1"/>
  <c r="X1190" i="1"/>
  <c r="AC1190" i="1" s="1"/>
  <c r="AJ1190" i="1" s="1"/>
  <c r="AG1190" i="1" s="1"/>
  <c r="AD1190" i="1" s="1"/>
  <c r="S1190" i="1"/>
  <c r="X1195" i="1"/>
  <c r="AC1195" i="1" s="1"/>
  <c r="AJ1195" i="1" s="1"/>
  <c r="AG1195" i="1" s="1"/>
  <c r="AD1195" i="1" s="1"/>
  <c r="S1195" i="1"/>
</calcChain>
</file>

<file path=xl/sharedStrings.xml><?xml version="1.0" encoding="utf-8"?>
<sst xmlns="http://schemas.openxmlformats.org/spreadsheetml/2006/main" count="7563" uniqueCount="668">
  <si>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</si>
  <si>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</si>
  <si>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</si>
  <si>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</si>
  <si>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</si>
  <si>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</si>
  <si>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</si>
  <si>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</si>
  <si>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</si>
  <si>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</si>
  <si>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</si>
  <si>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</si>
  <si>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</si>
  <si>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</si>
  <si>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</si>
  <si>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</si>
  <si>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</si>
  <si>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</si>
  <si>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</si>
  <si>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</si>
  <si>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</si>
  <si>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</si>
  <si>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</si>
  <si>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</si>
  <si>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</si>
  <si>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</si>
  <si>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</si>
  <si>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</si>
  <si>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</si>
  <si>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</si>
  <si>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</si>
  <si>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</si>
  <si>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</si>
  <si>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</si>
  <si>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</si>
  <si>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</si>
  <si>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</si>
  <si>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</si>
  <si>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</si>
  <si>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</si>
  <si>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</si>
  <si>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</si>
  <si>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</si>
  <si>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</si>
  <si>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</si>
  <si>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</si>
  <si>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</si>
  <si>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</si>
  <si>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</si>
  <si>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</si>
  <si>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</si>
  <si>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</si>
  <si>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</si>
  <si>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</si>
  <si>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</si>
  <si>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</si>
  <si>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</si>
  <si>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</si>
  <si>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</si>
  <si>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</si>
  <si>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</si>
  <si>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</si>
  <si>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</si>
  <si>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</si>
  <si>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</si>
  <si>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</si>
  <si>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</si>
  <si>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</si>
  <si>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</si>
  <si>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</si>
  <si>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</si>
  <si>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</si>
  <si>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</si>
  <si>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</si>
  <si>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</si>
  <si>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</si>
  <si>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</si>
  <si>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</si>
  <si>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</si>
  <si>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</si>
  <si>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</si>
  <si>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</si>
  <si>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</si>
  <si>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</si>
  <si>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</si>
  <si>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</si>
  <si>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You can enter a value in the column labeled "Adj." to change your price manually.</t>
  </si>
  <si>
    <t xml:space="preserve"> </t>
  </si>
  <si>
    <t>Yes</t>
  </si>
  <si>
    <t>B</t>
  </si>
  <si>
    <t>Note:</t>
  </si>
  <si>
    <t>Changes</t>
  </si>
  <si>
    <t>Non-Stock Products - Minimum 6-8 Week Delivery</t>
  </si>
  <si>
    <t>This price list is available electronically on an Excel spreadsheet at www.conestogatile.com/pricelists.</t>
  </si>
  <si>
    <t>continued on next page</t>
  </si>
  <si>
    <t>F</t>
  </si>
  <si>
    <t>https://www.florim.com/en/</t>
  </si>
  <si>
    <t>Colors:</t>
  </si>
  <si>
    <t>Charming Amber</t>
  </si>
  <si>
    <t>Dream Arabesque</t>
  </si>
  <si>
    <t xml:space="preserve">            Pearl Attraction</t>
  </si>
  <si>
    <t xml:space="preserve">            Mountain Treasure</t>
  </si>
  <si>
    <t>Thunder Night</t>
  </si>
  <si>
    <t>White Fantasy</t>
  </si>
  <si>
    <t>12" x 24" x 9mm</t>
  </si>
  <si>
    <t>Matte, Rectified</t>
  </si>
  <si>
    <t>11.62 SF/CTN</t>
  </si>
  <si>
    <t>24" x 48" x 9mm</t>
  </si>
  <si>
    <t>15.49 SF/CTN</t>
  </si>
  <si>
    <t>24" x 24" x 9mm</t>
  </si>
  <si>
    <t>32" x 71" x 9mm</t>
  </si>
  <si>
    <t>30.99 SF/CTN</t>
  </si>
  <si>
    <t>32" x 32" x 9mm</t>
  </si>
  <si>
    <t>13.77 SF/CTN</t>
  </si>
  <si>
    <t>Mosaic</t>
  </si>
  <si>
    <t>Matte</t>
  </si>
  <si>
    <t>11 EA/CTN</t>
  </si>
  <si>
    <t>2" x 24" x 9mm</t>
  </si>
  <si>
    <t>Bullnose</t>
  </si>
  <si>
    <t>14 EA/CTN</t>
  </si>
  <si>
    <t>2 EA/CTN</t>
  </si>
  <si>
    <t>Item # Lookup:</t>
  </si>
  <si>
    <t>32" x 32" x 6mm</t>
  </si>
  <si>
    <t>24" x 48" x 6mm</t>
  </si>
  <si>
    <t>48" x 48" x 6mm</t>
  </si>
  <si>
    <t>48" x 95" x 6mm</t>
  </si>
  <si>
    <t>63" x 63" x 6mm</t>
  </si>
  <si>
    <t>63" x 126" x 6mm</t>
  </si>
  <si>
    <t>20.66 SF/CTN</t>
  </si>
  <si>
    <t>23.24 SF/CTN</t>
  </si>
  <si>
    <t>(Mesh-Mounted)</t>
  </si>
  <si>
    <t>1" x 1"</t>
  </si>
  <si>
    <t>Staggered</t>
  </si>
  <si>
    <t>4.52 SF/CTN</t>
  </si>
  <si>
    <t>Glossy, Rectified</t>
  </si>
  <si>
    <t>Glossy</t>
  </si>
  <si>
    <t>13" x 48" x 1" x 9mm</t>
  </si>
  <si>
    <t>8" x 16" x 9mm</t>
  </si>
  <si>
    <t>Glossy &amp; Matte</t>
  </si>
  <si>
    <t>9 EA/CTN</t>
  </si>
  <si>
    <t>1" x 1" 3D</t>
  </si>
  <si>
    <t>30.99 SF/SLAB</t>
  </si>
  <si>
    <t>27.55 SF/SLAB</t>
  </si>
  <si>
    <t>36.15 SF/SLAB</t>
  </si>
  <si>
    <t>55.09 SF/SLAB</t>
  </si>
  <si>
    <t>3" x 3"</t>
  </si>
  <si>
    <t>1" x 6" Stacked</t>
  </si>
  <si>
    <t>18 EA/CTN</t>
  </si>
  <si>
    <t>2" x 32" x 6mm</t>
  </si>
  <si>
    <t>1/2" x 1" Brick</t>
  </si>
  <si>
    <t>3" x 6" Brick</t>
  </si>
  <si>
    <t>Color:</t>
  </si>
  <si>
    <t>B&amp;W Décor</t>
  </si>
  <si>
    <t>(7.75 SF/Sheet - Mesh-Mounted)</t>
  </si>
  <si>
    <t>23.25 SF/CTN</t>
  </si>
  <si>
    <t>High-Glossy, Rectified</t>
  </si>
  <si>
    <t>High-Glossy</t>
  </si>
  <si>
    <t>1/2"x1" Brick</t>
  </si>
  <si>
    <t>Aged Bronze          Burnished          Russet</t>
  </si>
  <si>
    <t>16" x 32" x 9mm</t>
  </si>
  <si>
    <t>10.33 SF/CTN</t>
  </si>
  <si>
    <t>5 EA/CTN</t>
  </si>
  <si>
    <t>Stairtread</t>
  </si>
  <si>
    <t>Stairtread - Left</t>
  </si>
  <si>
    <t>Stairtread - Right</t>
  </si>
  <si>
    <t>2" x 32" x 9mm</t>
  </si>
  <si>
    <t>12 EA/CTN</t>
  </si>
  <si>
    <t>2" x 24" x 6mm</t>
  </si>
  <si>
    <t>24 EA/CTN</t>
  </si>
  <si>
    <t>Raw-Coal          Raw-Dust          Raw-Mud          Raw-White</t>
  </si>
  <si>
    <t>Stairtread - Left/Right</t>
  </si>
  <si>
    <t>1 EA/CTN</t>
  </si>
  <si>
    <t>24" x 48" x 20mm</t>
  </si>
  <si>
    <t>24" x 24" x 20mm</t>
  </si>
  <si>
    <t>Raw-Dust          Raw-White</t>
  </si>
  <si>
    <t>Slate-Hammered, Rectified</t>
  </si>
  <si>
    <t>7.75 SF/CTN</t>
  </si>
  <si>
    <t>2" x 2"</t>
  </si>
  <si>
    <t>R+PTV, Rectified</t>
  </si>
  <si>
    <t>Grip, Rectified</t>
  </si>
  <si>
    <t>Cream Dolomia</t>
  </si>
  <si>
    <t>Cream Limestone</t>
  </si>
  <si>
    <t>Cream Sandstone</t>
  </si>
  <si>
    <t>Grey Dolomia</t>
  </si>
  <si>
    <t>Grey Limestone</t>
  </si>
  <si>
    <t>Grey Sandstone</t>
  </si>
  <si>
    <t xml:space="preserve">       White Sandstone</t>
  </si>
  <si>
    <t xml:space="preserve">       White Limestone</t>
  </si>
  <si>
    <t xml:space="preserve">       White Dolomia</t>
  </si>
  <si>
    <t>2" x 12" 3D</t>
  </si>
  <si>
    <t>8 EA/CTN</t>
  </si>
  <si>
    <t>6" x 24" x 9mm</t>
  </si>
  <si>
    <t>Matte/Shiny</t>
  </si>
  <si>
    <t>6 EA/CTN</t>
  </si>
  <si>
    <t>4 EA/CTN</t>
  </si>
  <si>
    <t>Comfort, Rectified</t>
  </si>
  <si>
    <t>Comfort</t>
  </si>
  <si>
    <t>Plank 01          Plank 02          Plank 03          Plank 04          Plank 05          Plank 06</t>
  </si>
  <si>
    <t>10" x 71" x 9mm</t>
  </si>
  <si>
    <t>8" x 71" x 9mm</t>
  </si>
  <si>
    <t>Plank 01          Plank 02          Plank 04          Plank 05</t>
  </si>
  <si>
    <t>12" x 48" x 9mm</t>
  </si>
  <si>
    <t>Field - Chevron (Left)</t>
  </si>
  <si>
    <t>11.08 SF/CTN</t>
  </si>
  <si>
    <t>Field - Chevron (Right)</t>
  </si>
  <si>
    <t>Field - Strip</t>
  </si>
  <si>
    <t>Mix 1          Mix 2</t>
  </si>
  <si>
    <t>Mosaic - French Herringbone</t>
  </si>
  <si>
    <t>13" x 18" x 6mm</t>
  </si>
  <si>
    <t>(1.03 SF/Sheet)</t>
  </si>
  <si>
    <t>24" x 24" x 6mm</t>
  </si>
  <si>
    <t>Mosaic - Hexagon</t>
  </si>
  <si>
    <t>(2.33 SF/Sheet)</t>
  </si>
  <si>
    <t>Mosaic - Stripes</t>
  </si>
  <si>
    <t>16" x 16" x 6mm</t>
  </si>
  <si>
    <t>(1.72 SF/Sheet)</t>
  </si>
  <si>
    <t>Golden Blend</t>
  </si>
  <si>
    <t>Golden Onyx</t>
  </si>
  <si>
    <t xml:space="preserve">    Silver Onyx</t>
  </si>
  <si>
    <t xml:space="preserve"> White Onyx</t>
  </si>
  <si>
    <t xml:space="preserve">    Silver Blend</t>
  </si>
  <si>
    <t xml:space="preserve"> White Blend</t>
  </si>
  <si>
    <t>Satin, Rectified</t>
  </si>
  <si>
    <t>12" x 12" x 9mm</t>
  </si>
  <si>
    <t>12" x 12" x 6mm</t>
  </si>
  <si>
    <t>Satin</t>
  </si>
  <si>
    <t>9.68 SF/CTN</t>
  </si>
  <si>
    <t>Golden Porphyry          Silver Porphyry          White Porphyry</t>
  </si>
  <si>
    <t>Dust Brown</t>
  </si>
  <si>
    <t>Fossil Brown</t>
  </si>
  <si>
    <t>Lithos Brown</t>
  </si>
  <si>
    <t>Sand Brown</t>
  </si>
  <si>
    <t xml:space="preserve">    Lithos Grey</t>
  </si>
  <si>
    <t xml:space="preserve">    Dust Grey</t>
  </si>
  <si>
    <t xml:space="preserve">    Fossil Grey</t>
  </si>
  <si>
    <t xml:space="preserve">    Sand Grey</t>
  </si>
  <si>
    <t xml:space="preserve">  Lithos Ivory</t>
  </si>
  <si>
    <t xml:space="preserve">  Sand Ivory</t>
  </si>
  <si>
    <t xml:space="preserve">  Dust Ivory</t>
  </si>
  <si>
    <t xml:space="preserve">  Fossil Ivory</t>
  </si>
  <si>
    <t xml:space="preserve">      Lithos Taupe</t>
  </si>
  <si>
    <t xml:space="preserve">      Sand Taupe</t>
  </si>
  <si>
    <t xml:space="preserve">      Dust Taupe</t>
  </si>
  <si>
    <t xml:space="preserve">      Fossil Taupe</t>
  </si>
  <si>
    <t xml:space="preserve">           Lithos White</t>
  </si>
  <si>
    <t xml:space="preserve">           Sand White</t>
  </si>
  <si>
    <t xml:space="preserve">           Dust White</t>
  </si>
  <si>
    <t xml:space="preserve">           Fossil White</t>
  </si>
  <si>
    <t>8" x 16" x 2" x 9mm</t>
  </si>
  <si>
    <t>Stairnose</t>
  </si>
  <si>
    <t>Brown          Grey          Ivory          Taupe          White</t>
  </si>
  <si>
    <t>12" x 12" x 3mm</t>
  </si>
  <si>
    <t>1/4" x 1/4"</t>
  </si>
  <si>
    <t>10 EA/CTN</t>
  </si>
  <si>
    <t>Sand Brown          Sand Grey          Sand Ivory          Sand Taupe          Sand White</t>
  </si>
  <si>
    <t>Slate-Hammered</t>
  </si>
  <si>
    <t>Quarter Round</t>
  </si>
  <si>
    <t>Quarter Round Corner</t>
  </si>
  <si>
    <t>Soft, Rectified</t>
  </si>
  <si>
    <t>Field - Décor</t>
  </si>
  <si>
    <t>Soft</t>
  </si>
  <si>
    <t>10.76 SF/CTN</t>
  </si>
  <si>
    <t>Staggered 3D</t>
  </si>
  <si>
    <t>Bottle</t>
  </si>
  <si>
    <t>Burgundy</t>
  </si>
  <si>
    <t>Cream</t>
  </si>
  <si>
    <t>Crimson</t>
  </si>
  <si>
    <t xml:space="preserve">      Midnight</t>
  </si>
  <si>
    <t xml:space="preserve">      Fuchsia</t>
  </si>
  <si>
    <t>Mustard</t>
  </si>
  <si>
    <t>Scarlet</t>
  </si>
  <si>
    <t xml:space="preserve">            Sky</t>
  </si>
  <si>
    <t xml:space="preserve">            Teal</t>
  </si>
  <si>
    <t>Ivory          Moka          Plomb          Sage          Steel          Taupe</t>
  </si>
  <si>
    <t>Bush-Hammered, Rectified</t>
  </si>
  <si>
    <t>6" x 24" x 2" x 9mm</t>
  </si>
  <si>
    <t>Bush-Hammered</t>
  </si>
  <si>
    <t>48" x 110" x 6mm</t>
  </si>
  <si>
    <t>Cannete, Rectified</t>
  </si>
  <si>
    <t>Airtech</t>
  </si>
  <si>
    <t>B&amp;W Marble</t>
  </si>
  <si>
    <t>Buildtech/2.0</t>
  </si>
  <si>
    <t>Elemental Stone</t>
  </si>
  <si>
    <t>Contemporary Design</t>
  </si>
  <si>
    <t>Architectural Design</t>
  </si>
  <si>
    <t>Exalt</t>
  </si>
  <si>
    <t>Floortech/1.0</t>
  </si>
  <si>
    <t>Flowtech</t>
  </si>
  <si>
    <t>Industrial</t>
  </si>
  <si>
    <t>Nature Mood</t>
  </si>
  <si>
    <t>Creative Design</t>
  </si>
  <si>
    <t>Onyx&amp;More</t>
  </si>
  <si>
    <t>I Classici</t>
  </si>
  <si>
    <t>Luxury Design</t>
  </si>
  <si>
    <t>I CLASSICI - Luxury Design</t>
  </si>
  <si>
    <t>Prexious</t>
  </si>
  <si>
    <t>Rawtech</t>
  </si>
  <si>
    <t>Sensi</t>
  </si>
  <si>
    <t>Studios</t>
  </si>
  <si>
    <t>B&amp;W MARBLE - Architectural Design</t>
  </si>
  <si>
    <t>BUILDTECH/2.0 - Architectural Design</t>
  </si>
  <si>
    <t>FLOWTECH - Architectural Design</t>
  </si>
  <si>
    <t>INDUSTRIAL - Architectural Design</t>
  </si>
  <si>
    <t>RAWTECH - Architectural Design</t>
  </si>
  <si>
    <t>ELEMENTAL STONE - Contemporary Design</t>
  </si>
  <si>
    <t>NATURE MOOD - Creative Design</t>
  </si>
  <si>
    <t>ONYX&amp;MORE - Creative Design</t>
  </si>
  <si>
    <t>SENSI - Creative Design</t>
  </si>
  <si>
    <t>PREXIOUS - Luxury Design</t>
  </si>
  <si>
    <t>Calacatta Gold          Marquinia</t>
  </si>
  <si>
    <t>a) Available in color Marquinia only.</t>
  </si>
  <si>
    <t>8" x 48" x 9mm</t>
  </si>
  <si>
    <t>Statuario</t>
  </si>
  <si>
    <t>Glossy &amp; Soft</t>
  </si>
  <si>
    <t>EARTHTECH - Architectural Design</t>
  </si>
  <si>
    <t>Carbon Flakes</t>
  </si>
  <si>
    <t>Desert Flakes</t>
  </si>
  <si>
    <t xml:space="preserve">     Fog Flakes</t>
  </si>
  <si>
    <t xml:space="preserve">     Outback Flakes</t>
  </si>
  <si>
    <t xml:space="preserve">       Savannah Flakes</t>
  </si>
  <si>
    <t xml:space="preserve">       Pumice Flakes</t>
  </si>
  <si>
    <t>a) Special Order Only, Minimum Order Quantity is 10,760.12 Square Feet.</t>
  </si>
  <si>
    <t>48" x 48" x 9mm</t>
  </si>
  <si>
    <t>48" x 95" x 9mm</t>
  </si>
  <si>
    <t>Field - Twist</t>
  </si>
  <si>
    <t>Mixed</t>
  </si>
  <si>
    <t>b</t>
  </si>
  <si>
    <t>Notes:</t>
  </si>
  <si>
    <t>b) Consists of color Pumice Flakes Comfort finish and Carbon Flakes Glossy-Bright finish.</t>
  </si>
  <si>
    <t>5.81 SF/CTN</t>
  </si>
  <si>
    <t>Glossy-Bright, Rectified</t>
  </si>
  <si>
    <t>Glossy-Bright</t>
  </si>
  <si>
    <t>Carbon Ground</t>
  </si>
  <si>
    <t xml:space="preserve">     Fog Ground</t>
  </si>
  <si>
    <t xml:space="preserve">       Pumice Ground</t>
  </si>
  <si>
    <t>Desert Ground</t>
  </si>
  <si>
    <t xml:space="preserve">     Outback Ground</t>
  </si>
  <si>
    <t xml:space="preserve">       Savannah Ground</t>
  </si>
  <si>
    <t>Field Décor - Fronds A</t>
  </si>
  <si>
    <t>Field Décor - Fronds A1</t>
  </si>
  <si>
    <t>Field Décor - Fronds A2</t>
  </si>
  <si>
    <t>Field Décor - Fronds A3</t>
  </si>
  <si>
    <t>Field Décor - Fronds A4</t>
  </si>
  <si>
    <t>Field Décor - Fronds B</t>
  </si>
  <si>
    <t>Field Décor - Fronds B1</t>
  </si>
  <si>
    <t>Field Décor - Fronds B2</t>
  </si>
  <si>
    <t>Field Décor - Fronds B3</t>
  </si>
  <si>
    <t>Field Décor - Fronds B4</t>
  </si>
  <si>
    <t>Pumice Ground</t>
  </si>
  <si>
    <t>Field Décor - Leaves</t>
  </si>
  <si>
    <t>Field Décor - Leaves 1</t>
  </si>
  <si>
    <t>Field Décor - Leaves 2</t>
  </si>
  <si>
    <t>Field Décor - Leaves 3</t>
  </si>
  <si>
    <t>Field Décor - Leaves 4</t>
  </si>
  <si>
    <t>Carbon Ground          Desert Ground          Fog Ground          Pumice Ground</t>
  </si>
  <si>
    <t>ETOILE - Luxury Design</t>
  </si>
  <si>
    <t>Creme          Gris          Renoir          Tropical</t>
  </si>
  <si>
    <t>Creme          Gris          Illusion          Renoir          Symphonie</t>
  </si>
  <si>
    <t>a) Not available in colors Illusion and Symphonie.</t>
  </si>
  <si>
    <t>HERITAGE LUXE - Luxury Design</t>
  </si>
  <si>
    <t>Aqua          Azure          Brown          Cloud          Emerald          Flame</t>
  </si>
  <si>
    <t>Heritage Luxe</t>
  </si>
  <si>
    <t>15" x 19" x 6mm</t>
  </si>
  <si>
    <t>Maze Mix</t>
  </si>
  <si>
    <t>12" x 24" x 6mm</t>
  </si>
  <si>
    <t>Picket Mix</t>
  </si>
  <si>
    <t>Trinity</t>
  </si>
  <si>
    <t>Mosaic - Azure</t>
  </si>
  <si>
    <r>
      <t xml:space="preserve">Mosaic - </t>
    </r>
    <r>
      <rPr>
        <sz val="7"/>
        <rFont val="Arial Narrow"/>
        <family val="2"/>
      </rPr>
      <t>Brown/Emerald/Flame</t>
    </r>
  </si>
  <si>
    <r>
      <t xml:space="preserve">Mosaic - </t>
    </r>
    <r>
      <rPr>
        <sz val="7"/>
        <rFont val="Arial Narrow"/>
        <family val="2"/>
      </rPr>
      <t>Cloud/Emerald</t>
    </r>
  </si>
  <si>
    <t>MATCH-UP - Contemporary Design</t>
  </si>
  <si>
    <t>Blueberry</t>
  </si>
  <si>
    <t>Cinnamon</t>
  </si>
  <si>
    <t>Coffee</t>
  </si>
  <si>
    <t>Coffee Mix</t>
  </si>
  <si>
    <t>Cookie</t>
  </si>
  <si>
    <t>Cookie Mix</t>
  </si>
  <si>
    <t>Earl Grey</t>
  </si>
  <si>
    <t>Earl Grey Mix</t>
  </si>
  <si>
    <t>Liquorice</t>
  </si>
  <si>
    <t>Liquorice Mix</t>
  </si>
  <si>
    <t>Sugar</t>
  </si>
  <si>
    <t>Sugar Mix</t>
  </si>
  <si>
    <t>3.55 SF/CTN</t>
  </si>
  <si>
    <t>9mm Thick</t>
  </si>
  <si>
    <t>8.61 SF/CTN</t>
  </si>
  <si>
    <t>4.16 SF/CTN</t>
  </si>
  <si>
    <t>Cookie Mix          Earl Grey Mix          Sugar Mix</t>
  </si>
  <si>
    <t>NEUTRA 6.0 - Creative Design</t>
  </si>
  <si>
    <t>01 Bianco</t>
  </si>
  <si>
    <t>02 Polvere</t>
  </si>
  <si>
    <t>03 Perla</t>
  </si>
  <si>
    <t>04 Ferro</t>
  </si>
  <si>
    <t xml:space="preserve">         06 Grafite</t>
  </si>
  <si>
    <t xml:space="preserve">         05 Quarzo</t>
  </si>
  <si>
    <t xml:space="preserve">        07 Petrolio</t>
  </si>
  <si>
    <t xml:space="preserve">        08 Avio</t>
  </si>
  <si>
    <t>Decor A - Moka/Taupe</t>
  </si>
  <si>
    <t>Decor A - Plomb/Steel</t>
  </si>
  <si>
    <t>Decor A - Sage/Plomb</t>
  </si>
  <si>
    <t>Decor A - Taupe/Ivory</t>
  </si>
  <si>
    <t>Decor B - Moka/Taupe</t>
  </si>
  <si>
    <t>Decor B - Plomb/Steel</t>
  </si>
  <si>
    <t>Decor B - Sage/Plomb</t>
  </si>
  <si>
    <t>Decor B - Taupe/Ivory</t>
  </si>
  <si>
    <t>Decor Lock - Coffee Mix/Cinnamon</t>
  </si>
  <si>
    <t>Decor Zig Zag - Earl Grey Mix/Blueberry</t>
  </si>
  <si>
    <t>Decor - Tropico</t>
  </si>
  <si>
    <t>Decor - Waves</t>
  </si>
  <si>
    <t>Field - Decor</t>
  </si>
  <si>
    <t>09 Oliva          10 Acquamarina</t>
  </si>
  <si>
    <t>11 Melanzana          12 Malva          13 Corallo          14 Arancio</t>
  </si>
  <si>
    <t>4" Hexagon</t>
  </si>
  <si>
    <t>12" x 10" x 6mm</t>
  </si>
  <si>
    <t>12" x 14" x 6mm</t>
  </si>
  <si>
    <t>01 Shades Décor          02 Shades Décor          03 Shades Décor          04 Shades Décor</t>
  </si>
  <si>
    <t>28" x 24" x 6mm</t>
  </si>
  <si>
    <t>14.03 SF/CTN</t>
  </si>
  <si>
    <t>Mosaico A</t>
  </si>
  <si>
    <t>Mosaico B</t>
  </si>
  <si>
    <t>Mosaico C</t>
  </si>
  <si>
    <t>Mosaico D</t>
  </si>
  <si>
    <t>Mosaico E</t>
  </si>
  <si>
    <t>Mosaico F</t>
  </si>
  <si>
    <t>REVES- Luxury Design</t>
  </si>
  <si>
    <t>Bleu          Choco          Jade          Noisette          Perle          Rose</t>
  </si>
  <si>
    <t>a) Not available in colors Jade and Rose.</t>
  </si>
  <si>
    <t>STONES&amp;MORE 2.0 - Creative Design</t>
  </si>
  <si>
    <t>6" x 16" x 9mm</t>
  </si>
  <si>
    <t>Cove Base</t>
  </si>
  <si>
    <t>1/2" x 8" x 9mm</t>
  </si>
  <si>
    <t>Amani Bronze</t>
  </si>
  <si>
    <t xml:space="preserve">     Calacatta Black</t>
  </si>
  <si>
    <t xml:space="preserve">       Sahara Noir</t>
  </si>
  <si>
    <t>Calacatta          Calacatta Black          Marfil</t>
  </si>
  <si>
    <t>Smooth, Rectified</t>
  </si>
  <si>
    <t>Smooth</t>
  </si>
  <si>
    <t>Calacatta          Marfil          Sahara Noir</t>
  </si>
  <si>
    <t>a) Not available in color Sahara Noir.</t>
  </si>
  <si>
    <t>Calacatta          Marfil</t>
  </si>
  <si>
    <r>
      <t xml:space="preserve">Decor Shapes - </t>
    </r>
    <r>
      <rPr>
        <sz val="7"/>
        <rFont val="Arial Narrow"/>
        <family val="2"/>
      </rPr>
      <t>Blueberry/Cinnamon/Earl Grey Mix</t>
    </r>
  </si>
  <si>
    <t>4" x 21" x 6mm</t>
  </si>
  <si>
    <t>2" x 48" x 6mm</t>
  </si>
  <si>
    <r>
      <t>EARTHTECH - Architectural Design</t>
    </r>
    <r>
      <rPr>
        <u/>
        <sz val="8"/>
        <rFont val="Arial"/>
        <family val="2"/>
      </rPr>
      <t xml:space="preserve"> - </t>
    </r>
    <r>
      <rPr>
        <i/>
        <u/>
        <sz val="8"/>
        <rFont val="Arial"/>
        <family val="2"/>
      </rPr>
      <t>continued</t>
    </r>
  </si>
  <si>
    <r>
      <t>I CLASSICI - Luxury Design</t>
    </r>
    <r>
      <rPr>
        <u/>
        <sz val="8"/>
        <rFont val="Arial"/>
        <family val="2"/>
      </rPr>
      <t xml:space="preserve"> - </t>
    </r>
    <r>
      <rPr>
        <i/>
        <u/>
        <sz val="8"/>
        <rFont val="Arial"/>
        <family val="2"/>
      </rPr>
      <t>continued</t>
    </r>
  </si>
  <si>
    <t>b) Available in color Calacatta Gold only.</t>
  </si>
  <si>
    <r>
      <t>STONES&amp;MORE 2.0 - Creative Design</t>
    </r>
    <r>
      <rPr>
        <u/>
        <sz val="8"/>
        <rFont val="Arial"/>
        <family val="2"/>
      </rPr>
      <t xml:space="preserve"> - </t>
    </r>
    <r>
      <rPr>
        <i/>
        <u/>
        <sz val="8"/>
        <rFont val="Arial"/>
        <family val="2"/>
      </rPr>
      <t>continued</t>
    </r>
  </si>
  <si>
    <t>Earthtech</t>
  </si>
  <si>
    <t>Etoile</t>
  </si>
  <si>
    <t>Match-Up</t>
  </si>
  <si>
    <t>Neutra 6.0</t>
  </si>
  <si>
    <t>11-12</t>
  </si>
  <si>
    <t>Reves</t>
  </si>
  <si>
    <t>Stones&amp;More 2.0</t>
  </si>
  <si>
    <t>Cream Sandstone          Grey Sandstone          White Sandstone</t>
  </si>
  <si>
    <t>Fossil Brown          Fossil Grey          Fossil Ivory          Fossil Taupe          Fossil White</t>
  </si>
  <si>
    <t>Stone 01          Stone 02          Stone 03          Stone 04</t>
  </si>
  <si>
    <t>Stontech/4.0</t>
  </si>
  <si>
    <t>STONTECH/4.0 - Architectural Design</t>
  </si>
  <si>
    <t>Biotech</t>
  </si>
  <si>
    <t>BIOTECH - Architectural Design</t>
  </si>
  <si>
    <t>Crema Stone          Lapis Greige          Serizzo Stone          Stonewood</t>
  </si>
  <si>
    <t>11-1/2" x 15" x 9mm</t>
  </si>
  <si>
    <t>Herringbone</t>
  </si>
  <si>
    <t>8.72 SF/CTN</t>
  </si>
  <si>
    <t xml:space="preserve">  </t>
  </si>
  <si>
    <t>19-1/2" x 16" x 9mm</t>
  </si>
  <si>
    <t>2" x 48" x 9mm</t>
  </si>
  <si>
    <t>Soap Stone</t>
  </si>
  <si>
    <t>19-1/2" x 16" x 6mm</t>
  </si>
  <si>
    <t>13.02 SF/CTN</t>
  </si>
  <si>
    <t>11-3/16" x 14-9/16" x 6mm</t>
  </si>
  <si>
    <t>Squares</t>
  </si>
  <si>
    <t>6-7</t>
  </si>
  <si>
    <t>Calacatta</t>
  </si>
  <si>
    <t xml:space="preserve">     Marfil</t>
  </si>
  <si>
    <t>Florim (Italy)</t>
  </si>
  <si>
    <t>c</t>
  </si>
  <si>
    <t>a) Stocked in colors Crema Stone and Stonewood only.</t>
  </si>
  <si>
    <t xml:space="preserve">a) Stocked in colors Raw-Dust and Raw-White only. </t>
  </si>
  <si>
    <t>a) Not available in colors Build Coal CE and Build Mud CE.</t>
  </si>
  <si>
    <t>b) Available in colors Raw-Dust and Raw-White only.</t>
  </si>
  <si>
    <t>Stone 01          Stone 02</t>
  </si>
  <si>
    <t>Mystic Luxe</t>
  </si>
  <si>
    <t>Planches</t>
  </si>
  <si>
    <t>Woodslate Life</t>
  </si>
  <si>
    <t>MYSTIC LUXE - Luxury Design</t>
  </si>
  <si>
    <t>Carbon</t>
  </si>
  <si>
    <t>Carbon Warren</t>
  </si>
  <si>
    <t xml:space="preserve">      Gold Arabescato</t>
  </si>
  <si>
    <t xml:space="preserve">      Gold</t>
  </si>
  <si>
    <t xml:space="preserve">          Rosegold Glyph</t>
  </si>
  <si>
    <t xml:space="preserve">          Rosegold</t>
  </si>
  <si>
    <t xml:space="preserve">  Titanium Rain</t>
  </si>
  <si>
    <t xml:space="preserve">  Titanium</t>
  </si>
  <si>
    <t>4" x 24" x 6mm</t>
  </si>
  <si>
    <t>Listello</t>
  </si>
  <si>
    <t>16 EA/CTN</t>
  </si>
  <si>
    <t>Black Sea</t>
  </si>
  <si>
    <t>Gloom</t>
  </si>
  <si>
    <t>Indigo</t>
  </si>
  <si>
    <t>Claret</t>
  </si>
  <si>
    <t xml:space="preserve">  Juniper</t>
  </si>
  <si>
    <t xml:space="preserve">  Umber</t>
  </si>
  <si>
    <t xml:space="preserve">        Viridian</t>
  </si>
  <si>
    <t>Black Sea Gold</t>
  </si>
  <si>
    <t>Claret Gold</t>
  </si>
  <si>
    <t xml:space="preserve">       Gloom Gold</t>
  </si>
  <si>
    <t xml:space="preserve">       Indigo Gold</t>
  </si>
  <si>
    <t xml:space="preserve">   Juniper Gold</t>
  </si>
  <si>
    <t xml:space="preserve">   Umber Gold</t>
  </si>
  <si>
    <t xml:space="preserve">     Viridian Gold</t>
  </si>
  <si>
    <t>Carbon            Gold            Rosegold            Titanium</t>
  </si>
  <si>
    <t>PLANCHES - Luxury Design</t>
  </si>
  <si>
    <t>Amande            Choco            Miel            Noisette            Perle</t>
  </si>
  <si>
    <t>6" x 18" x 9mm</t>
  </si>
  <si>
    <t>FLS4</t>
  </si>
  <si>
    <t>FLEO</t>
  </si>
  <si>
    <t>FLEL</t>
  </si>
  <si>
    <t>FLFT</t>
  </si>
  <si>
    <t>FLHL</t>
  </si>
  <si>
    <t>FLMU</t>
  </si>
  <si>
    <t>FLML</t>
  </si>
  <si>
    <t>FLNM</t>
  </si>
  <si>
    <t>FLNE</t>
  </si>
  <si>
    <t>FLOM</t>
  </si>
  <si>
    <t>FLPL</t>
  </si>
  <si>
    <t>FLPR</t>
  </si>
  <si>
    <t>FLRA</t>
  </si>
  <si>
    <t>FLRE</t>
  </si>
  <si>
    <t>FLSE</t>
  </si>
  <si>
    <t>FLST</t>
  </si>
  <si>
    <t>Entire Series.</t>
  </si>
  <si>
    <t>FLBW</t>
  </si>
  <si>
    <t>FLBI</t>
  </si>
  <si>
    <t>FLET</t>
  </si>
  <si>
    <t>FLIN</t>
  </si>
  <si>
    <t>FLIC</t>
  </si>
  <si>
    <t>FLBT</t>
  </si>
  <si>
    <t>6" x 12" x 1-5/8" x 9mm</t>
  </si>
  <si>
    <t>16" x 48" x 1" x 9mm</t>
  </si>
  <si>
    <t>WOODSLATE LIFE - Contemporary Design</t>
  </si>
  <si>
    <t>FLWL</t>
  </si>
  <si>
    <t>Bark          Cotton          Dove          Storm</t>
  </si>
  <si>
    <t>4" x 24" x 9mm</t>
  </si>
  <si>
    <t>Field - Wood Arrow (Left)</t>
  </si>
  <si>
    <t>Field - Wood Arrow (Right)</t>
  </si>
  <si>
    <t>8.26 SF/CTN</t>
  </si>
  <si>
    <t>3 EA/CTN</t>
  </si>
  <si>
    <t>10.86 SF/CTN</t>
  </si>
  <si>
    <t>Mosaic - Wood Slats 3D</t>
  </si>
  <si>
    <t>15" x 21" x 9mm</t>
  </si>
  <si>
    <t>Mosaic - Slate Arrow</t>
  </si>
  <si>
    <t xml:space="preserve">    Mix 1, Cotton/Dove    Matte</t>
  </si>
  <si>
    <t xml:space="preserve">    Mix 2, Storm/Bark    Matte</t>
  </si>
  <si>
    <t>Build Bone CE            Build Coal CE            Build Mud CE            Build White CE</t>
  </si>
  <si>
    <t xml:space="preserve">Colors Build Bone GG, Build Bone TU, Build Coal GG, Build Coal TU, Build Mud GG, Build Mud TU, Build White GG and Build White TU only in all formats and finishes.  Colors Build Bone CE, Build Coal CE, Build Mud CE and Build White CE in the following formats:  16" x 32" x 9mm in all finishes, 8" x 16" x 9mm Staggered Mosaic in all finishes.  The following formats in colors Build Coal CE and Build Mud CE Matte finish:  3" x 6" Brick Mosaic, 13" x 48" x 1" x 9mm Stairtread (Left) and (Right) only.  </t>
  </si>
  <si>
    <t>1/4" x 24" x 9mm Matte Pencil (Stainless Steel) only.</t>
  </si>
  <si>
    <t>12" x 24" x 9mm only Comfort, Rectified Field Tile format only in all colors.</t>
  </si>
  <si>
    <t>The following formats only in the 9mm thickness in all colors:  12" x 24" x 9mm, 24" x 24" x 9mm, 16" x 32" x 9mm and 32" x 32" x 9mm Field Tile, and the 2" x 32" x 9mm Bullnose.</t>
  </si>
  <si>
    <t>a) Available in colors Aqua and Azure only.</t>
  </si>
  <si>
    <t>Aqua          Azure</t>
  </si>
  <si>
    <t>63" x 126" x 6mm format added and is only available in colors Aqua and Azure in the Glossy or Matte finishes.</t>
  </si>
  <si>
    <t>8" x 32" x 9mm and 16" x 32" x 9mm Field Tile formats only in all colors and finishes.</t>
  </si>
  <si>
    <t>Mountain Peak          Riverbed          Tundra</t>
  </si>
  <si>
    <t>a) Available in colors Mountain Peak, Riverbed and Tundra only.</t>
  </si>
  <si>
    <t>63" x 126" x 6mm format added and is only available in colors Mountain Peak, Riverbed and Tundra in the Glossy or Matte finishes.</t>
  </si>
  <si>
    <t>a) Not available in colors 05 Quarzo and 06 Grafite.</t>
  </si>
  <si>
    <t>Porcelain:  Mosaico A, Mosaico B, Mosaico C, Mosaico D, Mosaico E and Mosaico F in colors 05 Quarzo and 06 Grafite only.  2" x 24" x 6mm Matte Bullnose in colors 05 Quarzo and 06 Grafite only.  Glass:  Mosaico A, Mosaico C and Mosaico E in all colors.  95" x 95" x 6mm Neutra 6.0 Décor.</t>
  </si>
  <si>
    <t>3" x 12" Brick</t>
  </si>
  <si>
    <t>Champagne          Dune          Nutmeg          Woodchunk</t>
  </si>
  <si>
    <t>a) Available in colors Golden Onyx, Silver Onyx and White Onyx only.</t>
  </si>
  <si>
    <t>32" x 71" x 9mm Field Tile format only in all colors and finishes.</t>
  </si>
  <si>
    <t>The following Field Tile formats in all colors and finishes:  32" x 32" x 9mm and 32" x 71" x 9mm only.</t>
  </si>
  <si>
    <t xml:space="preserve">32" x 71" x 9mm Field Tile format in all colors and finishes.  Colors Deco Wood Black, Deco Wood Pearl and Deco Wood White in all formats.  Chain A, Chain B, Chain C, Chain D, Chain E, Chain F, Chain A+B+C and Chain D+E+F formats in all colors and finishes.  Open Book A and Open Book B formats in the Matte, Rectified and Soft Rectified finishes only. </t>
  </si>
  <si>
    <t>32" x 32" x 9mm Field Tile format only in all colors and finishes.  48" x 110" x 6mm Satin Rectified Field Tile format in colors Golden Blend, Silver Blend and White Blend only.  2" x 32" x 6mm Bullnose format only in all colors and finishes.</t>
  </si>
  <si>
    <t>32" x 32" x 9mm and 32" x 71" x 9mm Field Tile formats only in all colors and finishes.  Color White Fantasy only in all 6mm Thick formats.  32" x 32" x 6mm, 63" x 63" x 6mm and 63" x 126" x 6mm Field Tile formats only in all colors and finishes.  2" x 32" x 6mm Bullnose format in all colors and finishes.</t>
  </si>
  <si>
    <t>16" x 32" x 9mm and 32" x 71" x 9mm Matte, Rectified Field Tile formats only in all colors.</t>
  </si>
  <si>
    <t>a) Not available in colors Sand Brown, Sand Grey, Sand Ivory, Sand Taupe and Sand White.</t>
  </si>
  <si>
    <t>b) Available in colors Sand Brown, Sand Grey and Sand Ivory only.</t>
  </si>
  <si>
    <t>Colors Burl White and Zecevo in all formats and finishes.  12" x 24" x 9mm, 24" x 24" x 9mm, 16" x 32" x 9mm and 32" x 32" x 9mm Field Tile formats in the Glossy Rectified finish only.  1" x 1" , Staggered and the Staggered 3D Mosaics in the Glossy finish only.  2" x 32" x 6mm Bullnose format in all colors and finishes.  19" x 38" x 11.5mm White Glossy Field Tile format.</t>
  </si>
  <si>
    <t>Stonetech/4.0</t>
  </si>
  <si>
    <t>Colors Stone 05 and Stone 06 only in all formats and finishes.  48" x 110" x 6mm Field Tile format in all colors and finishes.</t>
  </si>
  <si>
    <t>63" x 126" x 6mm Matte Rectified Field Tile format added and is available in color Stone 02 only.</t>
  </si>
  <si>
    <t xml:space="preserve">All formats 9mm thick.  Color Concreate in the R+PTV, Rectified finish only.  The 24" x 24" x 20mm Grip, Rectified Field Tile format in all colors. </t>
  </si>
  <si>
    <t xml:space="preserve">48" x 110" x 6mm Field Tile formats in the Comfort Rectified and Glossy Rectified formats only in all colors.  12" x 12" x 9mm Decor A - Taupe/Ivory Soft, Rectified.  </t>
  </si>
  <si>
    <t>Colors Fall, Flow, Fragment, Pebble and Wave only in all formats and finishes.  8" x 16" x 9mm Staggered Mosaic format only in all colors and finishes.</t>
  </si>
  <si>
    <t>Black          Breach          White</t>
  </si>
  <si>
    <t>c) Not available in color Serizzo Stone.</t>
  </si>
  <si>
    <t>d</t>
  </si>
  <si>
    <t xml:space="preserve">b) Available in colors Crema Stone and Lapis Greige only. </t>
  </si>
  <si>
    <t>48" x 48" x 20mm</t>
  </si>
  <si>
    <t>Charming Amber          Dream Arabesque          Thunder Night</t>
  </si>
  <si>
    <t>Amani Bronze          Sahara Noir</t>
  </si>
  <si>
    <t>Stone 01</t>
  </si>
  <si>
    <r>
      <t>BIOTECH - Architectural Design</t>
    </r>
    <r>
      <rPr>
        <u/>
        <sz val="8"/>
        <rFont val="Arial"/>
        <family val="2"/>
      </rPr>
      <t xml:space="preserve"> - </t>
    </r>
    <r>
      <rPr>
        <i/>
        <u/>
        <sz val="8"/>
        <rFont val="Arial"/>
        <family val="2"/>
      </rPr>
      <t>continued</t>
    </r>
  </si>
  <si>
    <t>1-2</t>
  </si>
  <si>
    <t>3-4</t>
  </si>
  <si>
    <t>13-14</t>
  </si>
  <si>
    <t>a) Available in color Stone 02 only.</t>
  </si>
  <si>
    <t>5/1/26</t>
  </si>
  <si>
    <t>Iconic Life</t>
  </si>
  <si>
    <t>https://www.florim.com/en/products/all-collections/bw_marble</t>
  </si>
  <si>
    <t>https://www.florim.com/en/products/all-collections/biotech</t>
  </si>
  <si>
    <t>https://www.florim.com/en/products/all-collections/buildtech20</t>
  </si>
  <si>
    <t>Casual Life</t>
  </si>
  <si>
    <t>https://www.florim.com/en/products/all-collections/casual-life</t>
  </si>
  <si>
    <t>CASUAL LIFE - Contemporary Design</t>
  </si>
  <si>
    <t>https://www.florim.com/en/products/all-collections/earthtech</t>
  </si>
  <si>
    <t>https://www.florim.com/en/products/all-collections/elemental-stone</t>
  </si>
  <si>
    <t>https://www.florim.com/en/products/all-collections/etoile</t>
  </si>
  <si>
    <t>https://www.florim.com/en/products/all-collections/flowtech</t>
  </si>
  <si>
    <t>https://www.florim.com/en/products/all-collections/heritage-luxe</t>
  </si>
  <si>
    <t>https://www.florim.com/en/products/all-collections/i-classici</t>
  </si>
  <si>
    <t>https://www.florim.com/en/products/all-collections/iconic-life</t>
  </si>
  <si>
    <t>https://www.florim.com/en/products/all-collections/industrial</t>
  </si>
  <si>
    <t>https://www.florim.com/en/products/all-collections/match-up</t>
  </si>
  <si>
    <t>https://www.florim.com/en/products/all-collections/mystic-luxe</t>
  </si>
  <si>
    <t>https://www.florim.com/en/products/all-collections/nature-mood</t>
  </si>
  <si>
    <t>https://www.florim.com/en/products/all-collections/neutra-60</t>
  </si>
  <si>
    <t>https://www.florim.com/en/products/all-collections/onyxmore</t>
  </si>
  <si>
    <t>https://www.florim.com/en/products/all-collections/planches</t>
  </si>
  <si>
    <t>https://www.florim.com/en/products/all-collections/prexious</t>
  </si>
  <si>
    <t>https://www.florim.com/en/products/all-collections/rawtech</t>
  </si>
  <si>
    <t>https://www.florim.com/en/products/all-collections/reves</t>
  </si>
  <si>
    <t>https://www.florim.com/en/products/all-collections/sensi</t>
  </si>
  <si>
    <t>https://www.florim.com/en/products/all-collections/stones-more-20</t>
  </si>
  <si>
    <t>https://www.florim.com/en/products/all-collections/stontech40</t>
  </si>
  <si>
    <t>https://www.florim.com/en/products/all-collections/woodslate-life</t>
  </si>
  <si>
    <t>ICONIC LIFE - Contemporary Design</t>
  </si>
  <si>
    <t>Honey Yumana          Moka Yumana          Opal Yumana          Rice Yumana</t>
  </si>
  <si>
    <t>Grip</t>
  </si>
  <si>
    <t>Matte Silk</t>
  </si>
  <si>
    <t>Deco - Slats</t>
  </si>
  <si>
    <t>Deco - Slats DS</t>
  </si>
  <si>
    <t>2.00 EA/CTN</t>
  </si>
  <si>
    <t>Champagne          Dove          Iron          Talc</t>
  </si>
  <si>
    <t>Matte Soft</t>
  </si>
  <si>
    <t>24" x 24" x 2cm</t>
  </si>
  <si>
    <t>Paver</t>
  </si>
  <si>
    <t>24" x 48" x 2cm</t>
  </si>
  <si>
    <t>FLCL</t>
  </si>
  <si>
    <t>36.15 SLAB</t>
  </si>
  <si>
    <t/>
  </si>
  <si>
    <t>e</t>
  </si>
  <si>
    <t>e) Available in color Serizzo Stone only.</t>
  </si>
  <si>
    <t>d) Not available in color Stonewood.</t>
  </si>
  <si>
    <t>All formats 6mm Comfort, Rectified finish in all colors.</t>
  </si>
  <si>
    <r>
      <t>Mix (</t>
    </r>
    <r>
      <rPr>
        <sz val="7"/>
        <rFont val="Arial Narrow"/>
        <family val="2"/>
      </rPr>
      <t>Matte &amp; Cannete</t>
    </r>
    <r>
      <rPr>
        <sz val="8"/>
        <rFont val="Arial Narrow"/>
        <family val="2"/>
      </rPr>
      <t>) Touch</t>
    </r>
  </si>
  <si>
    <r>
      <t xml:space="preserve">Mosaic - </t>
    </r>
    <r>
      <rPr>
        <sz val="7"/>
        <rFont val="Arial Narrow"/>
        <family val="2"/>
      </rPr>
      <t>Ivory/Taupe/Moka</t>
    </r>
    <r>
      <rPr>
        <sz val="8"/>
        <rFont val="Arial Narrow"/>
        <family val="2"/>
      </rPr>
      <t xml:space="preserve">  Matte</t>
    </r>
  </si>
  <si>
    <r>
      <t xml:space="preserve">Mosaic - </t>
    </r>
    <r>
      <rPr>
        <sz val="7"/>
        <rFont val="Arial Narrow"/>
        <family val="2"/>
      </rPr>
      <t>Sage/Steel/Plomb</t>
    </r>
    <r>
      <rPr>
        <sz val="8"/>
        <rFont val="Arial Narrow"/>
        <family val="2"/>
      </rPr>
      <t xml:space="preserve">  Matte</t>
    </r>
  </si>
  <si>
    <t>01 Bianco          02 Polvere          03 Perla          04 Ferro</t>
  </si>
  <si>
    <t xml:space="preserve">The 32" x 71" x 9mm Field Tile format only in all colors and finishes.  Colors Golden Blend, Silver Blend and White Blend in the following formats only:  24" x 48" x 6mm Glossy Rectified,  48" x 48" x 6mm Glossy Rectified, 48" x 95" x 6mm Glossy Rectified and 48" x 110" x 6mm Glossy Rectified Field Tile formats, 3" x 3" Glossy and 3" x 6" Brick Glossy Mosaic formats.   </t>
  </si>
  <si>
    <t xml:space="preserve">The 16" x 32" x 9mm Field Tile format only in all colors and finishes.  The following fomats in color White Glossy:  2" x 19" Listello/Chair Rail, 1" x 2" Listello/Chair Rail Corner, 6" x 19" Cove Base, 1" x 6" Cove Base Corner and 5/8" x 12" Liner. </t>
  </si>
  <si>
    <t>The 63" x 126" x 6mm Field Tile format only in all colors and finishes.</t>
  </si>
  <si>
    <t xml:space="preserve">The following formats in the 6mm thickness only:  32" x 32" x 6mm, 63" x 63" x 6mm, 63" x 126" x 6mm Field Tile and 2" x 32" x 6mm Bullnose in all colors and finishes.    </t>
  </si>
  <si>
    <r>
      <t>ETOILE - Luxury Design</t>
    </r>
    <r>
      <rPr>
        <u/>
        <sz val="8"/>
        <rFont val="Arial"/>
        <family val="2"/>
      </rPr>
      <t xml:space="preserve"> - </t>
    </r>
    <r>
      <rPr>
        <i/>
        <u/>
        <sz val="8"/>
        <rFont val="Arial"/>
        <family val="2"/>
      </rPr>
      <t>continued</t>
    </r>
  </si>
  <si>
    <r>
      <t>ICONIC LIFE - Contemporary Design</t>
    </r>
    <r>
      <rPr>
        <u/>
        <sz val="8"/>
        <rFont val="Arial"/>
        <family val="2"/>
      </rPr>
      <t xml:space="preserve"> - </t>
    </r>
    <r>
      <rPr>
        <i/>
        <u/>
        <sz val="8"/>
        <rFont val="Arial"/>
        <family val="2"/>
      </rPr>
      <t>continued</t>
    </r>
  </si>
  <si>
    <r>
      <t>NEUTRA 6.0 - Creative Design</t>
    </r>
    <r>
      <rPr>
        <u/>
        <sz val="8"/>
        <rFont val="Arial"/>
        <family val="2"/>
      </rPr>
      <t xml:space="preserve"> - </t>
    </r>
    <r>
      <rPr>
        <i/>
        <u/>
        <sz val="8"/>
        <rFont val="Arial"/>
        <family val="2"/>
      </rPr>
      <t>continued</t>
    </r>
  </si>
  <si>
    <t>Glacier          Mountain Peak          Rainforest          Riverbed          Tundra</t>
  </si>
  <si>
    <r>
      <t>RAWTECH - Architectural Design</t>
    </r>
    <r>
      <rPr>
        <u/>
        <sz val="8"/>
        <rFont val="Arial"/>
        <family val="2"/>
      </rPr>
      <t xml:space="preserve"> - </t>
    </r>
    <r>
      <rPr>
        <i/>
        <u/>
        <sz val="8"/>
        <rFont val="Arial"/>
        <family val="2"/>
      </rPr>
      <t>continued</t>
    </r>
  </si>
  <si>
    <r>
      <t>SENSI - Creative Design</t>
    </r>
    <r>
      <rPr>
        <u/>
        <sz val="8"/>
        <rFont val="Arial"/>
        <family val="2"/>
      </rPr>
      <t xml:space="preserve"> - </t>
    </r>
    <r>
      <rPr>
        <i/>
        <u/>
        <sz val="8"/>
        <rFont val="Arial"/>
        <family val="2"/>
      </rPr>
      <t>continued</t>
    </r>
  </si>
  <si>
    <t>4-5</t>
  </si>
  <si>
    <t>5-6</t>
  </si>
  <si>
    <t>9-10</t>
  </si>
  <si>
    <t>12-13</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</si>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</sst>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6"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9"/>
      <name val="Arial"/>
      <family val="2"/>
    </font>
    <font>
      <sz val="7"/>
      <name val="Arial Narrow"/>
      <family val="2"/>
    </font>
    <font>
      <sz val="11"/>
      <color theme="1"/>
      <name val="Calibri"/>
      <family val="2"/>
      <scheme val="minor"/>
    </font>
    <font>
      <sz val="8"/>
      <color rgb="FF0070C0"/>
      <name val="Arial"/>
      <family val="2"/>
    </font>
    <font>
      <sz val="8"/>
      <color rgb="FFFF0000"/>
      <name val="Arial"/>
      <family val="2"/>
    </font>
    <font>
      <sz val="10"/>
      <color rgb="FF0000FF"/>
      <name val="Arial"/>
      <family val="2"/>
    </font>
    <font>
      <sz val="10"/>
      <color rgb="FF000000"/>
      <name val="Arial"/>
      <family val="2"/>
    </font>
    <font>
      <u/>
      <sz val="8"/>
      <name val="Arial"/>
      <family val="2"/>
    </font>
    <font>
      <i/>
      <u/>
      <sz val="8"/>
      <name val="Arial"/>
      <family val="2"/>
    </font>
    <font>
      <b/>
      <i/>
      <sz val="8"/>
      <name val="Arial Narrow"/>
      <family val="2"/>
    </font>
    <font>
      <sz val="8"/>
      <color rgb="FF0000FF"/>
      <name val="Arial"/>
      <family val="2"/>
    </font>
    <font>
      <b/>
      <sz val="10"/>
      <color rgb="FF0000FF"/>
      <name val="Arial"/>
      <family val="2"/>
    </font>
    <font>
      <b/>
      <u/>
      <sz val="10"/>
      <name val="Arial"/>
      <family val="2"/>
    </font>
    <font>
      <sz val="8"/>
      <color rgb="FFFF0000"/>
      <name val="Arial Narrow"/>
      <family val="2"/>
    </font>
    <font>
      <sz val="10"/>
      <color theme="1"/>
      <name val="Arial"/>
      <family val="2"/>
    </font>
    <font>
      <b/>
      <sz val="10"/>
      <color theme="1"/>
      <name val="Arial"/>
      <family val="2"/>
    </font>
    <font>
      <i/>
      <sz val="8"/>
      <color theme="1"/>
      <name val="Arial Narrow"/>
      <family val="2"/>
    </font>
    <font>
      <sz val="8"/>
      <color theme="1"/>
      <name val="Arial"/>
      <family val="2"/>
    </font>
  </fonts>
  <fills count="16">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indexed="9"/>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5">
    <xf numFmtId="0" fontId="0" fillId="0" borderId="0"/>
    <xf numFmtId="43" fontId="1" fillId="0" borderId="0" applyFont="0" applyFill="0" applyBorder="0" applyAlignment="0" applyProtection="0"/>
    <xf numFmtId="0" fontId="10" fillId="0" borderId="0" applyNumberFormat="0" applyFill="0" applyBorder="0" applyAlignment="0" applyProtection="0">
      <alignment vertical="top"/>
      <protection locked="0"/>
    </xf>
    <xf numFmtId="0" fontId="20" fillId="0" borderId="0"/>
    <xf numFmtId="9" fontId="1" fillId="0" borderId="0" applyFont="0" applyFill="0" applyBorder="0" applyAlignment="0" applyProtection="0"/>
  </cellStyleXfs>
  <cellXfs count="266">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4"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4" applyFont="1" applyFill="1" applyBorder="1" applyAlignment="1">
      <alignment horizontal="center" vertical="center"/>
    </xf>
    <xf numFmtId="9" fontId="4" fillId="0" borderId="0" xfId="4" applyFont="1" applyFill="1" applyAlignment="1">
      <alignment vertical="center"/>
    </xf>
    <xf numFmtId="9" fontId="4" fillId="0" borderId="0" xfId="4" applyFont="1" applyFill="1" applyAlignment="1">
      <alignment horizontal="center" vertical="center"/>
    </xf>
    <xf numFmtId="9" fontId="4" fillId="0" borderId="0" xfId="4" applyFont="1" applyFill="1" applyAlignment="1">
      <alignment horizontal="center"/>
    </xf>
    <xf numFmtId="4" fontId="6" fillId="0" borderId="0" xfId="1" applyNumberFormat="1" applyFont="1" applyFill="1" applyAlignment="1">
      <alignment vertical="center"/>
    </xf>
    <xf numFmtId="9" fontId="6" fillId="0" borderId="0" xfId="4" applyFont="1" applyFill="1" applyAlignment="1">
      <alignment vertical="center"/>
    </xf>
    <xf numFmtId="165" fontId="4" fillId="0" borderId="0" xfId="4" applyNumberFormat="1" applyFont="1" applyFill="1" applyAlignment="1">
      <alignment vertical="center"/>
    </xf>
    <xf numFmtId="9" fontId="4" fillId="0" borderId="0" xfId="4" applyFont="1" applyFill="1"/>
    <xf numFmtId="4" fontId="4" fillId="2" borderId="0" xfId="1" applyNumberFormat="1" applyFont="1" applyFill="1" applyAlignment="1" applyProtection="1">
      <alignment vertical="center"/>
      <protection locked="0"/>
    </xf>
    <xf numFmtId="9" fontId="4" fillId="0" borderId="1" xfId="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4"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4"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4"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0" borderId="0" xfId="0" applyNumberFormat="1" applyFont="1" applyAlignment="1">
      <alignment horizontal="left"/>
    </xf>
    <xf numFmtId="0" fontId="4" fillId="3" borderId="0" xfId="0" applyFont="1" applyFill="1"/>
    <xf numFmtId="0" fontId="15"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4"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18" fillId="14" borderId="0" xfId="0" applyFont="1" applyFill="1" applyAlignment="1">
      <alignment wrapText="1"/>
    </xf>
    <xf numFmtId="0" fontId="4" fillId="3" borderId="0" xfId="0"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4" applyNumberFormat="1" applyFont="1" applyFill="1" applyAlignment="1">
      <alignment horizontal="left" vertical="center" wrapText="1"/>
    </xf>
    <xf numFmtId="9" fontId="4" fillId="0" borderId="0" xfId="4"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14" fontId="2" fillId="0" borderId="0" xfId="0" applyNumberFormat="1" applyFont="1" applyAlignment="1">
      <alignment horizontal="left"/>
    </xf>
    <xf numFmtId="0" fontId="3" fillId="0" borderId="0" xfId="0" applyFont="1"/>
    <xf numFmtId="0" fontId="2" fillId="0" borderId="0" xfId="0" applyFont="1"/>
    <xf numFmtId="49" fontId="4" fillId="0" borderId="0" xfId="0" applyNumberFormat="1" applyFont="1" applyAlignment="1">
      <alignment horizontal="center" vertical="center"/>
    </xf>
    <xf numFmtId="0" fontId="2" fillId="0" borderId="0" xfId="0" applyFont="1" applyAlignment="1">
      <alignment horizontal="left"/>
    </xf>
    <xf numFmtId="0" fontId="21" fillId="0" borderId="0" xfId="0" applyFont="1" applyAlignment="1">
      <alignment vertical="center"/>
    </xf>
    <xf numFmtId="0" fontId="4" fillId="15" borderId="0" xfId="0" applyFont="1" applyFill="1" applyAlignment="1">
      <alignment horizontal="center" vertical="center"/>
    </xf>
    <xf numFmtId="0" fontId="4" fillId="15" borderId="0" xfId="0" applyFont="1" applyFill="1" applyAlignment="1">
      <alignment vertical="center"/>
    </xf>
    <xf numFmtId="14" fontId="23" fillId="0" borderId="0" xfId="0" applyNumberFormat="1" applyFont="1" applyAlignment="1">
      <alignment horizontal="left"/>
    </xf>
    <xf numFmtId="0" fontId="7" fillId="0" borderId="0" xfId="0" applyFont="1"/>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4"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14" fontId="3" fillId="10" borderId="4" xfId="0" applyNumberFormat="1" applyFont="1" applyFill="1" applyBorder="1" applyAlignment="1">
      <alignment horizontal="left"/>
    </xf>
    <xf numFmtId="14" fontId="3" fillId="10" borderId="5" xfId="0" applyNumberFormat="1" applyFont="1" applyFill="1" applyBorder="1" applyAlignment="1">
      <alignment horizontal="left"/>
    </xf>
    <xf numFmtId="0" fontId="23" fillId="0" borderId="0" xfId="0" applyFont="1" applyAlignment="1">
      <alignment horizontal="left"/>
    </xf>
    <xf numFmtId="0" fontId="2" fillId="0" borderId="0" xfId="0" applyFont="1" applyAlignment="1">
      <alignment wrapText="1"/>
    </xf>
    <xf numFmtId="0" fontId="19" fillId="0" borderId="0" xfId="0" applyFont="1" applyAlignment="1">
      <alignment vertical="center"/>
    </xf>
    <xf numFmtId="0" fontId="3" fillId="0" borderId="0" xfId="0" applyFont="1" applyAlignment="1">
      <alignment vertical="top"/>
    </xf>
    <xf numFmtId="14" fontId="3" fillId="0" borderId="0" xfId="0" applyNumberFormat="1" applyFont="1" applyAlignment="1">
      <alignment horizontal="left" vertical="top"/>
    </xf>
    <xf numFmtId="0" fontId="3" fillId="0" borderId="0" xfId="0" applyFont="1" applyAlignment="1">
      <alignment horizontal="left" vertical="top"/>
    </xf>
    <xf numFmtId="0" fontId="3" fillId="0" borderId="0" xfId="0" applyFont="1" applyAlignment="1">
      <alignment vertical="top" wrapText="1"/>
    </xf>
    <xf numFmtId="14" fontId="2" fillId="0" borderId="0" xfId="0" applyNumberFormat="1" applyFont="1" applyAlignment="1">
      <alignment horizontal="left" vertical="top"/>
    </xf>
    <xf numFmtId="0" fontId="2" fillId="0" borderId="0" xfId="0" applyFont="1" applyAlignment="1">
      <alignment horizontal="left" vertical="top"/>
    </xf>
    <xf numFmtId="0" fontId="2" fillId="0" borderId="0" xfId="0" applyFont="1" applyAlignment="1">
      <alignment vertical="top" wrapText="1"/>
    </xf>
    <xf numFmtId="0" fontId="2" fillId="0" borderId="0" xfId="0" applyFont="1" applyAlignment="1">
      <alignment vertical="top"/>
    </xf>
    <xf numFmtId="0" fontId="3" fillId="0" borderId="7" xfId="0" applyFont="1" applyBorder="1" applyAlignment="1">
      <alignment horizontal="center" vertical="center"/>
    </xf>
    <xf numFmtId="0" fontId="0" fillId="0" borderId="7" xfId="0"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27" fillId="0" borderId="0" xfId="0" applyFont="1" applyAlignment="1">
      <alignment horizontal="center" vertical="center"/>
    </xf>
    <xf numFmtId="0" fontId="15" fillId="0" borderId="0" xfId="0" applyFont="1" applyAlignment="1">
      <alignment horizontal="center"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0" fontId="19" fillId="0" borderId="0" xfId="0" applyFont="1" applyAlignment="1">
      <alignment horizontal="right" vertical="center"/>
    </xf>
    <xf numFmtId="0" fontId="7" fillId="0" borderId="0" xfId="0" applyFont="1" applyAlignment="1">
      <alignment horizontal="left" vertical="center"/>
    </xf>
    <xf numFmtId="0" fontId="4" fillId="0" borderId="0" xfId="0" quotePrefix="1" applyFont="1" applyAlignment="1">
      <alignment horizontal="center" vertical="center"/>
    </xf>
    <xf numFmtId="49" fontId="4" fillId="0" borderId="0" xfId="0" quotePrefix="1" applyNumberFormat="1" applyFont="1" applyAlignment="1">
      <alignment horizontal="center" vertical="center"/>
    </xf>
    <xf numFmtId="0" fontId="1" fillId="0" borderId="0" xfId="0" applyFont="1" applyAlignment="1">
      <alignment horizontal="left" vertical="top"/>
    </xf>
    <xf numFmtId="0" fontId="1" fillId="0" borderId="0" xfId="0" applyFont="1"/>
    <xf numFmtId="0" fontId="1" fillId="0" borderId="0" xfId="0" applyFont="1" applyAlignment="1">
      <alignment vertical="top" wrapText="1"/>
    </xf>
    <xf numFmtId="0" fontId="28" fillId="0" borderId="0" xfId="0" applyFont="1" applyAlignment="1">
      <alignment vertical="center"/>
    </xf>
    <xf numFmtId="4" fontId="28" fillId="0" borderId="0" xfId="1" applyNumberFormat="1" applyFont="1" applyFill="1" applyAlignment="1">
      <alignment vertical="center"/>
    </xf>
    <xf numFmtId="0" fontId="3" fillId="0" borderId="0" xfId="0" applyFont="1" applyAlignment="1">
      <alignment horizontal="left"/>
    </xf>
    <xf numFmtId="43" fontId="28" fillId="0" borderId="0" xfId="1" applyFont="1" applyAlignment="1">
      <alignment horizontal="center" vertical="center"/>
    </xf>
    <xf numFmtId="43" fontId="23" fillId="6" borderId="0" xfId="1" applyFont="1" applyFill="1" applyAlignment="1">
      <alignment vertical="center"/>
    </xf>
    <xf numFmtId="4" fontId="28" fillId="0" borderId="0" xfId="1" applyNumberFormat="1" applyFont="1" applyAlignment="1">
      <alignment vertical="center"/>
    </xf>
    <xf numFmtId="4" fontId="28" fillId="0" borderId="0" xfId="0" applyNumberFormat="1" applyFont="1" applyAlignment="1">
      <alignment vertical="center"/>
    </xf>
    <xf numFmtId="9" fontId="28" fillId="0" borderId="0" xfId="4" applyFont="1" applyFill="1" applyAlignment="1">
      <alignment horizontal="center" vertical="center"/>
    </xf>
    <xf numFmtId="9" fontId="28" fillId="0" borderId="0" xfId="4" applyFont="1" applyFill="1" applyAlignment="1">
      <alignment vertical="center"/>
    </xf>
    <xf numFmtId="4" fontId="28" fillId="0" borderId="0" xfId="1" applyNumberFormat="1" applyFont="1" applyAlignment="1" applyProtection="1">
      <alignment vertical="center"/>
      <protection locked="0"/>
    </xf>
    <xf numFmtId="1" fontId="28" fillId="0" borderId="0" xfId="1" applyNumberFormat="1" applyFont="1" applyAlignment="1">
      <alignment horizontal="center" vertical="center"/>
    </xf>
    <xf numFmtId="0" fontId="28" fillId="15" borderId="0" xfId="0" applyFont="1" applyFill="1" applyAlignment="1">
      <alignment vertical="center"/>
    </xf>
    <xf numFmtId="43" fontId="1" fillId="6" borderId="0" xfId="1" applyFont="1" applyFill="1" applyAlignment="1">
      <alignment vertical="center"/>
    </xf>
    <xf numFmtId="14" fontId="1" fillId="0" borderId="0" xfId="0" applyNumberFormat="1" applyFont="1" applyAlignment="1">
      <alignment horizontal="left" vertical="top"/>
    </xf>
    <xf numFmtId="0" fontId="1" fillId="0" borderId="0" xfId="0" applyFont="1" applyAlignment="1">
      <alignment vertical="top"/>
    </xf>
    <xf numFmtId="0" fontId="11" fillId="0" borderId="0" xfId="0" applyFont="1" applyAlignment="1">
      <alignment vertical="center"/>
    </xf>
    <xf numFmtId="0" fontId="5" fillId="0" borderId="0" xfId="0" applyFont="1" applyAlignment="1">
      <alignment vertical="center"/>
    </xf>
    <xf numFmtId="0" fontId="1" fillId="0" borderId="7" xfId="0" applyFont="1" applyBorder="1" applyAlignment="1">
      <alignment horizontal="center" vertical="center"/>
    </xf>
    <xf numFmtId="0" fontId="3" fillId="0" borderId="0" xfId="0" applyFont="1" applyAlignment="1">
      <alignment wrapText="1"/>
    </xf>
    <xf numFmtId="0" fontId="1" fillId="0" borderId="1" xfId="0" applyFont="1" applyBorder="1"/>
    <xf numFmtId="14" fontId="29" fillId="0" borderId="0" xfId="0" applyNumberFormat="1" applyFont="1" applyAlignment="1">
      <alignment horizontal="left"/>
    </xf>
    <xf numFmtId="0" fontId="29" fillId="0" borderId="0" xfId="0" applyFont="1" applyAlignment="1">
      <alignment horizontal="left" vertical="top"/>
    </xf>
    <xf numFmtId="0" fontId="29" fillId="0" borderId="0" xfId="0" applyFont="1" applyAlignment="1">
      <alignment vertical="top" wrapText="1"/>
    </xf>
    <xf numFmtId="0" fontId="29" fillId="0" borderId="0" xfId="0" applyFont="1"/>
    <xf numFmtId="14" fontId="29" fillId="0" borderId="0" xfId="0" applyNumberFormat="1" applyFont="1" applyAlignment="1">
      <alignment horizontal="left" vertical="top"/>
    </xf>
    <xf numFmtId="0" fontId="29" fillId="0" borderId="0" xfId="0" applyFont="1" applyAlignment="1">
      <alignment vertical="top"/>
    </xf>
    <xf numFmtId="0" fontId="29" fillId="0" borderId="0" xfId="0" applyFont="1" applyAlignment="1">
      <alignment horizontal="left"/>
    </xf>
    <xf numFmtId="14" fontId="30" fillId="0" borderId="0" xfId="0" applyNumberFormat="1" applyFont="1" applyAlignment="1">
      <alignment horizontal="left"/>
    </xf>
    <xf numFmtId="0" fontId="31" fillId="0" borderId="0" xfId="0" applyFont="1" applyAlignment="1">
      <alignment horizontal="right" vertical="center"/>
    </xf>
    <xf numFmtId="0" fontId="31" fillId="0" borderId="0" xfId="0" applyFont="1" applyAlignment="1">
      <alignment vertical="center"/>
    </xf>
    <xf numFmtId="0" fontId="22" fillId="0" borderId="0" xfId="0" applyFont="1" applyAlignment="1">
      <alignment vertical="center"/>
    </xf>
    <xf numFmtId="14" fontId="33" fillId="0" borderId="0" xfId="0" applyNumberFormat="1" applyFont="1" applyAlignment="1">
      <alignment horizontal="left" vertical="top"/>
    </xf>
    <xf numFmtId="0" fontId="33" fillId="0" borderId="0" xfId="0" applyFont="1" applyAlignment="1">
      <alignment horizontal="left"/>
    </xf>
    <xf numFmtId="0" fontId="33" fillId="0" borderId="0" xfId="0" applyFont="1"/>
    <xf numFmtId="0" fontId="32" fillId="0" borderId="0" xfId="0" applyFont="1"/>
    <xf numFmtId="14" fontId="33" fillId="0" borderId="0" xfId="0" applyNumberFormat="1" applyFont="1" applyAlignment="1">
      <alignment horizontal="left"/>
    </xf>
    <xf numFmtId="0" fontId="33" fillId="0" borderId="0" xfId="0" applyFont="1" applyAlignment="1">
      <alignment horizontal="left" vertical="top"/>
    </xf>
    <xf numFmtId="0" fontId="33" fillId="0" borderId="0" xfId="0" applyFont="1" applyAlignment="1">
      <alignment vertical="top" wrapText="1"/>
    </xf>
    <xf numFmtId="0" fontId="33" fillId="0" borderId="0" xfId="0" applyFont="1" applyAlignment="1">
      <alignment vertical="top"/>
    </xf>
    <xf numFmtId="0" fontId="33" fillId="0" borderId="0" xfId="0" applyFont="1" applyAlignment="1">
      <alignment horizontal="left" vertical="top" wrapText="1"/>
    </xf>
    <xf numFmtId="0" fontId="32" fillId="0" borderId="0" xfId="0" applyFont="1" applyAlignment="1">
      <alignment vertical="top"/>
    </xf>
    <xf numFmtId="0" fontId="34" fillId="0" borderId="0" xfId="0" applyFont="1" applyAlignment="1">
      <alignment vertical="center"/>
    </xf>
    <xf numFmtId="0" fontId="35"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4" fillId="0" borderId="0" xfId="0" applyFont="1" applyAlignment="1">
      <alignment horizontal="left" vertical="top" wrapText="1"/>
    </xf>
    <xf numFmtId="0" fontId="8" fillId="0" borderId="0" xfId="0" applyFont="1" applyAlignment="1">
      <alignment horizontal="right" vertical="center"/>
    </xf>
    <xf numFmtId="9" fontId="6" fillId="0" borderId="8" xfId="4" applyFont="1" applyFill="1" applyBorder="1" applyAlignment="1">
      <alignment horizontal="center" vertical="center"/>
    </xf>
    <xf numFmtId="0" fontId="8" fillId="0" borderId="0" xfId="4" applyNumberFormat="1" applyFont="1" applyAlignment="1">
      <alignment horizontal="right" vertical="center"/>
    </xf>
    <xf numFmtId="14" fontId="6" fillId="0" borderId="0" xfId="0" applyNumberFormat="1" applyFont="1" applyAlignment="1">
      <alignment horizontal="right" vertical="center"/>
    </xf>
    <xf numFmtId="4" fontId="6" fillId="0" borderId="1" xfId="1" applyNumberFormat="1" applyFont="1" applyFill="1" applyBorder="1" applyAlignment="1">
      <alignment horizontal="center" vertical="center"/>
    </xf>
    <xf numFmtId="0" fontId="14" fillId="0" borderId="0" xfId="0"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xf numFmtId="2" fontId="7" fillId="0" borderId="0" xfId="0" applyNumberFormat="1" applyFont="1" applyAlignment="1">
      <alignment vertical="center" wrapText="1"/>
    </xf>
    <xf numFmtId="0" fontId="12" fillId="0" borderId="0" xfId="0" applyFont="1" applyAlignment="1">
      <alignment horizontal="center" vertical="center"/>
    </xf>
    <xf numFmtId="14" fontId="3" fillId="10" borderId="9" xfId="0" applyNumberFormat="1" applyFont="1" applyFill="1" applyBorder="1" applyAlignment="1">
      <alignment horizontal="center"/>
    </xf>
    <xf numFmtId="0" fontId="0" fillId="0" borderId="10" xfId="0" applyBorder="1"/>
  </cellXfs>
  <cellStyles count="5">
    <cellStyle name="Comma" xfId="1" builtinId="3"/>
    <cellStyle name="Hyperlink" xfId="2" builtinId="8"/>
    <cellStyle name="Normal" xfId="0" builtinId="0"/>
    <cellStyle name="Normal 2" xfId="3" xr:uid="{00000000-0005-0000-0000-000003000000}"/>
    <cellStyle name="Percent" xfId="4" builtinId="5"/>
  </cellStyles>
  <dxfs count="0"/>
  <tableStyles count="0" defaultTableStyle="TableStyleMedium2" defaultPivotStyle="PivotStyleLight16"/>
  <colors>
    <mruColors>
      <color rgb="FF0000FF"/>
      <color rgb="FFCCFFCC"/>
      <color rgb="FF66FFFF"/>
      <color rgb="FFC0C0C0"/>
      <color rgb="FFFFFF99"/>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48</xdr:row>
      <xdr:rowOff>0</xdr:rowOff>
    </xdr:to>
    <xdr:sp macro="" textlink="">
      <xdr:nvSpPr>
        <xdr:cNvPr id="18593" name="Line 2">
          <a:extLst>
            <a:ext uri="{FF2B5EF4-FFF2-40B4-BE49-F238E27FC236}">
              <a16:creationId xmlns:a16="http://schemas.microsoft.com/office/drawing/2014/main" id="{00000000-0008-0000-0100-0000A1480000}"/>
            </a:ext>
          </a:extLst>
        </xdr:cNvPr>
        <xdr:cNvSpPr>
          <a:spLocks noChangeShapeType="1"/>
        </xdr:cNvSpPr>
      </xdr:nvSpPr>
      <xdr:spPr bwMode="auto">
        <a:xfrm>
          <a:off x="332422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9525</xdr:rowOff>
    </xdr:from>
    <xdr:to>
      <xdr:col>2</xdr:col>
      <xdr:colOff>1181100</xdr:colOff>
      <xdr:row>3</xdr:row>
      <xdr:rowOff>9525</xdr:rowOff>
    </xdr:to>
    <xdr:pic>
      <xdr:nvPicPr>
        <xdr:cNvPr id="18595" name="Picture 335">
          <a:extLst>
            <a:ext uri="{FF2B5EF4-FFF2-40B4-BE49-F238E27FC236}">
              <a16:creationId xmlns:a16="http://schemas.microsoft.com/office/drawing/2014/main" id="{00000000-0008-0000-0100-0000A34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390525</xdr:colOff>
      <xdr:row>2</xdr:row>
      <xdr:rowOff>66675</xdr:rowOff>
    </xdr:from>
    <xdr:to>
      <xdr:col>8</xdr:col>
      <xdr:colOff>345499</xdr:colOff>
      <xdr:row>4</xdr:row>
      <xdr:rowOff>123825</xdr:rowOff>
    </xdr:to>
    <xdr:pic>
      <xdr:nvPicPr>
        <xdr:cNvPr id="2" name="Picture 1" descr="Florim Stone worktops | Supplied and fitted across the UK">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95550" y="390525"/>
          <a:ext cx="1669474" cy="4572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7964" name="Line 118">
          <a:extLst>
            <a:ext uri="{FF2B5EF4-FFF2-40B4-BE49-F238E27FC236}">
              <a16:creationId xmlns:a16="http://schemas.microsoft.com/office/drawing/2014/main" id="{00000000-0008-0000-0200-00002C460000}"/>
            </a:ext>
          </a:extLst>
        </xdr:cNvPr>
        <xdr:cNvSpPr>
          <a:spLocks noChangeShapeType="1"/>
        </xdr:cNvSpPr>
      </xdr:nvSpPr>
      <xdr:spPr bwMode="auto">
        <a:xfrm>
          <a:off x="40100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7965" name="Line 192">
          <a:extLst>
            <a:ext uri="{FF2B5EF4-FFF2-40B4-BE49-F238E27FC236}">
              <a16:creationId xmlns:a16="http://schemas.microsoft.com/office/drawing/2014/main" id="{00000000-0008-0000-0200-00002D460000}"/>
            </a:ext>
          </a:extLst>
        </xdr:cNvPr>
        <xdr:cNvSpPr>
          <a:spLocks noChangeShapeType="1"/>
        </xdr:cNvSpPr>
      </xdr:nvSpPr>
      <xdr:spPr bwMode="auto">
        <a:xfrm>
          <a:off x="40100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17967" name="Picture 335">
          <a:extLst>
            <a:ext uri="{FF2B5EF4-FFF2-40B4-BE49-F238E27FC236}">
              <a16:creationId xmlns:a16="http://schemas.microsoft.com/office/drawing/2014/main" id="{00000000-0008-0000-0200-00002F4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290840</xdr:colOff>
      <xdr:row>12</xdr:row>
      <xdr:rowOff>138149</xdr:rowOff>
    </xdr:from>
    <xdr:to>
      <xdr:col>13</xdr:col>
      <xdr:colOff>273444</xdr:colOff>
      <xdr:row>15</xdr:row>
      <xdr:rowOff>64566</xdr:rowOff>
    </xdr:to>
    <xdr:pic>
      <xdr:nvPicPr>
        <xdr:cNvPr id="2" name="Picture 1" descr="Florim Stone worktops | Supplied and fitted across the UK">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19351" y="1657786"/>
          <a:ext cx="1669474" cy="45720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florim.com/en/"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56</v>
      </c>
      <c r="B1" s="105" t="s">
        <v>476</v>
      </c>
    </row>
    <row r="2" spans="1:13" ht="13.5" x14ac:dyDescent="0.25">
      <c r="A2" s="7" t="s">
        <v>85</v>
      </c>
      <c r="B2" s="103" t="s">
        <v>95</v>
      </c>
      <c r="D2" s="159"/>
    </row>
    <row r="3" spans="1:13" ht="13.5" x14ac:dyDescent="0.25">
      <c r="A3" s="7" t="s">
        <v>73</v>
      </c>
      <c r="B3" s="103" t="s">
        <v>89</v>
      </c>
      <c r="D3" s="159"/>
    </row>
    <row r="4" spans="1:13" x14ac:dyDescent="0.2">
      <c r="A4" s="7" t="s">
        <v>27</v>
      </c>
      <c r="B4" s="104" t="s">
        <v>600</v>
      </c>
      <c r="C4" s="104"/>
      <c r="D4" s="104"/>
      <c r="E4" s="151"/>
      <c r="F4" s="151"/>
      <c r="G4" s="151"/>
      <c r="H4" s="151"/>
      <c r="I4" s="151"/>
      <c r="J4" s="151"/>
    </row>
    <row r="6" spans="1:13" x14ac:dyDescent="0.2">
      <c r="A6" s="88"/>
      <c r="B6" s="88"/>
      <c r="C6" s="88"/>
      <c r="D6" s="88"/>
      <c r="E6" s="88"/>
      <c r="F6" s="88"/>
      <c r="G6" s="88"/>
      <c r="H6" s="88"/>
    </row>
    <row r="8" spans="1:13" x14ac:dyDescent="0.2">
      <c r="A8" s="50" t="s">
        <v>41</v>
      </c>
      <c r="B8" s="51"/>
      <c r="C8" s="241"/>
      <c r="D8" s="241"/>
      <c r="E8" s="241"/>
      <c r="F8" s="241"/>
      <c r="G8" s="241"/>
      <c r="H8" s="242"/>
    </row>
    <row r="9" spans="1:13" x14ac:dyDescent="0.2">
      <c r="A9" s="3"/>
      <c r="B9" s="3"/>
      <c r="C9" s="3"/>
      <c r="D9" s="3"/>
      <c r="E9" s="3"/>
      <c r="F9" s="3"/>
      <c r="G9" s="3"/>
      <c r="H9" s="3"/>
      <c r="I9" s="3"/>
      <c r="J9" s="3"/>
      <c r="K9" s="3"/>
      <c r="L9" s="3"/>
      <c r="M9" s="3"/>
    </row>
    <row r="10" spans="1:13" x14ac:dyDescent="0.2">
      <c r="A10" s="3"/>
      <c r="B10" s="3" t="s">
        <v>30</v>
      </c>
      <c r="C10" s="3"/>
      <c r="D10" s="3"/>
      <c r="F10" s="3"/>
      <c r="G10" s="3"/>
      <c r="H10" s="3"/>
      <c r="I10" s="3"/>
      <c r="J10" s="3"/>
      <c r="K10" s="3"/>
      <c r="L10" s="3"/>
      <c r="M10" s="3"/>
    </row>
    <row r="11" spans="1:13" x14ac:dyDescent="0.2">
      <c r="A11" s="3"/>
      <c r="B11" s="3" t="s">
        <v>31</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32</v>
      </c>
      <c r="C14" s="3"/>
      <c r="D14" s="3"/>
      <c r="F14" s="3"/>
      <c r="G14" s="3"/>
      <c r="H14" s="3"/>
      <c r="I14" s="3"/>
      <c r="J14" s="3"/>
      <c r="K14" s="3"/>
      <c r="L14" s="3"/>
      <c r="M14" s="3"/>
    </row>
    <row r="15" spans="1:13" x14ac:dyDescent="0.2">
      <c r="A15" s="3"/>
      <c r="B15" s="3" t="s">
        <v>31</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33</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34</v>
      </c>
      <c r="C20" s="48"/>
      <c r="D20" s="3"/>
      <c r="E20" s="3"/>
      <c r="F20" s="3"/>
      <c r="G20" s="3"/>
      <c r="H20" s="3"/>
      <c r="I20" s="3"/>
      <c r="J20" s="3"/>
      <c r="K20" s="3"/>
      <c r="L20" s="3"/>
      <c r="M20" s="3"/>
    </row>
    <row r="21" spans="1:13" x14ac:dyDescent="0.2">
      <c r="B21" s="49" t="s">
        <v>15</v>
      </c>
      <c r="C21" s="49" t="s">
        <v>35</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6"/>
      <c r="D23" s="3"/>
      <c r="E23" s="3"/>
      <c r="F23" s="3"/>
      <c r="G23" s="3"/>
      <c r="H23" s="3"/>
      <c r="I23" s="3"/>
      <c r="J23" s="3"/>
      <c r="K23" s="3"/>
      <c r="L23" s="3"/>
      <c r="M23" s="3"/>
    </row>
    <row r="24" spans="1:13" x14ac:dyDescent="0.2">
      <c r="A24" s="3"/>
      <c r="B24" s="3" t="s">
        <v>36</v>
      </c>
      <c r="C24" s="3"/>
      <c r="D24" s="3"/>
      <c r="F24" s="3"/>
      <c r="G24" s="3"/>
      <c r="H24" s="3"/>
      <c r="I24" s="3"/>
      <c r="J24" s="3"/>
      <c r="K24" s="3"/>
      <c r="L24" s="3"/>
      <c r="M24" s="3"/>
    </row>
    <row r="25" spans="1:13" x14ac:dyDescent="0.2">
      <c r="A25" s="3"/>
      <c r="B25" s="3" t="s">
        <v>31</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8" t="s">
        <v>64</v>
      </c>
      <c r="B28" s="3" t="s">
        <v>37</v>
      </c>
      <c r="C28" s="3"/>
      <c r="D28" s="3"/>
      <c r="E28" s="3"/>
      <c r="F28" s="3"/>
      <c r="G28" s="3"/>
      <c r="H28" s="3"/>
      <c r="I28" s="3"/>
      <c r="J28" s="3"/>
      <c r="K28" s="3"/>
      <c r="L28" s="3"/>
      <c r="M28" s="3"/>
    </row>
    <row r="29" spans="1:13" x14ac:dyDescent="0.2">
      <c r="A29" s="78"/>
      <c r="B29" s="3" t="s">
        <v>7</v>
      </c>
      <c r="C29" s="3"/>
      <c r="D29" s="3"/>
      <c r="E29" s="3"/>
      <c r="F29" s="3"/>
      <c r="G29" s="3"/>
      <c r="H29" s="3"/>
      <c r="I29" s="3"/>
      <c r="J29" s="3"/>
      <c r="K29" s="3"/>
      <c r="L29" s="3"/>
      <c r="M29" s="3"/>
    </row>
    <row r="30" spans="1:13" x14ac:dyDescent="0.2">
      <c r="A30" s="78"/>
      <c r="B30" s="3"/>
      <c r="C30" s="3"/>
      <c r="D30" s="3"/>
      <c r="E30" s="3"/>
      <c r="F30" s="3"/>
      <c r="G30" s="3"/>
      <c r="H30" s="3"/>
      <c r="I30" s="3"/>
      <c r="J30" s="3"/>
      <c r="K30" s="3"/>
      <c r="L30" s="3"/>
      <c r="M30" s="3"/>
    </row>
    <row r="31" spans="1:13" x14ac:dyDescent="0.2">
      <c r="A31" s="78" t="s">
        <v>65</v>
      </c>
      <c r="B31" s="3" t="s">
        <v>66</v>
      </c>
      <c r="C31" s="3"/>
      <c r="D31" s="3"/>
      <c r="E31" s="3"/>
      <c r="F31" s="3"/>
      <c r="G31" s="3"/>
      <c r="H31" s="3"/>
      <c r="I31" s="3"/>
      <c r="J31" s="3"/>
      <c r="K31" s="3"/>
      <c r="L31" s="3"/>
      <c r="M31" s="3"/>
    </row>
    <row r="32" spans="1:13" x14ac:dyDescent="0.2">
      <c r="A32" s="78"/>
      <c r="B32" s="3" t="s">
        <v>78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8" t="s">
        <v>67</v>
      </c>
      <c r="B34" s="3" t="s">
        <v>42</v>
      </c>
      <c r="C34" s="3"/>
      <c r="D34" s="3"/>
      <c r="E34" s="3"/>
      <c r="F34" s="3"/>
      <c r="G34" s="3"/>
      <c r="H34" s="3"/>
      <c r="I34" s="3"/>
      <c r="J34" s="3"/>
      <c r="K34" s="3"/>
      <c r="L34" s="3"/>
      <c r="M34" s="3"/>
    </row>
    <row r="35" spans="1:13" x14ac:dyDescent="0.2">
      <c r="A35" s="78"/>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0" t="s">
        <v>53</v>
      </c>
      <c r="C37" s="100" t="s">
        <v>68</v>
      </c>
      <c r="D37" s="243" t="s">
        <v>54</v>
      </c>
      <c r="E37" s="244"/>
      <c r="F37" s="100" t="s">
        <v>69</v>
      </c>
      <c r="G37" s="100" t="s">
        <v>70</v>
      </c>
      <c r="H37" s="100" t="s">
        <v>71</v>
      </c>
      <c r="I37" s="3"/>
      <c r="J37" s="3"/>
      <c r="K37" s="3"/>
      <c r="L37" s="3"/>
      <c r="M37" s="3"/>
    </row>
    <row r="38" spans="1:13" x14ac:dyDescent="0.2">
      <c r="B38" s="101">
        <v>1</v>
      </c>
      <c r="C38" s="121"/>
      <c r="D38" s="102" t="s">
        <v>55</v>
      </c>
      <c r="E38" s="99"/>
      <c r="F38" s="122" t="s">
        <v>72</v>
      </c>
      <c r="G38" s="122">
        <v>0</v>
      </c>
      <c r="H38" s="122"/>
      <c r="I38" s="3"/>
      <c r="J38" s="3"/>
      <c r="K38" s="3"/>
      <c r="L38" s="3"/>
      <c r="M38" s="3"/>
    </row>
    <row r="39" spans="1:13" x14ac:dyDescent="0.2">
      <c r="B39" s="101">
        <v>2</v>
      </c>
      <c r="C39" s="121"/>
      <c r="D39" s="102" t="s">
        <v>45</v>
      </c>
      <c r="E39" s="99"/>
      <c r="F39" s="122" t="s">
        <v>72</v>
      </c>
      <c r="G39" s="122">
        <v>0</v>
      </c>
      <c r="H39" s="122"/>
      <c r="I39" s="3"/>
      <c r="J39" s="3"/>
      <c r="K39" s="3"/>
      <c r="L39" s="3"/>
      <c r="M39" s="3"/>
    </row>
    <row r="40" spans="1:13" x14ac:dyDescent="0.2">
      <c r="B40" s="101">
        <v>3</v>
      </c>
      <c r="C40" s="121"/>
      <c r="D40" s="102" t="s">
        <v>8</v>
      </c>
      <c r="E40" s="99"/>
      <c r="F40" s="122" t="s">
        <v>72</v>
      </c>
      <c r="G40" s="122">
        <v>0</v>
      </c>
      <c r="H40" s="122"/>
      <c r="I40" s="3"/>
      <c r="J40" s="3"/>
      <c r="K40" s="3"/>
      <c r="L40" s="3"/>
      <c r="M40" s="3"/>
    </row>
    <row r="41" spans="1:13" x14ac:dyDescent="0.2">
      <c r="B41" s="101">
        <v>4</v>
      </c>
      <c r="C41" s="121"/>
      <c r="D41" s="102">
        <v>0</v>
      </c>
      <c r="E41" s="99"/>
      <c r="F41" s="122" t="s">
        <v>72</v>
      </c>
      <c r="G41" s="122">
        <v>0</v>
      </c>
      <c r="H41" s="122"/>
      <c r="I41" s="3"/>
      <c r="J41" s="3"/>
      <c r="K41" s="3"/>
      <c r="L41" s="3"/>
      <c r="M41" s="3"/>
    </row>
    <row r="42" spans="1:13" x14ac:dyDescent="0.2">
      <c r="B42" s="101">
        <v>5</v>
      </c>
      <c r="C42" s="121"/>
      <c r="D42" s="102">
        <v>0</v>
      </c>
      <c r="E42" s="99"/>
      <c r="F42" s="122" t="s">
        <v>72</v>
      </c>
      <c r="G42" s="122">
        <v>0</v>
      </c>
      <c r="H42" s="122"/>
      <c r="I42" s="3"/>
      <c r="J42" s="3"/>
      <c r="K42" s="3" t="s">
        <v>465</v>
      </c>
      <c r="L42" s="3"/>
      <c r="M42" s="3"/>
    </row>
    <row r="43" spans="1:13" x14ac:dyDescent="0.2">
      <c r="B43" s="101">
        <v>6</v>
      </c>
      <c r="C43" s="121"/>
      <c r="D43" s="102">
        <v>0</v>
      </c>
      <c r="E43" s="99"/>
      <c r="F43" s="122" t="s">
        <v>72</v>
      </c>
      <c r="G43" s="122">
        <v>0</v>
      </c>
      <c r="H43" s="122"/>
      <c r="I43" s="3"/>
      <c r="J43" s="3"/>
      <c r="K43" s="3"/>
      <c r="L43" s="3"/>
      <c r="M43" s="3"/>
    </row>
    <row r="44" spans="1:13" x14ac:dyDescent="0.2">
      <c r="B44" s="101">
        <v>7</v>
      </c>
      <c r="C44" s="121"/>
      <c r="D44" s="102">
        <v>0</v>
      </c>
      <c r="E44" s="99"/>
      <c r="F44" s="122" t="s">
        <v>72</v>
      </c>
      <c r="G44" s="122">
        <v>0</v>
      </c>
      <c r="H44" s="122"/>
      <c r="I44" s="3"/>
      <c r="J44" s="3"/>
      <c r="K44" s="3"/>
      <c r="L44" s="3"/>
      <c r="M44" s="3"/>
    </row>
    <row r="45" spans="1:13" x14ac:dyDescent="0.2">
      <c r="A45" s="3"/>
      <c r="B45" s="3"/>
      <c r="C45" s="3"/>
      <c r="D45" s="3"/>
      <c r="E45" s="3"/>
      <c r="F45" s="3"/>
      <c r="G45" s="3"/>
      <c r="H45" s="3"/>
      <c r="I45" s="3"/>
      <c r="J45" s="3"/>
      <c r="K45" s="3"/>
      <c r="L45" s="3"/>
      <c r="M45" s="3"/>
    </row>
    <row r="46" spans="1:13" x14ac:dyDescent="0.2">
      <c r="A46" s="3" t="s">
        <v>38</v>
      </c>
      <c r="B46" s="3"/>
      <c r="C46" s="3"/>
      <c r="D46" s="3"/>
      <c r="E46" s="3"/>
      <c r="F46" s="3"/>
      <c r="G46" s="3"/>
      <c r="H46" s="3"/>
      <c r="I46" s="3"/>
      <c r="J46" s="3"/>
      <c r="K46" s="3"/>
      <c r="L46" s="3"/>
      <c r="M46" s="3"/>
    </row>
    <row r="47" spans="1:13" x14ac:dyDescent="0.2">
      <c r="A47" s="3" t="s">
        <v>86</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39</v>
      </c>
      <c r="C49" s="3"/>
      <c r="D49" s="3"/>
      <c r="F49" s="3"/>
      <c r="G49" s="3"/>
      <c r="H49" s="3"/>
      <c r="I49" s="3"/>
      <c r="J49" s="3"/>
      <c r="K49" s="3"/>
      <c r="L49" s="3"/>
      <c r="M49" s="3"/>
    </row>
    <row r="50" spans="1:13" x14ac:dyDescent="0.2">
      <c r="A50" s="3"/>
      <c r="B50" s="3" t="s">
        <v>31</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40</v>
      </c>
      <c r="C53" s="3"/>
      <c r="D53" s="3"/>
      <c r="F53" s="3"/>
      <c r="G53" s="3"/>
      <c r="H53" s="3"/>
      <c r="I53" s="3"/>
      <c r="J53" s="3"/>
      <c r="K53" s="3"/>
      <c r="L53" s="3"/>
      <c r="M53" s="3"/>
    </row>
    <row r="54" spans="1:13" x14ac:dyDescent="0.2">
      <c r="A54" s="3"/>
      <c r="B54" s="3" t="s">
        <v>31</v>
      </c>
      <c r="C54" s="3"/>
      <c r="D54" s="3"/>
      <c r="F54" s="3"/>
      <c r="G54" s="3"/>
      <c r="H54" s="3"/>
      <c r="I54" s="3"/>
      <c r="J54" s="3"/>
      <c r="K54" s="3"/>
      <c r="L54" s="3"/>
      <c r="M54" s="3"/>
    </row>
    <row r="55" spans="1:13" x14ac:dyDescent="0.2">
      <c r="A55" s="3"/>
      <c r="B55" s="3"/>
      <c r="C55" s="3"/>
      <c r="D55" s="3"/>
      <c r="E55" s="3"/>
      <c r="F55" s="3"/>
      <c r="G55" s="3"/>
      <c r="H55" s="86" t="s">
        <v>88</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8"/>
      <c r="B60" s="88"/>
      <c r="C60" s="88"/>
      <c r="D60" s="88"/>
      <c r="E60" s="88"/>
      <c r="F60" s="88"/>
      <c r="G60" s="88"/>
      <c r="H60" s="88"/>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4"/>
  <sheetViews>
    <sheetView workbookViewId="0">
      <selection sqref="A1:K53"/>
    </sheetView>
  </sheetViews>
  <sheetFormatPr defaultRowHeight="12.75" x14ac:dyDescent="0.2"/>
  <cols>
    <col min="1" max="1" width="4.85546875" style="10" customWidth="1"/>
    <col min="2" max="2" width="1" style="10" customWidth="1"/>
    <col min="3" max="3" width="24.7109375" style="2" customWidth="1"/>
    <col min="4" max="4" width="1" style="2" customWidth="1"/>
    <col min="5" max="5" width="16.5703125" style="2" customWidth="1"/>
    <col min="6" max="6" width="3.28515625" customWidth="1"/>
    <col min="7" max="7" width="4.85546875" style="10" customWidth="1"/>
    <col min="8" max="8" width="1" style="10" customWidth="1"/>
    <col min="9" max="9" width="24.7109375" style="2" customWidth="1"/>
    <col min="10" max="10" width="1" style="2" customWidth="1"/>
    <col min="11" max="11" width="16.5703125" style="2" customWidth="1"/>
  </cols>
  <sheetData>
    <row r="3" spans="1:19" ht="15.75" x14ac:dyDescent="0.2">
      <c r="A3" s="83"/>
      <c r="B3" s="83"/>
      <c r="C3" s="83"/>
      <c r="D3" s="83"/>
      <c r="E3" s="83"/>
      <c r="F3" s="248" t="str">
        <f>"File '"&amp;Instructions!B2&amp;"' - "&amp;Instructions!B1</f>
        <v>File 'F' - Florim (Italy)</v>
      </c>
      <c r="G3" s="248"/>
      <c r="H3" s="248"/>
      <c r="I3" s="248"/>
      <c r="J3" s="248"/>
      <c r="K3" s="248"/>
      <c r="Q3" s="11"/>
      <c r="R3" s="6"/>
      <c r="S3" s="36"/>
    </row>
    <row r="4" spans="1:19" ht="15.75" x14ac:dyDescent="0.2">
      <c r="A4" s="83"/>
      <c r="B4" s="83"/>
      <c r="C4" s="83"/>
      <c r="D4" s="83"/>
      <c r="E4" s="245"/>
      <c r="F4" s="245"/>
      <c r="G4" s="245"/>
      <c r="H4" s="245"/>
      <c r="Q4" s="11"/>
      <c r="R4" s="6"/>
      <c r="S4" s="36"/>
    </row>
    <row r="5" spans="1:19" ht="15.75" x14ac:dyDescent="0.2">
      <c r="A5" s="83"/>
      <c r="B5" s="83"/>
      <c r="C5" s="83"/>
      <c r="D5" s="83"/>
      <c r="E5" s="140"/>
      <c r="F5" s="83"/>
      <c r="G5" s="83"/>
      <c r="H5" s="83"/>
      <c r="I5" s="83"/>
      <c r="J5" s="83"/>
      <c r="K5" s="87"/>
      <c r="L5" s="3"/>
      <c r="M5" s="3"/>
      <c r="N5" s="3"/>
      <c r="O5" s="3"/>
      <c r="P5" s="4"/>
      <c r="Q5" s="11"/>
      <c r="R5" s="6"/>
      <c r="S5" s="36"/>
    </row>
    <row r="6" spans="1:19" ht="15.75" x14ac:dyDescent="0.2">
      <c r="A6" s="245" t="str">
        <f>"Price List Index - "&amp;Instructions!B4</f>
        <v>Price List Index - 5/1/26</v>
      </c>
      <c r="B6" s="245"/>
      <c r="C6" s="245"/>
      <c r="D6" s="245"/>
      <c r="E6" s="245"/>
      <c r="F6" s="245"/>
      <c r="G6" s="245"/>
      <c r="H6" s="245"/>
      <c r="I6" s="245"/>
      <c r="J6" s="245"/>
      <c r="K6" s="245"/>
      <c r="L6" s="3"/>
      <c r="M6" s="3"/>
      <c r="N6" s="3"/>
      <c r="O6" s="3"/>
      <c r="P6" s="4"/>
      <c r="Q6" s="11"/>
      <c r="R6" s="6"/>
      <c r="S6" s="36"/>
    </row>
    <row r="7" spans="1:19" ht="6" customHeight="1" x14ac:dyDescent="0.2">
      <c r="A7" s="83"/>
      <c r="B7" s="83"/>
      <c r="C7" s="83"/>
      <c r="D7" s="83"/>
      <c r="E7" s="83"/>
      <c r="F7" s="83"/>
      <c r="G7" s="83"/>
      <c r="H7" s="83"/>
      <c r="I7" s="83"/>
      <c r="J7" s="83"/>
      <c r="K7" s="83"/>
      <c r="L7" s="3"/>
      <c r="M7" s="3"/>
      <c r="N7" s="3"/>
      <c r="O7" s="3"/>
      <c r="P7" s="4"/>
      <c r="Q7" s="11"/>
      <c r="R7" s="6"/>
      <c r="S7" s="36"/>
    </row>
    <row r="8" spans="1:19" ht="3" customHeight="1" x14ac:dyDescent="0.2">
      <c r="A8" s="84"/>
      <c r="B8" s="84"/>
      <c r="C8" s="84"/>
      <c r="D8" s="84"/>
      <c r="E8" s="84"/>
      <c r="F8" s="84"/>
      <c r="G8" s="84"/>
      <c r="H8" s="84"/>
      <c r="I8" s="84"/>
      <c r="J8" s="84"/>
      <c r="K8" s="84"/>
    </row>
    <row r="9" spans="1:19" ht="3" customHeight="1" x14ac:dyDescent="0.2">
      <c r="A9" s="85"/>
      <c r="B9" s="85"/>
      <c r="C9" s="85"/>
      <c r="D9" s="85"/>
      <c r="E9" s="85"/>
      <c r="F9" s="85"/>
      <c r="G9" s="85"/>
      <c r="H9" s="85"/>
      <c r="I9" s="85"/>
      <c r="J9" s="85"/>
      <c r="K9" s="85"/>
    </row>
    <row r="11" spans="1:19" x14ac:dyDescent="0.2">
      <c r="A11" s="81" t="s">
        <v>9</v>
      </c>
      <c r="B11" s="80"/>
      <c r="C11" s="81" t="s">
        <v>49</v>
      </c>
      <c r="D11" s="80"/>
      <c r="E11" s="81" t="s">
        <v>50</v>
      </c>
      <c r="G11" s="81" t="s">
        <v>9</v>
      </c>
      <c r="H11" s="80"/>
      <c r="I11" s="81" t="s">
        <v>49</v>
      </c>
      <c r="J11" s="80"/>
      <c r="K11" s="81" t="s">
        <v>50</v>
      </c>
    </row>
    <row r="12" spans="1:19" s="82" customFormat="1" ht="15" customHeight="1" x14ac:dyDescent="0.2">
      <c r="A12" s="6">
        <v>1</v>
      </c>
      <c r="B12" s="78"/>
      <c r="C12" s="3" t="s">
        <v>280</v>
      </c>
      <c r="D12" s="3"/>
      <c r="E12" s="3" t="s">
        <v>284</v>
      </c>
      <c r="F12" s="185"/>
      <c r="G12" s="153"/>
      <c r="H12" s="78"/>
      <c r="I12" s="3"/>
      <c r="J12" s="3"/>
      <c r="K12" s="3"/>
    </row>
    <row r="13" spans="1:19" s="82" customFormat="1" ht="15" customHeight="1" x14ac:dyDescent="0.2">
      <c r="A13" s="193" t="s">
        <v>596</v>
      </c>
      <c r="B13" s="78"/>
      <c r="C13" s="3" t="s">
        <v>459</v>
      </c>
      <c r="D13" s="3"/>
      <c r="E13" s="3" t="s">
        <v>284</v>
      </c>
      <c r="F13" s="185"/>
      <c r="G13" s="153"/>
      <c r="H13" s="78"/>
      <c r="I13" s="3"/>
      <c r="J13" s="3"/>
      <c r="K13" s="3"/>
    </row>
    <row r="14" spans="1:19" s="82" customFormat="1" ht="15" customHeight="1" x14ac:dyDescent="0.2">
      <c r="A14" s="193">
        <v>2</v>
      </c>
      <c r="B14" s="78"/>
      <c r="C14" s="3" t="s">
        <v>281</v>
      </c>
      <c r="D14" s="3"/>
      <c r="E14" s="3" t="s">
        <v>284</v>
      </c>
      <c r="F14" s="185"/>
      <c r="G14" s="153"/>
      <c r="H14" s="78"/>
      <c r="I14" s="3"/>
      <c r="J14" s="3"/>
      <c r="K14" s="3"/>
    </row>
    <row r="15" spans="1:19" s="82" customFormat="1" ht="15" customHeight="1" x14ac:dyDescent="0.2">
      <c r="A15" s="193">
        <v>3</v>
      </c>
      <c r="B15" s="78"/>
      <c r="C15" s="3" t="s">
        <v>605</v>
      </c>
      <c r="D15" s="3"/>
      <c r="E15" s="3" t="s">
        <v>283</v>
      </c>
      <c r="F15" s="185"/>
      <c r="G15" s="153"/>
      <c r="H15" s="78"/>
      <c r="I15" s="3"/>
      <c r="J15" s="3"/>
      <c r="K15" s="3"/>
    </row>
    <row r="16" spans="1:19" s="82" customFormat="1" ht="15" customHeight="1" x14ac:dyDescent="0.2">
      <c r="A16" s="193" t="s">
        <v>597</v>
      </c>
      <c r="B16" s="78"/>
      <c r="C16" s="3" t="s">
        <v>447</v>
      </c>
      <c r="D16" s="3"/>
      <c r="E16" s="3" t="s">
        <v>284</v>
      </c>
      <c r="F16" s="185"/>
      <c r="G16" s="153"/>
      <c r="H16" s="78"/>
      <c r="I16" s="3"/>
      <c r="J16" s="3"/>
      <c r="K16" s="3"/>
    </row>
    <row r="17" spans="1:13" s="82" customFormat="1" ht="15" customHeight="1" x14ac:dyDescent="0.2">
      <c r="A17" s="6">
        <v>4</v>
      </c>
      <c r="B17" s="78"/>
      <c r="C17" s="3" t="s">
        <v>282</v>
      </c>
      <c r="D17" s="3"/>
      <c r="E17" s="3" t="s">
        <v>283</v>
      </c>
      <c r="F17" s="185"/>
      <c r="G17" s="153"/>
      <c r="H17" s="78"/>
      <c r="I17" s="3"/>
      <c r="J17" s="3"/>
      <c r="K17" s="3"/>
      <c r="M17" s="3"/>
    </row>
    <row r="18" spans="1:13" s="82" customFormat="1" ht="15" customHeight="1" x14ac:dyDescent="0.2">
      <c r="A18" s="193" t="s">
        <v>662</v>
      </c>
      <c r="B18" s="78"/>
      <c r="C18" s="3" t="s">
        <v>448</v>
      </c>
      <c r="D18" s="3"/>
      <c r="E18" s="3" t="s">
        <v>293</v>
      </c>
      <c r="F18" s="185"/>
      <c r="G18" s="153" t="s">
        <v>87</v>
      </c>
      <c r="H18" s="78"/>
      <c r="I18" s="185"/>
      <c r="J18" s="3"/>
      <c r="K18" s="3"/>
    </row>
    <row r="19" spans="1:13" s="82" customFormat="1" ht="15" customHeight="1" x14ac:dyDescent="0.2">
      <c r="A19" s="193">
        <v>5</v>
      </c>
      <c r="B19" s="78"/>
      <c r="C19" s="3" t="s">
        <v>287</v>
      </c>
      <c r="D19" s="3"/>
      <c r="E19" s="3" t="s">
        <v>284</v>
      </c>
      <c r="F19" s="185"/>
      <c r="G19" s="153"/>
      <c r="H19" s="185"/>
      <c r="I19" s="3"/>
      <c r="J19" s="3"/>
      <c r="K19" s="3"/>
    </row>
    <row r="20" spans="1:13" s="82" customFormat="1" ht="15" customHeight="1" x14ac:dyDescent="0.2">
      <c r="A20" s="6">
        <v>5</v>
      </c>
      <c r="B20" s="78"/>
      <c r="C20" s="3" t="s">
        <v>361</v>
      </c>
      <c r="D20" s="3"/>
      <c r="E20" s="3" t="s">
        <v>293</v>
      </c>
      <c r="F20" s="185"/>
      <c r="G20" s="153"/>
      <c r="H20" s="185"/>
      <c r="I20" s="3"/>
      <c r="J20" s="3"/>
      <c r="K20" s="3"/>
    </row>
    <row r="21" spans="1:13" s="82" customFormat="1" ht="15" customHeight="1" x14ac:dyDescent="0.2">
      <c r="A21" s="194" t="s">
        <v>663</v>
      </c>
      <c r="B21" s="78"/>
      <c r="C21" s="3" t="s">
        <v>292</v>
      </c>
      <c r="D21" s="3"/>
      <c r="E21" s="3" t="s">
        <v>293</v>
      </c>
      <c r="F21" s="185"/>
      <c r="G21" s="153"/>
      <c r="H21" s="78"/>
      <c r="I21" s="3"/>
      <c r="J21" s="3"/>
      <c r="K21" s="3"/>
    </row>
    <row r="22" spans="1:13" s="82" customFormat="1" ht="15" customHeight="1" x14ac:dyDescent="0.2">
      <c r="A22" s="193" t="s">
        <v>473</v>
      </c>
      <c r="B22" s="78"/>
      <c r="C22" s="3" t="s">
        <v>601</v>
      </c>
      <c r="D22" s="3"/>
      <c r="E22" s="3" t="s">
        <v>283</v>
      </c>
      <c r="F22" s="185"/>
      <c r="G22" s="153"/>
      <c r="H22" s="78"/>
      <c r="I22" s="3"/>
      <c r="J22" s="3"/>
      <c r="K22" s="3"/>
    </row>
    <row r="23" spans="1:13" s="82" customFormat="1" ht="15" customHeight="1" x14ac:dyDescent="0.2">
      <c r="A23" s="193">
        <v>7</v>
      </c>
      <c r="B23" s="78"/>
      <c r="C23" s="3" t="s">
        <v>288</v>
      </c>
      <c r="D23" s="3"/>
      <c r="E23" s="3" t="s">
        <v>284</v>
      </c>
      <c r="F23" s="185"/>
      <c r="G23" s="153"/>
      <c r="H23" s="78"/>
      <c r="I23" s="3"/>
      <c r="J23" s="3"/>
      <c r="K23" s="3"/>
    </row>
    <row r="24" spans="1:13" s="82" customFormat="1" ht="15" customHeight="1" x14ac:dyDescent="0.2">
      <c r="A24" s="193">
        <v>8</v>
      </c>
      <c r="B24" s="78"/>
      <c r="C24" s="3" t="s">
        <v>449</v>
      </c>
      <c r="D24" s="3"/>
      <c r="E24" s="3" t="s">
        <v>283</v>
      </c>
      <c r="F24" s="185"/>
      <c r="G24" s="153"/>
      <c r="H24" s="78"/>
      <c r="I24" s="3"/>
      <c r="J24" s="3"/>
      <c r="K24" s="3"/>
    </row>
    <row r="25" spans="1:13" s="82" customFormat="1" ht="15" customHeight="1" x14ac:dyDescent="0.2">
      <c r="A25" s="193">
        <v>8</v>
      </c>
      <c r="B25" s="78"/>
      <c r="C25" s="3" t="s">
        <v>483</v>
      </c>
      <c r="D25" s="3"/>
      <c r="E25" s="3" t="s">
        <v>293</v>
      </c>
      <c r="F25" s="185"/>
      <c r="G25" s="153"/>
      <c r="H25" s="78"/>
      <c r="I25" s="3" t="s">
        <v>87</v>
      </c>
      <c r="J25" s="3"/>
      <c r="K25" s="3"/>
    </row>
    <row r="26" spans="1:13" s="82" customFormat="1" ht="15" customHeight="1" x14ac:dyDescent="0.2">
      <c r="A26" s="193">
        <v>9</v>
      </c>
      <c r="B26" s="78"/>
      <c r="C26" s="3" t="s">
        <v>289</v>
      </c>
      <c r="D26" s="3"/>
      <c r="E26" s="3" t="s">
        <v>290</v>
      </c>
      <c r="F26" s="185"/>
      <c r="G26" s="153"/>
      <c r="H26" s="78"/>
      <c r="I26" s="3"/>
      <c r="J26" s="3"/>
      <c r="K26" s="3"/>
    </row>
    <row r="27" spans="1:13" s="82" customFormat="1" ht="15" customHeight="1" x14ac:dyDescent="0.2">
      <c r="A27" s="193" t="s">
        <v>664</v>
      </c>
      <c r="B27" s="78"/>
      <c r="C27" s="3" t="s">
        <v>450</v>
      </c>
      <c r="D27" s="3"/>
      <c r="E27" s="3" t="s">
        <v>290</v>
      </c>
      <c r="F27" s="185"/>
      <c r="G27" s="153"/>
      <c r="H27" s="78"/>
      <c r="I27" s="3"/>
      <c r="J27" s="3"/>
      <c r="K27" s="3"/>
    </row>
    <row r="28" spans="1:13" s="82" customFormat="1" ht="15" customHeight="1" x14ac:dyDescent="0.2">
      <c r="A28" s="193">
        <v>10</v>
      </c>
      <c r="B28" s="78"/>
      <c r="C28" s="3" t="s">
        <v>291</v>
      </c>
      <c r="D28" s="3"/>
      <c r="E28" s="3" t="s">
        <v>290</v>
      </c>
      <c r="F28" s="185"/>
      <c r="G28" s="153"/>
      <c r="H28" s="78"/>
      <c r="I28" s="185"/>
      <c r="J28" s="185"/>
      <c r="K28" s="185"/>
    </row>
    <row r="29" spans="1:13" s="82" customFormat="1" ht="15" customHeight="1" x14ac:dyDescent="0.2">
      <c r="A29" s="193">
        <v>11</v>
      </c>
      <c r="B29" s="78"/>
      <c r="C29" s="3" t="s">
        <v>484</v>
      </c>
      <c r="D29" s="3"/>
      <c r="E29" s="3" t="s">
        <v>293</v>
      </c>
      <c r="F29" s="185"/>
      <c r="G29" s="153"/>
      <c r="H29" s="78"/>
      <c r="I29" s="185"/>
      <c r="J29" s="185"/>
      <c r="K29" s="185"/>
    </row>
    <row r="30" spans="1:13" s="82" customFormat="1" ht="15" customHeight="1" x14ac:dyDescent="0.2">
      <c r="A30" s="193">
        <v>11</v>
      </c>
      <c r="B30" s="78"/>
      <c r="C30" s="3" t="s">
        <v>295</v>
      </c>
      <c r="D30" s="3"/>
      <c r="E30" s="3" t="s">
        <v>293</v>
      </c>
      <c r="F30" s="185"/>
      <c r="G30" s="153"/>
      <c r="H30" s="78"/>
      <c r="I30" s="3"/>
      <c r="J30" s="3"/>
      <c r="K30" s="3"/>
    </row>
    <row r="31" spans="1:13" s="82" customFormat="1" ht="15" customHeight="1" x14ac:dyDescent="0.2">
      <c r="A31" s="193" t="s">
        <v>451</v>
      </c>
      <c r="B31" s="78"/>
      <c r="C31" s="3" t="s">
        <v>296</v>
      </c>
      <c r="D31" s="3"/>
      <c r="E31" s="3" t="s">
        <v>284</v>
      </c>
      <c r="F31" s="185"/>
      <c r="G31" s="153"/>
      <c r="H31" s="78"/>
      <c r="I31" s="3"/>
      <c r="J31" s="3"/>
      <c r="K31" s="3"/>
    </row>
    <row r="32" spans="1:13" s="82" customFormat="1" ht="15" customHeight="1" x14ac:dyDescent="0.2">
      <c r="A32" s="193">
        <v>12</v>
      </c>
      <c r="B32" s="78"/>
      <c r="C32" s="3" t="s">
        <v>452</v>
      </c>
      <c r="D32" s="3"/>
      <c r="E32" s="3" t="s">
        <v>293</v>
      </c>
      <c r="F32" s="185"/>
      <c r="G32" s="153"/>
      <c r="H32" s="78"/>
      <c r="I32" s="3"/>
      <c r="J32" s="3"/>
      <c r="K32" s="3"/>
    </row>
    <row r="33" spans="1:11" s="82" customFormat="1" ht="15" customHeight="1" x14ac:dyDescent="0.2">
      <c r="A33" s="193" t="s">
        <v>665</v>
      </c>
      <c r="B33" s="78"/>
      <c r="C33" s="3" t="s">
        <v>297</v>
      </c>
      <c r="D33" s="3"/>
      <c r="E33" s="3" t="s">
        <v>290</v>
      </c>
      <c r="F33" s="185"/>
      <c r="G33" s="153"/>
      <c r="H33" s="78"/>
      <c r="I33" s="3"/>
      <c r="J33" s="3"/>
      <c r="K33" s="3"/>
    </row>
    <row r="34" spans="1:11" s="82" customFormat="1" ht="15" customHeight="1" x14ac:dyDescent="0.2">
      <c r="A34" s="194" t="s">
        <v>598</v>
      </c>
      <c r="B34" s="78"/>
      <c r="C34" s="3" t="s">
        <v>453</v>
      </c>
      <c r="D34" s="3"/>
      <c r="E34" s="3" t="s">
        <v>290</v>
      </c>
      <c r="F34" s="185"/>
      <c r="G34" s="153"/>
      <c r="H34" s="78"/>
      <c r="I34" s="3"/>
      <c r="J34" s="3"/>
      <c r="K34" s="3"/>
    </row>
    <row r="35" spans="1:11" s="82" customFormat="1" ht="15" customHeight="1" x14ac:dyDescent="0.2">
      <c r="A35" s="193">
        <v>14</v>
      </c>
      <c r="B35" s="78"/>
      <c r="C35" s="3" t="s">
        <v>457</v>
      </c>
      <c r="D35" s="3"/>
      <c r="E35" s="3" t="s">
        <v>284</v>
      </c>
      <c r="F35" s="185"/>
      <c r="G35" s="153"/>
      <c r="H35" s="78"/>
      <c r="I35" s="3"/>
      <c r="J35" s="3"/>
      <c r="K35" s="3"/>
    </row>
    <row r="36" spans="1:11" s="82" customFormat="1" ht="15" customHeight="1" x14ac:dyDescent="0.2">
      <c r="A36" s="6">
        <v>15</v>
      </c>
      <c r="B36" s="78"/>
      <c r="C36" s="3" t="s">
        <v>485</v>
      </c>
      <c r="D36" s="3"/>
      <c r="E36" s="3" t="s">
        <v>283</v>
      </c>
      <c r="F36" s="185"/>
      <c r="G36" s="153"/>
      <c r="H36" s="78"/>
      <c r="I36" s="3"/>
      <c r="J36" s="3"/>
      <c r="K36" s="3"/>
    </row>
    <row r="37" spans="1:11" s="82" customFormat="1" ht="15" customHeight="1" x14ac:dyDescent="0.2">
      <c r="A37" s="6"/>
      <c r="B37" s="78"/>
      <c r="C37" s="3"/>
      <c r="D37" s="3"/>
      <c r="E37" s="3"/>
      <c r="F37" s="185"/>
      <c r="G37" s="153"/>
      <c r="H37" s="79"/>
      <c r="I37" s="3" t="s">
        <v>87</v>
      </c>
      <c r="J37" s="3"/>
      <c r="K37" s="3"/>
    </row>
    <row r="38" spans="1:11" s="82" customFormat="1" ht="15" customHeight="1" x14ac:dyDescent="0.2">
      <c r="A38" s="6"/>
      <c r="B38" s="78"/>
      <c r="C38" s="3"/>
      <c r="D38" s="3"/>
      <c r="E38" s="3"/>
      <c r="F38" s="185"/>
      <c r="G38" s="153"/>
      <c r="H38" s="78"/>
      <c r="I38" s="3"/>
      <c r="J38" s="3"/>
      <c r="K38" s="3"/>
    </row>
    <row r="39" spans="1:11" s="82" customFormat="1" ht="15" customHeight="1" x14ac:dyDescent="0.2">
      <c r="A39" s="153"/>
      <c r="B39" s="78"/>
      <c r="C39" s="3"/>
      <c r="D39" s="3"/>
      <c r="E39" s="3"/>
      <c r="F39" s="185"/>
      <c r="G39" s="153"/>
      <c r="H39" s="79"/>
      <c r="I39" s="3"/>
      <c r="J39" s="3"/>
      <c r="K39" s="3"/>
    </row>
    <row r="40" spans="1:11" s="82" customFormat="1" ht="15" customHeight="1" x14ac:dyDescent="0.2">
      <c r="A40" s="153"/>
      <c r="B40" s="78"/>
      <c r="C40" s="3" t="s">
        <v>87</v>
      </c>
      <c r="D40" s="3"/>
      <c r="E40" s="3"/>
      <c r="F40" s="185"/>
      <c r="G40" s="153"/>
      <c r="H40" s="78"/>
      <c r="I40" s="3"/>
      <c r="J40" s="3"/>
      <c r="K40" s="3"/>
    </row>
    <row r="41" spans="1:11" s="82" customFormat="1" ht="15" customHeight="1" x14ac:dyDescent="0.2">
      <c r="A41" s="153"/>
      <c r="B41" s="78"/>
      <c r="C41" s="3"/>
      <c r="D41" s="3"/>
      <c r="E41" s="3"/>
      <c r="F41" s="185"/>
      <c r="G41" s="153"/>
      <c r="H41" s="78"/>
      <c r="I41" s="3"/>
      <c r="J41" s="3"/>
      <c r="K41" s="3"/>
    </row>
    <row r="42" spans="1:11" s="82" customFormat="1" ht="15" customHeight="1" x14ac:dyDescent="0.2">
      <c r="A42" s="92"/>
      <c r="B42" s="78"/>
      <c r="C42" s="3"/>
      <c r="D42" s="3"/>
      <c r="E42" s="3"/>
      <c r="F42" s="185"/>
      <c r="G42" s="92"/>
      <c r="H42" s="78"/>
      <c r="I42" s="3"/>
      <c r="J42" s="3"/>
      <c r="K42" s="3"/>
    </row>
    <row r="43" spans="1:11" s="82" customFormat="1" ht="15" customHeight="1" x14ac:dyDescent="0.2">
      <c r="A43" s="92"/>
      <c r="B43" s="78"/>
      <c r="C43" s="3"/>
      <c r="D43" s="3"/>
      <c r="E43" s="3"/>
      <c r="F43" s="185"/>
      <c r="G43" s="92"/>
      <c r="H43" s="78"/>
      <c r="I43" s="3"/>
      <c r="J43" s="3"/>
      <c r="K43" s="3"/>
    </row>
    <row r="44" spans="1:11" s="82" customFormat="1" ht="15" customHeight="1" x14ac:dyDescent="0.2">
      <c r="A44" s="92"/>
      <c r="B44" s="79"/>
      <c r="C44" s="3"/>
      <c r="D44" s="3"/>
      <c r="E44" s="3"/>
      <c r="F44" s="185"/>
      <c r="G44" s="92"/>
      <c r="H44" s="78"/>
      <c r="I44" s="3"/>
      <c r="J44" s="3"/>
      <c r="K44" s="3"/>
    </row>
    <row r="45" spans="1:11" s="82" customFormat="1" ht="15" customHeight="1" x14ac:dyDescent="0.2">
      <c r="A45" s="92"/>
      <c r="B45" s="78"/>
      <c r="C45" s="3"/>
      <c r="D45" s="3"/>
      <c r="E45" s="3"/>
      <c r="F45" s="185"/>
      <c r="G45" s="92"/>
      <c r="H45" s="79"/>
      <c r="I45" s="3"/>
      <c r="J45" s="3"/>
      <c r="K45" s="3"/>
    </row>
    <row r="46" spans="1:11" s="82" customFormat="1" ht="15" customHeight="1" x14ac:dyDescent="0.2">
      <c r="A46" s="92"/>
      <c r="B46" s="78"/>
      <c r="C46" s="3"/>
      <c r="D46" s="3"/>
      <c r="E46" s="3"/>
      <c r="F46" s="185"/>
      <c r="G46" s="92"/>
      <c r="H46" s="78"/>
      <c r="I46" s="3"/>
      <c r="J46" s="3"/>
      <c r="K46" s="3"/>
    </row>
    <row r="47" spans="1:11" s="82" customFormat="1" ht="15" customHeight="1" x14ac:dyDescent="0.2">
      <c r="A47" s="92"/>
      <c r="B47" s="78"/>
      <c r="C47" s="3"/>
      <c r="D47" s="3"/>
      <c r="E47" s="3"/>
      <c r="F47" s="185"/>
      <c r="G47" s="92"/>
      <c r="H47" s="78"/>
      <c r="I47" s="3"/>
      <c r="J47" s="3"/>
      <c r="K47" s="3"/>
    </row>
    <row r="48" spans="1:11" s="82" customFormat="1" ht="5.0999999999999996" customHeight="1" x14ac:dyDescent="0.2">
      <c r="A48" s="185"/>
      <c r="B48" s="185"/>
      <c r="C48" s="185"/>
      <c r="D48" s="185"/>
      <c r="E48" s="185"/>
      <c r="F48" s="185"/>
      <c r="G48" s="92"/>
      <c r="H48" s="78"/>
      <c r="I48" s="3"/>
      <c r="J48" s="3"/>
      <c r="K48" s="3"/>
    </row>
    <row r="49" spans="1:11" s="82" customFormat="1" ht="9.9499999999999993" customHeight="1" x14ac:dyDescent="0.2">
      <c r="A49" s="78"/>
      <c r="B49" s="78"/>
      <c r="C49" s="3"/>
      <c r="D49" s="3"/>
      <c r="E49" s="3"/>
      <c r="F49" s="185"/>
      <c r="G49" s="185"/>
      <c r="H49" s="185"/>
      <c r="I49" s="185"/>
      <c r="J49" s="185"/>
      <c r="K49" s="185"/>
    </row>
    <row r="50" spans="1:11" s="82" customFormat="1" ht="9.9499999999999993" customHeight="1" x14ac:dyDescent="0.2">
      <c r="A50" s="78"/>
      <c r="B50" s="78"/>
      <c r="C50" s="3"/>
      <c r="D50" s="3"/>
      <c r="E50" s="3"/>
      <c r="F50" s="185"/>
      <c r="G50" s="185"/>
      <c r="H50" s="185"/>
      <c r="I50" s="185"/>
      <c r="J50" s="185"/>
      <c r="K50" s="185"/>
    </row>
    <row r="51" spans="1:11" s="82" customFormat="1" ht="12.75" customHeight="1" x14ac:dyDescent="0.2">
      <c r="A51" s="246" t="s">
        <v>93</v>
      </c>
      <c r="B51" s="246"/>
      <c r="C51" s="246"/>
      <c r="D51" s="246"/>
      <c r="E51" s="246"/>
      <c r="F51" s="246"/>
      <c r="G51" s="246"/>
      <c r="H51" s="246"/>
      <c r="I51" s="246"/>
      <c r="J51" s="246"/>
      <c r="K51" s="246"/>
    </row>
    <row r="52" spans="1:11" s="82" customFormat="1" ht="3.95" customHeight="1" x14ac:dyDescent="0.2">
      <c r="A52" s="78"/>
      <c r="B52" s="78"/>
      <c r="C52" s="3"/>
      <c r="D52" s="3"/>
      <c r="E52" s="3"/>
    </row>
    <row r="53" spans="1:11" s="82" customFormat="1" ht="36.75" customHeight="1" x14ac:dyDescent="0.2">
      <c r="A53" s="247" t="s">
        <v>28</v>
      </c>
      <c r="B53" s="247"/>
      <c r="C53" s="247"/>
      <c r="D53" s="247"/>
      <c r="E53" s="247"/>
      <c r="F53" s="247"/>
      <c r="G53" s="247"/>
      <c r="H53" s="247"/>
      <c r="I53" s="247"/>
      <c r="J53" s="247"/>
      <c r="K53" s="247"/>
    </row>
    <row r="54" spans="1:11" x14ac:dyDescent="0.2">
      <c r="A54" s="31"/>
      <c r="B54" s="31"/>
      <c r="C54" s="31"/>
      <c r="D54" s="31"/>
      <c r="E54" s="31"/>
      <c r="F54" s="31"/>
      <c r="G54" s="31"/>
      <c r="H54" s="31"/>
      <c r="I54" s="31"/>
      <c r="J54" s="31"/>
      <c r="K54" s="31"/>
    </row>
  </sheetData>
  <sortState xmlns:xlrd2="http://schemas.microsoft.com/office/spreadsheetml/2017/richdata2" ref="A13:S15">
    <sortCondition ref="C13:C15"/>
  </sortState>
  <mergeCells count="5">
    <mergeCell ref="A6:K6"/>
    <mergeCell ref="A51:K51"/>
    <mergeCell ref="A53:K53"/>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1421"/>
  <sheetViews>
    <sheetView tabSelected="1" zoomScale="120" zoomScaleNormal="120" workbookViewId="0">
      <pane xSplit="14" ySplit="20" topLeftCell="O21" activePane="bottomRight" state="frozen"/>
      <selection pane="topRight" activeCell="O1" sqref="O1"/>
      <selection pane="bottomLeft" activeCell="A21" sqref="A21"/>
      <selection pane="bottomRight" activeCell="O21" sqref="O21"/>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9" width="5.7109375" style="2" customWidth="1"/>
    <col min="10"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0" customWidth="1"/>
    <col min="23" max="23" width="3.85546875" style="57" customWidth="1"/>
    <col min="24" max="24" width="6.7109375" style="16" customWidth="1"/>
    <col min="25" max="25" width="1" style="90"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0" customWidth="1"/>
    <col min="35" max="35" width="4.28515625" style="126"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2" t="s">
        <v>55</v>
      </c>
      <c r="D1" s="40"/>
      <c r="E1" s="73" t="s">
        <v>23</v>
      </c>
      <c r="F1" s="73"/>
      <c r="G1" s="30" t="s">
        <v>48</v>
      </c>
      <c r="H1" s="30"/>
      <c r="I1" s="30"/>
      <c r="J1" s="30"/>
      <c r="K1" s="30"/>
      <c r="L1" s="30"/>
      <c r="M1" s="30"/>
      <c r="N1" s="30"/>
      <c r="P1" s="73" t="s">
        <v>24</v>
      </c>
      <c r="Q1" s="89"/>
      <c r="R1" s="29"/>
      <c r="S1" s="39">
        <f t="shared" ref="S1:S7" si="0">IF(Suggested="Yes",AA1,AG1)</f>
        <v>0.05</v>
      </c>
      <c r="T1" s="37" t="s">
        <v>47</v>
      </c>
      <c r="U1" s="5" t="str">
        <f>+Instructions!$B$3</f>
        <v>B</v>
      </c>
      <c r="V1" s="52"/>
      <c r="W1" s="56">
        <f>+Instructions!$C$22</f>
        <v>0</v>
      </c>
      <c r="X1" s="17">
        <f t="shared" ref="X1:X7" si="1">ROUND($AA1*(1-W1)+0.004999,2)</f>
        <v>0.05</v>
      </c>
      <c r="Y1" s="52"/>
      <c r="Z1" s="6" t="s">
        <v>666</v>
      </c>
      <c r="AA1" s="39">
        <v>0.05</v>
      </c>
      <c r="AB1" s="60">
        <f t="shared" ref="AB1:AC7" si="2">+W1</f>
        <v>0</v>
      </c>
      <c r="AC1" s="17">
        <f t="shared" si="2"/>
        <v>0.05</v>
      </c>
      <c r="AD1" s="12">
        <f t="shared" ref="AD1:AD7" si="3">(AG1-AC1)/AG1</f>
        <v>0</v>
      </c>
      <c r="AE1" s="120"/>
      <c r="AF1" s="127">
        <v>1</v>
      </c>
      <c r="AG1" s="38">
        <f t="shared" ref="AG1:AG7" si="4">SUM(AJ1:AL1)+AE1</f>
        <v>0.05</v>
      </c>
      <c r="AH1" s="52"/>
      <c r="AJ1" s="17">
        <f t="shared" ref="AJ1:AJ7" si="5">ROUND(AC1/(1-VLOOKUP(AF1,Group,2,FALSE)),2)</f>
        <v>0.05</v>
      </c>
      <c r="AK1" s="17">
        <f t="shared" ref="AK1:AK7" si="6">IF(VLOOKUP(AF1,Group,5,FALSE)="YES",VLOOKUP(ROUND(ROUND(AJ1,1)-AJ1,2),Round,2,FALSE)+VLOOKUP(AF1,Group,6,FALSE),0)</f>
        <v>0</v>
      </c>
      <c r="AL1" s="17">
        <f t="shared" ref="AL1:AL7" si="7">IF(VLOOKUP(AF1,Group,7,FALSE)="",0,ROUND(AJ1-0.04999,1)-AJ1+AM1)</f>
        <v>0</v>
      </c>
      <c r="AM1" s="17" t="str">
        <f t="shared" ref="AM1:AM7" si="8">IF(VLOOKUP(AF1,Group,7,FALSE)="","",VLOOKUP(AF1,Group,7,FALSE))</f>
        <v/>
      </c>
      <c r="AO1" s="31" t="s">
        <v>59</v>
      </c>
    </row>
    <row r="2" spans="2:41" s="3" customFormat="1" ht="9.9499999999999993" hidden="1" customHeight="1" x14ac:dyDescent="0.2">
      <c r="B2" s="113" t="s">
        <v>45</v>
      </c>
      <c r="D2" s="40"/>
      <c r="E2" s="73" t="s">
        <v>23</v>
      </c>
      <c r="F2" s="73"/>
      <c r="G2" s="30" t="s">
        <v>25</v>
      </c>
      <c r="H2" s="30"/>
      <c r="I2" s="30" t="s">
        <v>26</v>
      </c>
      <c r="J2" s="30"/>
      <c r="K2" s="30"/>
      <c r="L2" s="30"/>
      <c r="M2" s="30"/>
      <c r="N2" s="30"/>
      <c r="P2" s="73"/>
      <c r="Q2" s="89"/>
      <c r="R2" s="29"/>
      <c r="S2" s="39">
        <f t="shared" si="0"/>
        <v>0.05</v>
      </c>
      <c r="T2" s="37" t="s">
        <v>46</v>
      </c>
      <c r="U2" s="5" t="str">
        <f>+Instructions!$B$3</f>
        <v>B</v>
      </c>
      <c r="V2" s="52"/>
      <c r="W2" s="56">
        <f>+Instructions!$C$22</f>
        <v>0</v>
      </c>
      <c r="X2" s="39">
        <f t="shared" si="1"/>
        <v>0.05</v>
      </c>
      <c r="Y2" s="52"/>
      <c r="Z2" s="6" t="s">
        <v>666</v>
      </c>
      <c r="AA2" s="39">
        <v>0.05</v>
      </c>
      <c r="AB2" s="60">
        <f t="shared" si="2"/>
        <v>0</v>
      </c>
      <c r="AC2" s="39">
        <f t="shared" si="2"/>
        <v>0.05</v>
      </c>
      <c r="AD2" s="60">
        <f t="shared" si="3"/>
        <v>0</v>
      </c>
      <c r="AE2" s="120"/>
      <c r="AF2" s="129">
        <v>2</v>
      </c>
      <c r="AG2" s="44">
        <f t="shared" si="4"/>
        <v>0.05</v>
      </c>
      <c r="AH2" s="52"/>
      <c r="AJ2" s="17">
        <f t="shared" si="5"/>
        <v>0.05</v>
      </c>
      <c r="AK2" s="17">
        <f t="shared" si="6"/>
        <v>0</v>
      </c>
      <c r="AL2" s="17">
        <f t="shared" si="7"/>
        <v>0</v>
      </c>
      <c r="AM2" s="17" t="str">
        <f t="shared" si="8"/>
        <v/>
      </c>
      <c r="AO2" s="31" t="s">
        <v>59</v>
      </c>
    </row>
    <row r="3" spans="2:41" s="3" customFormat="1" ht="9.9499999999999993" hidden="1" customHeight="1" x14ac:dyDescent="0.2">
      <c r="B3" s="111" t="s">
        <v>8</v>
      </c>
      <c r="D3" s="40"/>
      <c r="E3" s="73" t="s">
        <v>23</v>
      </c>
      <c r="F3" s="73"/>
      <c r="G3" s="30" t="s">
        <v>25</v>
      </c>
      <c r="H3" s="30"/>
      <c r="I3" s="30" t="s">
        <v>26</v>
      </c>
      <c r="J3" s="30"/>
      <c r="K3" s="30"/>
      <c r="L3" s="30"/>
      <c r="M3" s="30"/>
      <c r="N3" s="30"/>
      <c r="P3" s="73"/>
      <c r="Q3" s="89"/>
      <c r="R3" s="29"/>
      <c r="S3" s="39">
        <f t="shared" si="0"/>
        <v>0.05</v>
      </c>
      <c r="T3" s="37" t="s">
        <v>46</v>
      </c>
      <c r="U3" s="5" t="str">
        <f>+Instructions!$B$3</f>
        <v>B</v>
      </c>
      <c r="V3" s="52"/>
      <c r="W3" s="56">
        <f>+Instructions!$C$22</f>
        <v>0</v>
      </c>
      <c r="X3" s="17">
        <f t="shared" si="1"/>
        <v>0.05</v>
      </c>
      <c r="Y3" s="52"/>
      <c r="Z3" s="6" t="s">
        <v>666</v>
      </c>
      <c r="AA3" s="39">
        <v>0.05</v>
      </c>
      <c r="AB3" s="60">
        <f t="shared" si="2"/>
        <v>0</v>
      </c>
      <c r="AC3" s="17">
        <f t="shared" si="2"/>
        <v>0.05</v>
      </c>
      <c r="AD3" s="12">
        <f t="shared" si="3"/>
        <v>0</v>
      </c>
      <c r="AE3" s="120"/>
      <c r="AF3" s="128">
        <v>3</v>
      </c>
      <c r="AG3" s="53">
        <f t="shared" si="4"/>
        <v>0.05</v>
      </c>
      <c r="AH3" s="52"/>
      <c r="AJ3" s="17">
        <f t="shared" si="5"/>
        <v>0.05</v>
      </c>
      <c r="AK3" s="17">
        <f t="shared" si="6"/>
        <v>0</v>
      </c>
      <c r="AL3" s="17">
        <f t="shared" si="7"/>
        <v>0</v>
      </c>
      <c r="AM3" s="17" t="str">
        <f t="shared" si="8"/>
        <v/>
      </c>
      <c r="AO3" s="31" t="s">
        <v>59</v>
      </c>
    </row>
    <row r="4" spans="2:41" s="3" customFormat="1" ht="9.9499999999999993" hidden="1" customHeight="1" x14ac:dyDescent="0.2">
      <c r="B4" s="114">
        <v>0</v>
      </c>
      <c r="D4" s="40"/>
      <c r="E4" s="73" t="s">
        <v>23</v>
      </c>
      <c r="F4" s="73"/>
      <c r="G4" s="30" t="s">
        <v>25</v>
      </c>
      <c r="H4" s="30"/>
      <c r="I4" s="30" t="s">
        <v>26</v>
      </c>
      <c r="J4" s="30"/>
      <c r="K4" s="30"/>
      <c r="L4" s="30"/>
      <c r="M4" s="30"/>
      <c r="N4" s="30"/>
      <c r="P4" s="73"/>
      <c r="Q4" s="89"/>
      <c r="R4" s="29"/>
      <c r="S4" s="39">
        <f t="shared" si="0"/>
        <v>0</v>
      </c>
      <c r="T4" s="37" t="s">
        <v>46</v>
      </c>
      <c r="U4" s="5" t="str">
        <f>+Instructions!$B$3</f>
        <v>B</v>
      </c>
      <c r="V4" s="52"/>
      <c r="W4" s="56">
        <f>+Instructions!$C$22</f>
        <v>0</v>
      </c>
      <c r="X4" s="17">
        <f t="shared" si="1"/>
        <v>0</v>
      </c>
      <c r="Y4" s="52"/>
      <c r="Z4" s="6" t="s">
        <v>666</v>
      </c>
      <c r="AA4" s="39">
        <v>0</v>
      </c>
      <c r="AB4" s="60">
        <f t="shared" si="2"/>
        <v>0</v>
      </c>
      <c r="AC4" s="17">
        <f t="shared" si="2"/>
        <v>0</v>
      </c>
      <c r="AD4" s="12" t="e">
        <f t="shared" si="3"/>
        <v>#DIV/0!</v>
      </c>
      <c r="AE4" s="120"/>
      <c r="AF4" s="130">
        <v>4</v>
      </c>
      <c r="AG4" s="107">
        <f t="shared" si="4"/>
        <v>0</v>
      </c>
      <c r="AH4" s="52"/>
      <c r="AJ4" s="17">
        <f t="shared" si="5"/>
        <v>0</v>
      </c>
      <c r="AK4" s="17">
        <f t="shared" si="6"/>
        <v>0</v>
      </c>
      <c r="AL4" s="17">
        <f t="shared" si="7"/>
        <v>0</v>
      </c>
      <c r="AM4" s="17" t="str">
        <f t="shared" si="8"/>
        <v/>
      </c>
      <c r="AO4" s="97" t="s">
        <v>59</v>
      </c>
    </row>
    <row r="5" spans="2:41" s="3" customFormat="1" ht="9.9499999999999993" hidden="1" customHeight="1" x14ac:dyDescent="0.2">
      <c r="B5" s="115">
        <v>0</v>
      </c>
      <c r="D5" s="40"/>
      <c r="E5" s="73" t="s">
        <v>23</v>
      </c>
      <c r="F5" s="73"/>
      <c r="G5" s="30" t="s">
        <v>25</v>
      </c>
      <c r="H5" s="30"/>
      <c r="I5" s="30" t="s">
        <v>26</v>
      </c>
      <c r="J5" s="30"/>
      <c r="K5" s="30"/>
      <c r="L5" s="30"/>
      <c r="M5" s="30"/>
      <c r="N5" s="30"/>
      <c r="P5" s="73"/>
      <c r="Q5" s="89"/>
      <c r="R5" s="29"/>
      <c r="S5" s="39">
        <f t="shared" si="0"/>
        <v>0</v>
      </c>
      <c r="T5" s="37" t="s">
        <v>46</v>
      </c>
      <c r="U5" s="5" t="str">
        <f>+Instructions!$B$3</f>
        <v>B</v>
      </c>
      <c r="V5" s="52"/>
      <c r="W5" s="56">
        <f>+Instructions!$C$22</f>
        <v>0</v>
      </c>
      <c r="X5" s="17">
        <f t="shared" si="1"/>
        <v>0</v>
      </c>
      <c r="Y5" s="52"/>
      <c r="Z5" s="6" t="s">
        <v>666</v>
      </c>
      <c r="AA5" s="39">
        <v>0</v>
      </c>
      <c r="AB5" s="60">
        <f t="shared" si="2"/>
        <v>0</v>
      </c>
      <c r="AC5" s="17">
        <f t="shared" si="2"/>
        <v>0</v>
      </c>
      <c r="AD5" s="12" t="e">
        <f t="shared" si="3"/>
        <v>#DIV/0!</v>
      </c>
      <c r="AE5" s="120"/>
      <c r="AF5" s="131">
        <v>5</v>
      </c>
      <c r="AG5" s="108">
        <f t="shared" si="4"/>
        <v>0</v>
      </c>
      <c r="AH5" s="52"/>
      <c r="AJ5" s="17">
        <f t="shared" si="5"/>
        <v>0</v>
      </c>
      <c r="AK5" s="17">
        <f t="shared" si="6"/>
        <v>0</v>
      </c>
      <c r="AL5" s="17">
        <f t="shared" si="7"/>
        <v>0</v>
      </c>
      <c r="AM5" s="17" t="str">
        <f t="shared" si="8"/>
        <v/>
      </c>
      <c r="AO5" s="97" t="s">
        <v>59</v>
      </c>
    </row>
    <row r="6" spans="2:41" s="3" customFormat="1" ht="9.9499999999999993" hidden="1" customHeight="1" x14ac:dyDescent="0.2">
      <c r="B6" s="116">
        <v>0</v>
      </c>
      <c r="D6" s="40"/>
      <c r="E6" s="73" t="s">
        <v>23</v>
      </c>
      <c r="F6" s="73"/>
      <c r="G6" s="30" t="s">
        <v>25</v>
      </c>
      <c r="H6" s="30"/>
      <c r="I6" s="30" t="s">
        <v>26</v>
      </c>
      <c r="J6" s="30"/>
      <c r="K6" s="30"/>
      <c r="L6" s="30"/>
      <c r="M6" s="30"/>
      <c r="N6" s="30"/>
      <c r="P6" s="73"/>
      <c r="Q6" s="89"/>
      <c r="R6" s="29"/>
      <c r="S6" s="39">
        <f t="shared" si="0"/>
        <v>0</v>
      </c>
      <c r="T6" s="37" t="s">
        <v>46</v>
      </c>
      <c r="U6" s="5" t="str">
        <f>+Instructions!$B$3</f>
        <v>B</v>
      </c>
      <c r="V6" s="52"/>
      <c r="W6" s="56">
        <f>+Instructions!$C$22</f>
        <v>0</v>
      </c>
      <c r="X6" s="17">
        <f t="shared" si="1"/>
        <v>0</v>
      </c>
      <c r="Y6" s="52"/>
      <c r="Z6" s="6" t="s">
        <v>666</v>
      </c>
      <c r="AA6" s="39">
        <v>0</v>
      </c>
      <c r="AB6" s="60">
        <f t="shared" si="2"/>
        <v>0</v>
      </c>
      <c r="AC6" s="17">
        <f t="shared" si="2"/>
        <v>0</v>
      </c>
      <c r="AD6" s="12" t="e">
        <f t="shared" si="3"/>
        <v>#DIV/0!</v>
      </c>
      <c r="AE6" s="120"/>
      <c r="AF6" s="132">
        <v>6</v>
      </c>
      <c r="AG6" s="109">
        <f t="shared" si="4"/>
        <v>0</v>
      </c>
      <c r="AH6" s="52"/>
      <c r="AJ6" s="17">
        <f t="shared" si="5"/>
        <v>0</v>
      </c>
      <c r="AK6" s="17">
        <f t="shared" si="6"/>
        <v>0</v>
      </c>
      <c r="AL6" s="17">
        <f t="shared" si="7"/>
        <v>0</v>
      </c>
      <c r="AM6" s="17" t="str">
        <f t="shared" si="8"/>
        <v/>
      </c>
      <c r="AO6" s="97" t="s">
        <v>59</v>
      </c>
    </row>
    <row r="7" spans="2:41" s="3" customFormat="1" ht="9.9499999999999993" hidden="1" customHeight="1" x14ac:dyDescent="0.2">
      <c r="B7" s="117">
        <v>0</v>
      </c>
      <c r="D7" s="40"/>
      <c r="E7" s="73" t="s">
        <v>23</v>
      </c>
      <c r="F7" s="73"/>
      <c r="G7" s="30" t="s">
        <v>25</v>
      </c>
      <c r="H7" s="30"/>
      <c r="I7" s="30" t="s">
        <v>26</v>
      </c>
      <c r="J7" s="30"/>
      <c r="K7" s="30"/>
      <c r="L7" s="30"/>
      <c r="M7" s="30"/>
      <c r="N7" s="30"/>
      <c r="P7" s="73"/>
      <c r="Q7" s="89"/>
      <c r="R7" s="29"/>
      <c r="S7" s="39">
        <f t="shared" si="0"/>
        <v>0</v>
      </c>
      <c r="T7" s="37" t="s">
        <v>46</v>
      </c>
      <c r="U7" s="5" t="str">
        <f>+Instructions!$B$3</f>
        <v>B</v>
      </c>
      <c r="V7" s="52"/>
      <c r="W7" s="56">
        <f>+Instructions!$C$22</f>
        <v>0</v>
      </c>
      <c r="X7" s="17">
        <f t="shared" si="1"/>
        <v>0</v>
      </c>
      <c r="Y7" s="52"/>
      <c r="Z7" s="6" t="s">
        <v>666</v>
      </c>
      <c r="AA7" s="39">
        <v>0</v>
      </c>
      <c r="AB7" s="60">
        <f t="shared" si="2"/>
        <v>0</v>
      </c>
      <c r="AC7" s="17">
        <f t="shared" si="2"/>
        <v>0</v>
      </c>
      <c r="AD7" s="12" t="e">
        <f t="shared" si="3"/>
        <v>#DIV/0!</v>
      </c>
      <c r="AE7" s="120"/>
      <c r="AF7" s="133">
        <v>7</v>
      </c>
      <c r="AG7" s="110">
        <f t="shared" si="4"/>
        <v>0</v>
      </c>
      <c r="AH7" s="52"/>
      <c r="AJ7" s="17">
        <f t="shared" si="5"/>
        <v>0</v>
      </c>
      <c r="AK7" s="17">
        <f t="shared" si="6"/>
        <v>0</v>
      </c>
      <c r="AL7" s="17">
        <f t="shared" si="7"/>
        <v>0</v>
      </c>
      <c r="AM7" s="17" t="str">
        <f t="shared" si="8"/>
        <v/>
      </c>
      <c r="AO7" s="97" t="s">
        <v>59</v>
      </c>
    </row>
    <row r="8" spans="2:41" s="3" customFormat="1" ht="9.9499999999999993" hidden="1" customHeight="1" x14ac:dyDescent="0.2">
      <c r="B8" s="118" t="s">
        <v>57</v>
      </c>
      <c r="D8" s="40"/>
      <c r="E8" s="73"/>
      <c r="F8" s="73"/>
      <c r="G8" s="30"/>
      <c r="H8" s="30"/>
      <c r="I8" s="30"/>
      <c r="J8" s="30" t="s">
        <v>87</v>
      </c>
      <c r="K8" s="30"/>
      <c r="L8" s="30"/>
      <c r="M8" s="30"/>
      <c r="N8" s="30"/>
      <c r="P8" s="73"/>
      <c r="Q8" s="89" t="s">
        <v>13</v>
      </c>
      <c r="R8" s="29" t="s">
        <v>52</v>
      </c>
      <c r="S8" s="39">
        <v>1000</v>
      </c>
      <c r="T8" s="37" t="s">
        <v>58</v>
      </c>
      <c r="U8" s="37"/>
      <c r="V8" s="52"/>
      <c r="W8" s="56">
        <v>0.1</v>
      </c>
      <c r="X8" s="39">
        <v>1000</v>
      </c>
      <c r="Y8" s="52"/>
      <c r="Z8" s="39" t="s">
        <v>58</v>
      </c>
      <c r="AA8" s="39">
        <v>1000</v>
      </c>
      <c r="AB8" s="60">
        <v>0.1</v>
      </c>
      <c r="AC8" s="39">
        <v>1000</v>
      </c>
      <c r="AD8" s="60">
        <v>0.1</v>
      </c>
      <c r="AE8" s="74">
        <v>10</v>
      </c>
      <c r="AF8" s="74"/>
      <c r="AG8" s="39">
        <v>1000</v>
      </c>
      <c r="AH8" s="52"/>
      <c r="AI8" s="124"/>
      <c r="AJ8" s="39"/>
      <c r="AK8" s="39"/>
      <c r="AL8" s="39"/>
      <c r="AM8" s="39"/>
      <c r="AO8" s="97" t="s">
        <v>59</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1"/>
      <c r="X9" s="46"/>
      <c r="Y9" s="52"/>
      <c r="Z9" s="44"/>
      <c r="AA9" s="44"/>
      <c r="AB9" s="45"/>
      <c r="AC9" s="44"/>
      <c r="AD9" s="46"/>
      <c r="AE9" s="62"/>
      <c r="AF9" s="62"/>
      <c r="AG9" s="44"/>
      <c r="AH9" s="52"/>
      <c r="AI9" s="125"/>
      <c r="AJ9" s="44"/>
      <c r="AK9" s="44"/>
      <c r="AL9" s="44"/>
      <c r="AM9" s="44"/>
      <c r="AN9" s="32"/>
      <c r="AO9" s="97" t="s">
        <v>59</v>
      </c>
    </row>
    <row r="10" spans="2:41" s="3" customFormat="1" ht="9.9499999999999993" hidden="1" customHeight="1" x14ac:dyDescent="0.2">
      <c r="I10" s="6"/>
      <c r="J10" s="6"/>
      <c r="K10" s="6"/>
      <c r="L10" s="6"/>
      <c r="M10" s="6"/>
      <c r="N10" s="6"/>
      <c r="O10" s="254" t="s">
        <v>22</v>
      </c>
      <c r="P10" s="255"/>
      <c r="Q10" s="255"/>
      <c r="R10" s="255"/>
      <c r="S10" s="255"/>
      <c r="T10" s="256"/>
      <c r="U10" s="19"/>
      <c r="V10" s="52"/>
      <c r="W10" s="249" t="s">
        <v>43</v>
      </c>
      <c r="X10" s="249"/>
      <c r="Y10" s="52"/>
      <c r="Z10" s="252" t="s">
        <v>44</v>
      </c>
      <c r="AA10" s="252"/>
      <c r="AB10" s="252"/>
      <c r="AC10" s="252"/>
      <c r="AD10" s="252"/>
      <c r="AE10" s="252"/>
      <c r="AF10" s="252"/>
      <c r="AG10" s="252"/>
      <c r="AH10" s="52"/>
      <c r="AI10" s="93"/>
      <c r="AO10" s="97" t="s">
        <v>59</v>
      </c>
    </row>
    <row r="11" spans="2:41" s="30" customFormat="1" ht="9.9499999999999993" hidden="1" customHeight="1" x14ac:dyDescent="0.2">
      <c r="D11" s="23" t="s">
        <v>10</v>
      </c>
      <c r="E11" s="24"/>
      <c r="F11" s="24"/>
      <c r="G11" s="24"/>
      <c r="H11" s="24"/>
      <c r="I11" s="25"/>
      <c r="J11" s="25"/>
      <c r="K11" s="25"/>
      <c r="L11" s="25"/>
      <c r="M11" s="25"/>
      <c r="N11" s="25"/>
      <c r="O11" s="257" t="s">
        <v>51</v>
      </c>
      <c r="P11" s="258"/>
      <c r="Q11" s="26" t="s">
        <v>13</v>
      </c>
      <c r="R11" s="26" t="s">
        <v>17</v>
      </c>
      <c r="S11" s="27" t="str">
        <f>IF(Suggested="Yes",AA11,AG11)</f>
        <v>List Price</v>
      </c>
      <c r="T11" s="26" t="s">
        <v>16</v>
      </c>
      <c r="U11" s="28" t="s">
        <v>15</v>
      </c>
      <c r="V11" s="52"/>
      <c r="W11" s="54" t="s">
        <v>18</v>
      </c>
      <c r="X11" s="14" t="s">
        <v>14</v>
      </c>
      <c r="Y11" s="52"/>
      <c r="Z11" s="68" t="s">
        <v>61</v>
      </c>
      <c r="AA11" s="68" t="s">
        <v>12</v>
      </c>
      <c r="AB11" s="41" t="s">
        <v>19</v>
      </c>
      <c r="AC11" s="28" t="s">
        <v>20</v>
      </c>
      <c r="AD11" s="28" t="s">
        <v>29</v>
      </c>
      <c r="AE11" s="64" t="s">
        <v>62</v>
      </c>
      <c r="AF11" s="94" t="s">
        <v>53</v>
      </c>
      <c r="AG11" s="64" t="s">
        <v>4</v>
      </c>
      <c r="AH11" s="52"/>
      <c r="AJ11" s="28" t="s">
        <v>74</v>
      </c>
      <c r="AK11" s="134" t="s">
        <v>75</v>
      </c>
      <c r="AL11" s="28" t="s">
        <v>76</v>
      </c>
      <c r="AM11" s="28" t="s">
        <v>77</v>
      </c>
      <c r="AN11" s="3"/>
      <c r="AO11" s="97" t="s">
        <v>59</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1"/>
      <c r="X12" s="46"/>
      <c r="Y12" s="52"/>
      <c r="Z12" s="44"/>
      <c r="AA12" s="44"/>
      <c r="AB12" s="45"/>
      <c r="AC12" s="44"/>
      <c r="AD12" s="46"/>
      <c r="AE12" s="62"/>
      <c r="AF12" s="62"/>
      <c r="AG12" s="44"/>
      <c r="AH12" s="52"/>
      <c r="AI12" s="125"/>
      <c r="AJ12" s="44"/>
      <c r="AK12" s="44"/>
      <c r="AL12" s="44"/>
      <c r="AM12" s="44"/>
      <c r="AN12" s="32"/>
      <c r="AO12" s="97" t="s">
        <v>59</v>
      </c>
    </row>
    <row r="13" spans="2:41" s="11" customFormat="1" ht="15.95" customHeight="1" x14ac:dyDescent="0.2">
      <c r="N13" s="248" t="str">
        <f>"File '"&amp;Instructions!B2&amp;"' - "&amp;Instructions!B1</f>
        <v>File 'F' - Florim (Italy)</v>
      </c>
      <c r="O13" s="248"/>
      <c r="P13" s="248"/>
      <c r="Q13" s="248"/>
      <c r="R13" s="248"/>
      <c r="S13" s="248"/>
      <c r="T13" s="248"/>
      <c r="U13" s="71"/>
      <c r="V13" s="52"/>
      <c r="W13" s="250" t="s">
        <v>11</v>
      </c>
      <c r="X13" s="250"/>
      <c r="Y13" s="52"/>
      <c r="Z13" s="20"/>
      <c r="AA13" s="20"/>
      <c r="AB13" s="59"/>
      <c r="AD13" s="20"/>
      <c r="AE13" s="66"/>
      <c r="AF13" s="66"/>
      <c r="AG13" s="20" t="s">
        <v>21</v>
      </c>
      <c r="AH13" s="52"/>
      <c r="AI13" s="95"/>
      <c r="AN13" s="3"/>
      <c r="AO13" s="31" t="s">
        <v>59</v>
      </c>
    </row>
    <row r="14" spans="2:41" s="11" customFormat="1" ht="15.95" customHeight="1" x14ac:dyDescent="0.2">
      <c r="G14" s="35"/>
      <c r="K14" s="185"/>
      <c r="O14" s="72"/>
      <c r="P14" s="72"/>
      <c r="Q14" s="72"/>
      <c r="R14" s="72"/>
      <c r="S14" s="21"/>
      <c r="T14" s="160" t="str">
        <f>+Instructions!B4</f>
        <v>5/1/26</v>
      </c>
      <c r="U14" s="71"/>
      <c r="V14" s="52"/>
      <c r="W14" s="70"/>
      <c r="X14" s="70"/>
      <c r="Y14" s="52"/>
      <c r="Z14" s="58"/>
      <c r="AA14" s="58"/>
      <c r="AB14" s="59"/>
      <c r="AD14" s="20"/>
      <c r="AE14" s="251">
        <f ca="1">TODAY()</f>
        <v>46118</v>
      </c>
      <c r="AF14" s="251"/>
      <c r="AG14" s="251"/>
      <c r="AH14" s="52"/>
      <c r="AI14" s="95"/>
      <c r="AN14" s="3"/>
      <c r="AO14" s="31" t="s">
        <v>59</v>
      </c>
    </row>
    <row r="15" spans="2:41" s="11" customFormat="1" ht="9.9499999999999993" customHeight="1" x14ac:dyDescent="0.2">
      <c r="N15" s="253" t="str">
        <f>IF(Instructions!C8="","",+Instructions!C8)</f>
        <v/>
      </c>
      <c r="O15" s="253"/>
      <c r="P15" s="253"/>
      <c r="Q15" s="253"/>
      <c r="R15" s="253"/>
      <c r="S15" s="253"/>
      <c r="T15" s="253"/>
      <c r="U15" s="71"/>
      <c r="V15" s="52"/>
      <c r="W15" s="70"/>
      <c r="X15" s="70"/>
      <c r="Y15" s="52"/>
      <c r="Z15" s="58"/>
      <c r="AA15" s="58"/>
      <c r="AB15" s="59"/>
      <c r="AD15" s="20"/>
      <c r="AE15" s="66"/>
      <c r="AF15" s="66"/>
      <c r="AH15" s="52"/>
      <c r="AI15" s="95"/>
      <c r="AN15" s="3"/>
      <c r="AO15" s="31" t="s">
        <v>59</v>
      </c>
    </row>
    <row r="16" spans="2:41" s="3" customFormat="1" ht="12" customHeight="1" x14ac:dyDescent="0.2">
      <c r="C16" s="35" t="str">
        <f>"Product Code '"&amp;Instructions!B3&amp;"'"</f>
        <v>Product Code 'B'</v>
      </c>
      <c r="N16" s="253"/>
      <c r="O16" s="253"/>
      <c r="P16" s="253"/>
      <c r="Q16" s="253"/>
      <c r="R16" s="253"/>
      <c r="S16" s="253"/>
      <c r="T16" s="253"/>
      <c r="U16" s="5"/>
      <c r="V16" s="52"/>
      <c r="W16" s="69"/>
      <c r="X16" s="69"/>
      <c r="Y16" s="52"/>
      <c r="Z16" s="39"/>
      <c r="AA16" s="39"/>
      <c r="AB16" s="55"/>
      <c r="AC16" s="17"/>
      <c r="AD16" s="15"/>
      <c r="AE16" s="65"/>
      <c r="AF16" s="65"/>
      <c r="AG16" s="87" t="str">
        <f>IF(Instructions!$C$8="","",Instructions!$C$8)</f>
        <v/>
      </c>
      <c r="AH16" s="52"/>
      <c r="AI16" s="123"/>
      <c r="AJ16" s="17"/>
      <c r="AK16" s="17"/>
      <c r="AL16" s="17"/>
      <c r="AM16" s="17"/>
      <c r="AO16" s="31" t="s">
        <v>59</v>
      </c>
    </row>
    <row r="17" spans="2:41" s="3" customFormat="1" ht="3.95" customHeight="1" x14ac:dyDescent="0.2">
      <c r="C17" s="183"/>
      <c r="D17" s="215"/>
      <c r="E17" s="215"/>
      <c r="F17" s="215"/>
      <c r="G17" s="215"/>
      <c r="H17" s="215"/>
      <c r="I17" s="215"/>
      <c r="J17" s="215"/>
      <c r="K17" s="215"/>
      <c r="L17" s="215"/>
      <c r="M17" s="215"/>
      <c r="N17" s="215"/>
      <c r="O17" s="215"/>
      <c r="P17" s="215"/>
      <c r="Q17" s="215"/>
      <c r="R17" s="215"/>
      <c r="S17" s="215"/>
      <c r="T17" s="215"/>
      <c r="U17" s="184"/>
      <c r="V17" s="52"/>
      <c r="W17" s="69"/>
      <c r="X17" s="69"/>
      <c r="Y17" s="52"/>
      <c r="Z17" s="39"/>
      <c r="AA17" s="39"/>
      <c r="AB17" s="55"/>
      <c r="AC17" s="17"/>
      <c r="AD17" s="15"/>
      <c r="AE17" s="65"/>
      <c r="AF17" s="65"/>
      <c r="AG17" s="17"/>
      <c r="AH17" s="52"/>
      <c r="AI17" s="123"/>
      <c r="AJ17" s="17"/>
      <c r="AK17" s="17"/>
      <c r="AL17" s="17"/>
      <c r="AM17" s="17"/>
      <c r="AO17" s="31" t="s">
        <v>59</v>
      </c>
    </row>
    <row r="18" spans="2:41" s="30" customFormat="1" ht="9.9499999999999993" customHeight="1" x14ac:dyDescent="0.2">
      <c r="C18" s="76" t="s">
        <v>10</v>
      </c>
      <c r="D18" s="77"/>
      <c r="E18" s="77"/>
      <c r="F18" s="77"/>
      <c r="G18" s="25"/>
      <c r="H18" s="25"/>
      <c r="I18" s="25"/>
      <c r="J18" s="25"/>
      <c r="K18" s="25"/>
      <c r="L18" s="25"/>
      <c r="M18" s="25"/>
      <c r="N18" s="25"/>
      <c r="O18" s="257" t="s">
        <v>51</v>
      </c>
      <c r="P18" s="258"/>
      <c r="Q18" s="26" t="s">
        <v>13</v>
      </c>
      <c r="R18" s="26" t="s">
        <v>17</v>
      </c>
      <c r="S18" s="27" t="str">
        <f>+S$11</f>
        <v>List Price</v>
      </c>
      <c r="T18" s="26" t="s">
        <v>16</v>
      </c>
      <c r="U18" s="26" t="str">
        <f>+U$11</f>
        <v>Code</v>
      </c>
      <c r="V18" s="52"/>
      <c r="W18" s="75" t="s">
        <v>18</v>
      </c>
      <c r="X18" s="27" t="s">
        <v>14</v>
      </c>
      <c r="Y18" s="52"/>
      <c r="Z18" s="41" t="s">
        <v>61</v>
      </c>
      <c r="AA18" s="41" t="s">
        <v>12</v>
      </c>
      <c r="AB18" s="41" t="str">
        <f t="shared" ref="AB18:AM18" si="9">+AB$11</f>
        <v>Disc</v>
      </c>
      <c r="AC18" s="28" t="str">
        <f t="shared" si="9"/>
        <v>Act. Cost</v>
      </c>
      <c r="AD18" s="28" t="str">
        <f t="shared" si="9"/>
        <v>GP%</v>
      </c>
      <c r="AE18" s="64" t="str">
        <f t="shared" si="9"/>
        <v>Adj.</v>
      </c>
      <c r="AF18" s="94" t="str">
        <f>+AF$11</f>
        <v>Group</v>
      </c>
      <c r="AG18" s="28" t="str">
        <f t="shared" si="9"/>
        <v>Price</v>
      </c>
      <c r="AH18" s="52"/>
      <c r="AJ18" s="28" t="str">
        <f t="shared" si="9"/>
        <v>Calc Price</v>
      </c>
      <c r="AK18" s="28" t="str">
        <f t="shared" si="9"/>
        <v>.05 Round</v>
      </c>
      <c r="AL18" s="28" t="str">
        <f t="shared" si="9"/>
        <v>Cents</v>
      </c>
      <c r="AM18" s="28" t="str">
        <f t="shared" si="9"/>
        <v>Round to</v>
      </c>
      <c r="AN18" s="3"/>
      <c r="AO18" s="31" t="s">
        <v>59</v>
      </c>
    </row>
    <row r="19" spans="2:41" s="161" customFormat="1" ht="9.75" customHeight="1" x14ac:dyDescent="0.2">
      <c r="C19" s="263" t="s">
        <v>63</v>
      </c>
      <c r="D19" s="263"/>
      <c r="E19" s="263"/>
      <c r="F19" s="263"/>
      <c r="G19" s="263"/>
      <c r="H19" s="263"/>
      <c r="I19" s="263"/>
      <c r="J19" s="263"/>
      <c r="K19" s="263"/>
      <c r="L19" s="263"/>
      <c r="M19" s="263"/>
      <c r="N19" s="263"/>
      <c r="O19" s="263"/>
      <c r="P19" s="263"/>
      <c r="Q19" s="263"/>
      <c r="R19" s="263"/>
      <c r="S19" s="263"/>
      <c r="T19" s="263"/>
      <c r="U19" s="162"/>
      <c r="V19" s="52"/>
      <c r="W19" s="165"/>
      <c r="X19" s="165"/>
      <c r="Y19" s="52"/>
      <c r="Z19" s="166"/>
      <c r="AA19" s="166"/>
      <c r="AB19" s="167"/>
      <c r="AC19" s="163"/>
      <c r="AD19" s="164"/>
      <c r="AE19" s="168"/>
      <c r="AF19" s="169"/>
      <c r="AG19" s="163"/>
      <c r="AH19" s="52"/>
      <c r="AJ19" s="163"/>
      <c r="AK19" s="163"/>
      <c r="AL19" s="163"/>
      <c r="AM19" s="163"/>
      <c r="AN19" s="3"/>
      <c r="AO19" s="31" t="s">
        <v>59</v>
      </c>
    </row>
    <row r="20" spans="2:41" s="161" customFormat="1" ht="9" customHeight="1" x14ac:dyDescent="0.2">
      <c r="C20" s="263" t="s">
        <v>92</v>
      </c>
      <c r="D20" s="263"/>
      <c r="E20" s="263"/>
      <c r="F20" s="263"/>
      <c r="G20" s="263"/>
      <c r="H20" s="263"/>
      <c r="I20" s="263"/>
      <c r="J20" s="263"/>
      <c r="K20" s="263"/>
      <c r="L20" s="263"/>
      <c r="M20" s="263"/>
      <c r="N20" s="263"/>
      <c r="O20" s="263"/>
      <c r="P20" s="263"/>
      <c r="Q20" s="263"/>
      <c r="R20" s="263"/>
      <c r="S20" s="263"/>
      <c r="T20" s="263"/>
      <c r="U20" s="162"/>
      <c r="V20" s="52"/>
      <c r="W20" s="165"/>
      <c r="X20" s="165"/>
      <c r="Y20" s="52"/>
      <c r="Z20" s="166"/>
      <c r="AA20" s="166"/>
      <c r="AB20" s="167"/>
      <c r="AC20" s="163"/>
      <c r="AD20" s="164"/>
      <c r="AE20" s="168"/>
      <c r="AF20" s="169"/>
      <c r="AG20" s="163"/>
      <c r="AH20" s="52"/>
      <c r="AJ20" s="163"/>
      <c r="AK20" s="163"/>
      <c r="AL20" s="163"/>
      <c r="AM20" s="163"/>
      <c r="AN20" s="3"/>
      <c r="AO20" s="31" t="s">
        <v>59</v>
      </c>
    </row>
    <row r="21" spans="2:41" s="3" customFormat="1" ht="3.95" customHeight="1" x14ac:dyDescent="0.2">
      <c r="L21" s="3" t="s">
        <v>87</v>
      </c>
      <c r="P21" s="73"/>
      <c r="Q21" s="89"/>
      <c r="R21" s="6"/>
      <c r="S21" s="39"/>
      <c r="T21" s="6"/>
      <c r="U21" s="37"/>
      <c r="V21" s="52"/>
      <c r="W21" s="56"/>
      <c r="X21" s="15"/>
      <c r="Y21" s="52"/>
      <c r="Z21" s="39"/>
      <c r="AA21" s="39"/>
      <c r="AB21" s="55"/>
      <c r="AC21" s="39"/>
      <c r="AD21" s="15"/>
      <c r="AE21" s="74"/>
      <c r="AF21" s="124"/>
      <c r="AG21" s="39"/>
      <c r="AH21" s="52"/>
      <c r="AJ21" s="39"/>
      <c r="AK21" s="39"/>
      <c r="AL21" s="39"/>
      <c r="AM21" s="39"/>
      <c r="AO21" s="31"/>
    </row>
    <row r="22" spans="2:41" s="3" customFormat="1" ht="9.9499999999999993" customHeight="1" x14ac:dyDescent="0.2">
      <c r="C22" s="213" t="s">
        <v>299</v>
      </c>
      <c r="D22" s="98"/>
      <c r="E22" s="174"/>
      <c r="F22" s="73"/>
      <c r="G22" s="30"/>
      <c r="H22" s="30"/>
      <c r="I22" s="30"/>
      <c r="J22" s="30"/>
      <c r="K22" s="174"/>
      <c r="M22" s="30"/>
      <c r="N22" s="30"/>
      <c r="P22" s="73"/>
      <c r="Q22" s="89"/>
      <c r="R22" s="78" t="s">
        <v>121</v>
      </c>
      <c r="S22" s="189" t="s">
        <v>533</v>
      </c>
      <c r="T22" s="190"/>
      <c r="U22" s="37"/>
      <c r="V22" s="52"/>
      <c r="W22" s="56"/>
      <c r="X22" s="39"/>
      <c r="Y22" s="52"/>
      <c r="Z22" s="39"/>
      <c r="AA22" s="39"/>
      <c r="AB22" s="60"/>
      <c r="AC22" s="39"/>
      <c r="AD22" s="60"/>
      <c r="AE22" s="74"/>
      <c r="AF22" s="74"/>
      <c r="AG22" s="39"/>
      <c r="AH22" s="52"/>
      <c r="AI22" s="39"/>
      <c r="AJ22" s="39"/>
      <c r="AK22" s="39"/>
      <c r="AL22" s="39"/>
      <c r="AM22" s="39"/>
      <c r="AN22" s="6"/>
      <c r="AO22" s="156"/>
    </row>
    <row r="23" spans="2:41" s="3" customFormat="1" ht="2.85" customHeight="1" x14ac:dyDescent="0.2">
      <c r="P23" s="73"/>
      <c r="Q23" s="89"/>
      <c r="R23" s="6"/>
      <c r="S23" s="39"/>
      <c r="T23" s="6"/>
      <c r="U23" s="5"/>
      <c r="V23" s="52"/>
      <c r="W23" s="56"/>
      <c r="X23" s="15"/>
      <c r="Y23" s="52"/>
      <c r="Z23" s="39"/>
      <c r="AA23" s="39"/>
      <c r="AB23" s="55"/>
      <c r="AC23" s="17"/>
      <c r="AD23" s="15"/>
      <c r="AE23" s="65"/>
      <c r="AF23" s="123"/>
      <c r="AG23" s="39"/>
      <c r="AH23" s="52"/>
      <c r="AJ23" s="17"/>
      <c r="AK23" s="17"/>
      <c r="AL23" s="17"/>
      <c r="AM23" s="17"/>
      <c r="AO23" s="157" t="s">
        <v>59</v>
      </c>
    </row>
    <row r="24" spans="2:41" s="3" customFormat="1" ht="9.9499999999999993" customHeight="1" x14ac:dyDescent="0.2">
      <c r="D24" s="40" t="s">
        <v>97</v>
      </c>
      <c r="E24" s="186" t="s">
        <v>587</v>
      </c>
      <c r="F24" s="186"/>
      <c r="G24" s="186"/>
      <c r="H24" s="186"/>
      <c r="I24" s="186"/>
      <c r="J24" s="186"/>
      <c r="K24" s="186"/>
      <c r="L24" s="186"/>
      <c r="M24" s="186"/>
      <c r="N24" s="186"/>
      <c r="O24" s="186"/>
      <c r="P24" s="98"/>
      <c r="Q24" s="187"/>
      <c r="R24" s="188"/>
      <c r="S24" s="39"/>
      <c r="T24" s="6"/>
      <c r="U24" s="5"/>
      <c r="V24" s="52"/>
      <c r="W24" s="56"/>
      <c r="X24" s="15"/>
      <c r="Y24" s="52"/>
      <c r="Z24" s="39"/>
      <c r="AA24" s="39"/>
      <c r="AB24" s="55"/>
      <c r="AC24" s="17"/>
      <c r="AD24" s="15"/>
      <c r="AE24" s="65"/>
      <c r="AF24" s="123"/>
      <c r="AG24" s="39"/>
      <c r="AH24" s="52"/>
      <c r="AJ24" s="17"/>
      <c r="AK24" s="17"/>
      <c r="AL24" s="17"/>
      <c r="AM24" s="17"/>
      <c r="AO24" s="157" t="s">
        <v>59</v>
      </c>
    </row>
    <row r="25" spans="2:41" s="3" customFormat="1" ht="0.95" customHeight="1" x14ac:dyDescent="0.2">
      <c r="P25" s="73"/>
      <c r="Q25" s="89"/>
      <c r="R25" s="6"/>
      <c r="S25" s="39"/>
      <c r="T25" s="6"/>
      <c r="U25" s="5"/>
      <c r="V25" s="52"/>
      <c r="W25" s="56"/>
      <c r="X25" s="15"/>
      <c r="Y25" s="52"/>
      <c r="Z25" s="39"/>
      <c r="AA25" s="39"/>
      <c r="AB25" s="55"/>
      <c r="AC25" s="17"/>
      <c r="AD25" s="15"/>
      <c r="AE25" s="65"/>
      <c r="AF25" s="123"/>
      <c r="AG25" s="39"/>
      <c r="AH25" s="52"/>
      <c r="AJ25" s="17"/>
      <c r="AK25" s="17"/>
      <c r="AL25" s="17"/>
      <c r="AM25" s="17"/>
      <c r="AO25" s="157" t="s">
        <v>59</v>
      </c>
    </row>
    <row r="26" spans="2:41" s="3" customFormat="1" ht="9.9499999999999993" customHeight="1" x14ac:dyDescent="0.2">
      <c r="B26" s="112" t="s">
        <v>55</v>
      </c>
      <c r="D26" s="40"/>
      <c r="E26" s="73" t="s">
        <v>104</v>
      </c>
      <c r="F26" s="73"/>
      <c r="G26" s="30" t="s">
        <v>48</v>
      </c>
      <c r="H26" s="30"/>
      <c r="I26" s="30"/>
      <c r="J26" s="30" t="s">
        <v>155</v>
      </c>
      <c r="L26" s="30"/>
      <c r="M26" s="30"/>
      <c r="N26" s="30"/>
      <c r="P26" s="73" t="s">
        <v>106</v>
      </c>
      <c r="Q26" s="89"/>
      <c r="R26" s="29"/>
      <c r="S26" s="39">
        <f t="shared" ref="S26:S28" si="10">IF(Suggested="Yes",AA26,AG26)</f>
        <v>12.3</v>
      </c>
      <c r="T26" s="37" t="s">
        <v>47</v>
      </c>
      <c r="U26" s="5" t="str">
        <f>+Instructions!$B$3</f>
        <v>B</v>
      </c>
      <c r="V26" s="52"/>
      <c r="W26" s="56">
        <f>+Instructions!$C$22</f>
        <v>0</v>
      </c>
      <c r="X26" s="17">
        <f>ROUND($AA26*(1-W26)+0.004999,2)</f>
        <v>12.3</v>
      </c>
      <c r="Y26" s="52"/>
      <c r="Z26" s="6" t="s">
        <v>667</v>
      </c>
      <c r="AA26" s="39">
        <v>12.3</v>
      </c>
      <c r="AB26" s="60">
        <f t="shared" ref="AB26:AB28" si="11">+W26</f>
        <v>0</v>
      </c>
      <c r="AC26" s="17">
        <f t="shared" ref="AC26:AC28" si="12">+X26</f>
        <v>12.3</v>
      </c>
      <c r="AD26" s="12">
        <f t="shared" ref="AD26:AD28" si="13">(AG26-AC26)/AG26</f>
        <v>0</v>
      </c>
      <c r="AE26" s="120"/>
      <c r="AF26" s="127">
        <v>1</v>
      </c>
      <c r="AG26" s="38">
        <f t="shared" ref="AG26:AG28" si="14">SUM(AJ26:AL26)+AE26</f>
        <v>12.3</v>
      </c>
      <c r="AH26" s="52"/>
      <c r="AJ26" s="17">
        <f t="shared" ref="AJ26:AJ28" si="15">ROUND(AC26/(1-VLOOKUP(AF26,Group,2,FALSE)),2)</f>
        <v>12.3</v>
      </c>
      <c r="AK26" s="17">
        <f t="shared" ref="AK26:AK28" si="16">IF(VLOOKUP(AF26,Group,5,FALSE)="YES",VLOOKUP(ROUND(ROUND(AJ26,1)-AJ26,2),Round,2,FALSE)+VLOOKUP(AF26,Group,6,FALSE),0)</f>
        <v>0</v>
      </c>
      <c r="AL26" s="17">
        <f t="shared" ref="AL26:AL28" si="17">IF(VLOOKUP(AF26,Group,7,FALSE)="",0,ROUND(AJ26-0.04999,1)-AJ26+AM26)</f>
        <v>0</v>
      </c>
      <c r="AM26" s="17" t="str">
        <f t="shared" ref="AM26:AM28" si="18">IF(VLOOKUP(AF26,Group,7,FALSE)="","",VLOOKUP(AF26,Group,7,FALSE))</f>
        <v/>
      </c>
      <c r="AO26" s="31" t="s">
        <v>59</v>
      </c>
    </row>
    <row r="27" spans="2:41" s="3" customFormat="1" ht="9.9499999999999993" customHeight="1" x14ac:dyDescent="0.2">
      <c r="B27" s="112" t="s">
        <v>55</v>
      </c>
      <c r="D27" s="40"/>
      <c r="E27" s="73" t="s">
        <v>109</v>
      </c>
      <c r="F27" s="73"/>
      <c r="G27" s="30" t="s">
        <v>48</v>
      </c>
      <c r="H27" s="30"/>
      <c r="I27" s="30"/>
      <c r="J27" s="30" t="s">
        <v>155</v>
      </c>
      <c r="L27" s="30"/>
      <c r="M27" s="30"/>
      <c r="N27" s="30"/>
      <c r="P27" s="73" t="s">
        <v>106</v>
      </c>
      <c r="Q27" s="89"/>
      <c r="R27" s="29"/>
      <c r="S27" s="39">
        <f t="shared" si="10"/>
        <v>13.7</v>
      </c>
      <c r="T27" s="37" t="s">
        <v>47</v>
      </c>
      <c r="U27" s="5" t="str">
        <f>+Instructions!$B$3</f>
        <v>B</v>
      </c>
      <c r="V27" s="52"/>
      <c r="W27" s="56">
        <f>+Instructions!$C$22</f>
        <v>0</v>
      </c>
      <c r="X27" s="17">
        <f>ROUND($AA27*(1-W27)+0.004999,2)</f>
        <v>13.7</v>
      </c>
      <c r="Y27" s="52"/>
      <c r="Z27" s="6" t="s">
        <v>667</v>
      </c>
      <c r="AA27" s="39">
        <v>13.7</v>
      </c>
      <c r="AB27" s="60">
        <f t="shared" si="11"/>
        <v>0</v>
      </c>
      <c r="AC27" s="17">
        <f t="shared" si="12"/>
        <v>13.7</v>
      </c>
      <c r="AD27" s="12">
        <f t="shared" si="13"/>
        <v>0</v>
      </c>
      <c r="AE27" s="120"/>
      <c r="AF27" s="127">
        <v>1</v>
      </c>
      <c r="AG27" s="38">
        <f t="shared" si="14"/>
        <v>13.7</v>
      </c>
      <c r="AH27" s="52"/>
      <c r="AJ27" s="17">
        <f t="shared" si="15"/>
        <v>13.7</v>
      </c>
      <c r="AK27" s="17">
        <f t="shared" si="16"/>
        <v>0</v>
      </c>
      <c r="AL27" s="17">
        <f t="shared" si="17"/>
        <v>0</v>
      </c>
      <c r="AM27" s="17" t="str">
        <f t="shared" si="18"/>
        <v/>
      </c>
      <c r="AO27" s="31" t="s">
        <v>59</v>
      </c>
    </row>
    <row r="28" spans="2:41" s="3" customFormat="1" ht="9.9499999999999993" customHeight="1" x14ac:dyDescent="0.2">
      <c r="B28" s="112" t="s">
        <v>55</v>
      </c>
      <c r="D28" s="40"/>
      <c r="E28" s="73" t="s">
        <v>107</v>
      </c>
      <c r="F28" s="73"/>
      <c r="G28" s="30" t="s">
        <v>48</v>
      </c>
      <c r="H28" s="30"/>
      <c r="I28" s="30"/>
      <c r="J28" s="30" t="s">
        <v>155</v>
      </c>
      <c r="L28" s="30"/>
      <c r="M28" s="30"/>
      <c r="N28" s="30"/>
      <c r="P28" s="73" t="s">
        <v>108</v>
      </c>
      <c r="Q28" s="89"/>
      <c r="R28" s="29"/>
      <c r="S28" s="39">
        <f t="shared" si="10"/>
        <v>15.9</v>
      </c>
      <c r="T28" s="37" t="s">
        <v>47</v>
      </c>
      <c r="U28" s="5" t="str">
        <f>+Instructions!$B$3</f>
        <v>B</v>
      </c>
      <c r="V28" s="52"/>
      <c r="W28" s="56">
        <f>+Instructions!$C$22</f>
        <v>0</v>
      </c>
      <c r="X28" s="17">
        <f>ROUND($AA28*(1-W28)+0.004999,2)</f>
        <v>15.9</v>
      </c>
      <c r="Y28" s="52"/>
      <c r="Z28" s="6" t="s">
        <v>667</v>
      </c>
      <c r="AA28" s="39">
        <v>15.9</v>
      </c>
      <c r="AB28" s="60">
        <f t="shared" si="11"/>
        <v>0</v>
      </c>
      <c r="AC28" s="17">
        <f t="shared" si="12"/>
        <v>15.9</v>
      </c>
      <c r="AD28" s="12">
        <f t="shared" si="13"/>
        <v>0</v>
      </c>
      <c r="AE28" s="120"/>
      <c r="AF28" s="127">
        <v>1</v>
      </c>
      <c r="AG28" s="38">
        <f t="shared" si="14"/>
        <v>15.9</v>
      </c>
      <c r="AH28" s="52"/>
      <c r="AJ28" s="17">
        <f t="shared" si="15"/>
        <v>15.9</v>
      </c>
      <c r="AK28" s="17">
        <f t="shared" si="16"/>
        <v>0</v>
      </c>
      <c r="AL28" s="17">
        <f t="shared" si="17"/>
        <v>0</v>
      </c>
      <c r="AM28" s="17" t="str">
        <f t="shared" si="18"/>
        <v/>
      </c>
      <c r="AO28" s="31" t="s">
        <v>59</v>
      </c>
    </row>
    <row r="29" spans="2:41" s="3" customFormat="1" ht="0.95" customHeight="1" x14ac:dyDescent="0.2">
      <c r="P29" s="73"/>
      <c r="Q29" s="89"/>
      <c r="R29" s="6"/>
      <c r="S29" s="39"/>
      <c r="T29" s="6"/>
      <c r="U29" s="5"/>
      <c r="V29" s="52"/>
      <c r="W29" s="56"/>
      <c r="X29" s="15"/>
      <c r="Y29" s="52"/>
      <c r="Z29" s="39"/>
      <c r="AA29" s="39"/>
      <c r="AB29" s="55"/>
      <c r="AC29" s="17"/>
      <c r="AD29" s="15"/>
      <c r="AE29" s="65"/>
      <c r="AF29" s="123"/>
      <c r="AG29" s="39"/>
      <c r="AH29" s="52"/>
      <c r="AJ29" s="17"/>
      <c r="AK29" s="17"/>
      <c r="AL29" s="17"/>
      <c r="AM29" s="17"/>
      <c r="AO29" s="157" t="s">
        <v>59</v>
      </c>
    </row>
    <row r="30" spans="2:41" s="3" customFormat="1" ht="9.9499999999999993" customHeight="1" x14ac:dyDescent="0.2">
      <c r="B30" s="111" t="s">
        <v>8</v>
      </c>
      <c r="D30" s="40"/>
      <c r="E30" s="73" t="s">
        <v>223</v>
      </c>
      <c r="F30" s="73"/>
      <c r="G30" s="30" t="s">
        <v>114</v>
      </c>
      <c r="H30" s="30"/>
      <c r="I30" s="30"/>
      <c r="J30" s="30" t="s">
        <v>156</v>
      </c>
      <c r="K30" s="30"/>
      <c r="L30" s="73" t="s">
        <v>131</v>
      </c>
      <c r="N30" s="191" t="s">
        <v>130</v>
      </c>
      <c r="P30" s="73" t="s">
        <v>116</v>
      </c>
      <c r="Q30" s="89"/>
      <c r="R30" s="29"/>
      <c r="S30" s="39">
        <f t="shared" ref="S30" si="19">IF(Suggested="Yes",AA30,AG30)</f>
        <v>41.2</v>
      </c>
      <c r="T30" s="37" t="s">
        <v>46</v>
      </c>
      <c r="U30" s="5" t="str">
        <f>+Instructions!$B$3</f>
        <v>B</v>
      </c>
      <c r="V30" s="52"/>
      <c r="W30" s="56">
        <f>+Instructions!$C$22</f>
        <v>0</v>
      </c>
      <c r="X30" s="17">
        <f>ROUND($AA30*(1-W30)+0.004999,2)</f>
        <v>41.2</v>
      </c>
      <c r="Y30" s="52"/>
      <c r="Z30" s="6" t="s">
        <v>667</v>
      </c>
      <c r="AA30" s="39">
        <v>41.2</v>
      </c>
      <c r="AB30" s="60">
        <f t="shared" ref="AB30" si="20">+W30</f>
        <v>0</v>
      </c>
      <c r="AC30" s="17">
        <f t="shared" ref="AC30" si="21">+X30</f>
        <v>41.2</v>
      </c>
      <c r="AD30" s="12">
        <f t="shared" ref="AD30" si="22">(AG30-AC30)/AG30</f>
        <v>0</v>
      </c>
      <c r="AE30" s="120"/>
      <c r="AF30" s="128">
        <v>3</v>
      </c>
      <c r="AG30" s="53">
        <f t="shared" ref="AG30" si="23">SUM(AJ30:AL30)+AE30</f>
        <v>41.2</v>
      </c>
      <c r="AH30" s="52"/>
      <c r="AJ30" s="17">
        <f t="shared" ref="AJ30" si="24">ROUND(AC30/(1-VLOOKUP(AF30,Group,2,FALSE)),2)</f>
        <v>41.2</v>
      </c>
      <c r="AK30" s="17">
        <f t="shared" ref="AK30" si="25">IF(VLOOKUP(AF30,Group,5,FALSE)="YES",VLOOKUP(ROUND(ROUND(AJ30,1)-AJ30,2),Round,2,FALSE)+VLOOKUP(AF30,Group,6,FALSE),0)</f>
        <v>0</v>
      </c>
      <c r="AL30" s="17">
        <f t="shared" ref="AL30" si="26">IF(VLOOKUP(AF30,Group,7,FALSE)="",0,ROUND(AJ30-0.04999,1)-AJ30+AM30)</f>
        <v>0</v>
      </c>
      <c r="AM30" s="17" t="str">
        <f t="shared" ref="AM30" si="27">IF(VLOOKUP(AF30,Group,7,FALSE)="","",VLOOKUP(AF30,Group,7,FALSE))</f>
        <v/>
      </c>
      <c r="AO30" s="31" t="s">
        <v>59</v>
      </c>
    </row>
    <row r="31" spans="2:41" s="3" customFormat="1" ht="0.95" customHeight="1" x14ac:dyDescent="0.2">
      <c r="P31" s="73"/>
      <c r="Q31" s="89"/>
      <c r="R31" s="6"/>
      <c r="S31" s="39"/>
      <c r="T31" s="6"/>
      <c r="U31" s="5"/>
      <c r="V31" s="52"/>
      <c r="W31" s="56"/>
      <c r="X31" s="15"/>
      <c r="Y31" s="52"/>
      <c r="Z31" s="39"/>
      <c r="AA31" s="39"/>
      <c r="AB31" s="55"/>
      <c r="AC31" s="17"/>
      <c r="AD31" s="15"/>
      <c r="AE31" s="65"/>
      <c r="AF31" s="123"/>
      <c r="AG31" s="39"/>
      <c r="AH31" s="52"/>
      <c r="AJ31" s="17"/>
      <c r="AK31" s="17"/>
      <c r="AL31" s="17"/>
      <c r="AM31" s="17"/>
      <c r="AO31" s="157" t="s">
        <v>59</v>
      </c>
    </row>
    <row r="32" spans="2:41" s="3" customFormat="1" ht="9.9499999999999993" customHeight="1" x14ac:dyDescent="0.2">
      <c r="B32" s="113" t="s">
        <v>45</v>
      </c>
      <c r="D32" s="40"/>
      <c r="E32" s="73" t="s">
        <v>117</v>
      </c>
      <c r="F32" s="73"/>
      <c r="G32" s="30" t="s">
        <v>118</v>
      </c>
      <c r="H32" s="30"/>
      <c r="I32" s="30"/>
      <c r="J32" s="30" t="s">
        <v>156</v>
      </c>
      <c r="K32" s="30"/>
      <c r="L32" s="30"/>
      <c r="M32" s="30"/>
      <c r="N32" s="30"/>
      <c r="P32" s="73" t="s">
        <v>119</v>
      </c>
      <c r="Q32" s="89"/>
      <c r="R32" s="29"/>
      <c r="S32" s="39">
        <f t="shared" ref="S32" si="28">IF(Suggested="Yes",AA32,AG32)</f>
        <v>17.55</v>
      </c>
      <c r="T32" s="37" t="s">
        <v>46</v>
      </c>
      <c r="U32" s="5" t="str">
        <f>+Instructions!$B$3</f>
        <v>B</v>
      </c>
      <c r="V32" s="52"/>
      <c r="W32" s="56">
        <f>+Instructions!$C$22</f>
        <v>0</v>
      </c>
      <c r="X32" s="39">
        <f>ROUND($AA32*(1-W32)+0.004999,2)</f>
        <v>17.55</v>
      </c>
      <c r="Y32" s="52"/>
      <c r="Z32" s="6" t="s">
        <v>667</v>
      </c>
      <c r="AA32" s="39">
        <v>17.55</v>
      </c>
      <c r="AB32" s="60">
        <f t="shared" ref="AB32" si="29">+W32</f>
        <v>0</v>
      </c>
      <c r="AC32" s="39">
        <f t="shared" ref="AC32" si="30">+X32</f>
        <v>17.55</v>
      </c>
      <c r="AD32" s="60">
        <f t="shared" ref="AD32" si="31">(AG32-AC32)/AG32</f>
        <v>0</v>
      </c>
      <c r="AE32" s="120"/>
      <c r="AF32" s="129">
        <v>2</v>
      </c>
      <c r="AG32" s="44">
        <f t="shared" ref="AG32" si="32">SUM(AJ32:AL32)+AE32</f>
        <v>17.55</v>
      </c>
      <c r="AH32" s="52"/>
      <c r="AJ32" s="17">
        <f t="shared" ref="AJ32" si="33">ROUND(AC32/(1-VLOOKUP(AF32,Group,2,FALSE)),2)</f>
        <v>17.55</v>
      </c>
      <c r="AK32" s="17">
        <f t="shared" ref="AK32" si="34">IF(VLOOKUP(AF32,Group,5,FALSE)="YES",VLOOKUP(ROUND(ROUND(AJ32,1)-AJ32,2),Round,2,FALSE)+VLOOKUP(AF32,Group,6,FALSE),0)</f>
        <v>0</v>
      </c>
      <c r="AL32" s="17">
        <f t="shared" ref="AL32" si="35">IF(VLOOKUP(AF32,Group,7,FALSE)="",0,ROUND(AJ32-0.04999,1)-AJ32+AM32)</f>
        <v>0</v>
      </c>
      <c r="AM32" s="17" t="str">
        <f t="shared" ref="AM32" si="36">IF(VLOOKUP(AF32,Group,7,FALSE)="","",VLOOKUP(AF32,Group,7,FALSE))</f>
        <v/>
      </c>
      <c r="AO32" s="31" t="s">
        <v>59</v>
      </c>
    </row>
    <row r="33" spans="2:41" s="3" customFormat="1" ht="2.4500000000000002" customHeight="1" x14ac:dyDescent="0.2">
      <c r="P33" s="73"/>
      <c r="Q33" s="89"/>
      <c r="R33" s="6"/>
      <c r="S33" s="39"/>
      <c r="T33" s="6"/>
      <c r="U33" s="5"/>
      <c r="V33" s="52"/>
      <c r="W33" s="56"/>
      <c r="X33" s="15"/>
      <c r="Y33" s="52"/>
      <c r="Z33" s="39"/>
      <c r="AA33" s="39"/>
      <c r="AB33" s="55"/>
      <c r="AC33" s="17"/>
      <c r="AD33" s="15"/>
      <c r="AE33" s="65"/>
      <c r="AF33" s="123"/>
      <c r="AG33" s="39"/>
      <c r="AH33" s="52"/>
      <c r="AJ33" s="17"/>
      <c r="AK33" s="17"/>
      <c r="AL33" s="17"/>
      <c r="AM33" s="17"/>
      <c r="AO33" s="157" t="s">
        <v>59</v>
      </c>
    </row>
    <row r="34" spans="2:41" s="3" customFormat="1" ht="9.9499999999999993" customHeight="1" x14ac:dyDescent="0.2">
      <c r="B34" s="112" t="s">
        <v>55</v>
      </c>
      <c r="D34" s="40"/>
      <c r="E34" s="73" t="s">
        <v>104</v>
      </c>
      <c r="F34" s="73"/>
      <c r="G34" s="30" t="s">
        <v>48</v>
      </c>
      <c r="H34" s="30"/>
      <c r="I34" s="30"/>
      <c r="J34" s="30" t="s">
        <v>105</v>
      </c>
      <c r="L34" s="30"/>
      <c r="M34" s="30"/>
      <c r="N34" s="30"/>
      <c r="P34" s="73" t="s">
        <v>106</v>
      </c>
      <c r="Q34" s="89"/>
      <c r="R34" s="29"/>
      <c r="S34" s="39">
        <f t="shared" ref="S34:S36" si="37">IF(Suggested="Yes",AA34,AG34)</f>
        <v>10</v>
      </c>
      <c r="T34" s="37" t="s">
        <v>47</v>
      </c>
      <c r="U34" s="5" t="str">
        <f>+Instructions!$B$3</f>
        <v>B</v>
      </c>
      <c r="V34" s="52"/>
      <c r="W34" s="56">
        <f>+Instructions!$C$22</f>
        <v>0</v>
      </c>
      <c r="X34" s="17">
        <f t="shared" ref="X34:X36" si="38">ROUND($AA34*(1-W34)+0.004999,2)</f>
        <v>10</v>
      </c>
      <c r="Y34" s="52"/>
      <c r="Z34" s="6" t="s">
        <v>667</v>
      </c>
      <c r="AA34" s="39">
        <v>10</v>
      </c>
      <c r="AB34" s="60">
        <f t="shared" ref="AB34:AB36" si="39">+W34</f>
        <v>0</v>
      </c>
      <c r="AC34" s="17">
        <f t="shared" ref="AC34:AC36" si="40">+X34</f>
        <v>10</v>
      </c>
      <c r="AD34" s="12">
        <f t="shared" ref="AD34:AD36" si="41">(AG34-AC34)/AG34</f>
        <v>0</v>
      </c>
      <c r="AE34" s="120"/>
      <c r="AF34" s="127">
        <v>1</v>
      </c>
      <c r="AG34" s="38">
        <f t="shared" ref="AG34:AG36" si="42">SUM(AJ34:AL34)+AE34</f>
        <v>10</v>
      </c>
      <c r="AH34" s="52"/>
      <c r="AJ34" s="17">
        <f t="shared" ref="AJ34:AJ36" si="43">ROUND(AC34/(1-VLOOKUP(AF34,Group,2,FALSE)),2)</f>
        <v>10</v>
      </c>
      <c r="AK34" s="17">
        <f t="shared" ref="AK34:AK36" si="44">IF(VLOOKUP(AF34,Group,5,FALSE)="YES",VLOOKUP(ROUND(ROUND(AJ34,1)-AJ34,2),Round,2,FALSE)+VLOOKUP(AF34,Group,6,FALSE),0)</f>
        <v>0</v>
      </c>
      <c r="AL34" s="17">
        <f t="shared" ref="AL34:AL36" si="45">IF(VLOOKUP(AF34,Group,7,FALSE)="",0,ROUND(AJ34-0.04999,1)-AJ34+AM34)</f>
        <v>0</v>
      </c>
      <c r="AM34" s="17" t="str">
        <f t="shared" ref="AM34:AM36" si="46">IF(VLOOKUP(AF34,Group,7,FALSE)="","",VLOOKUP(AF34,Group,7,FALSE))</f>
        <v/>
      </c>
      <c r="AO34" s="31" t="s">
        <v>59</v>
      </c>
    </row>
    <row r="35" spans="2:41" s="3" customFormat="1" ht="9.9499999999999993" customHeight="1" x14ac:dyDescent="0.2">
      <c r="B35" s="112" t="s">
        <v>55</v>
      </c>
      <c r="D35" s="40"/>
      <c r="E35" s="73" t="s">
        <v>109</v>
      </c>
      <c r="F35" s="73"/>
      <c r="G35" s="30" t="s">
        <v>48</v>
      </c>
      <c r="H35" s="30"/>
      <c r="I35" s="30"/>
      <c r="J35" s="30" t="s">
        <v>105</v>
      </c>
      <c r="L35" s="30"/>
      <c r="M35" s="30"/>
      <c r="N35" s="30"/>
      <c r="P35" s="73" t="s">
        <v>106</v>
      </c>
      <c r="Q35" s="89"/>
      <c r="R35" s="29"/>
      <c r="S35" s="39">
        <f t="shared" si="37"/>
        <v>11.6</v>
      </c>
      <c r="T35" s="37" t="s">
        <v>47</v>
      </c>
      <c r="U35" s="5" t="str">
        <f>+Instructions!$B$3</f>
        <v>B</v>
      </c>
      <c r="V35" s="52"/>
      <c r="W35" s="56">
        <f>+Instructions!$C$22</f>
        <v>0</v>
      </c>
      <c r="X35" s="17">
        <f t="shared" si="38"/>
        <v>11.6</v>
      </c>
      <c r="Y35" s="52"/>
      <c r="Z35" s="6" t="s">
        <v>667</v>
      </c>
      <c r="AA35" s="39">
        <v>11.6</v>
      </c>
      <c r="AB35" s="60">
        <f t="shared" si="39"/>
        <v>0</v>
      </c>
      <c r="AC35" s="17">
        <f t="shared" si="40"/>
        <v>11.6</v>
      </c>
      <c r="AD35" s="12">
        <f t="shared" si="41"/>
        <v>0</v>
      </c>
      <c r="AE35" s="120"/>
      <c r="AF35" s="127">
        <v>1</v>
      </c>
      <c r="AG35" s="38">
        <f t="shared" si="42"/>
        <v>11.6</v>
      </c>
      <c r="AH35" s="52"/>
      <c r="AJ35" s="17">
        <f t="shared" si="43"/>
        <v>11.6</v>
      </c>
      <c r="AK35" s="17">
        <f t="shared" si="44"/>
        <v>0</v>
      </c>
      <c r="AL35" s="17">
        <f t="shared" si="45"/>
        <v>0</v>
      </c>
      <c r="AM35" s="17" t="str">
        <f t="shared" si="46"/>
        <v/>
      </c>
      <c r="AO35" s="31" t="s">
        <v>59</v>
      </c>
    </row>
    <row r="36" spans="2:41" s="3" customFormat="1" ht="9.9499999999999993" customHeight="1" x14ac:dyDescent="0.2">
      <c r="B36" s="112" t="s">
        <v>55</v>
      </c>
      <c r="D36" s="40"/>
      <c r="E36" s="73" t="s">
        <v>107</v>
      </c>
      <c r="F36" s="73"/>
      <c r="G36" s="30" t="s">
        <v>48</v>
      </c>
      <c r="H36" s="30"/>
      <c r="I36" s="30"/>
      <c r="J36" s="30" t="s">
        <v>105</v>
      </c>
      <c r="L36" s="30"/>
      <c r="M36" s="30"/>
      <c r="N36" s="30"/>
      <c r="P36" s="73" t="s">
        <v>108</v>
      </c>
      <c r="Q36" s="89"/>
      <c r="R36" s="29"/>
      <c r="S36" s="39">
        <f t="shared" si="37"/>
        <v>13.45</v>
      </c>
      <c r="T36" s="37" t="s">
        <v>47</v>
      </c>
      <c r="U36" s="5" t="str">
        <f>+Instructions!$B$3</f>
        <v>B</v>
      </c>
      <c r="V36" s="52"/>
      <c r="W36" s="56">
        <f>+Instructions!$C$22</f>
        <v>0</v>
      </c>
      <c r="X36" s="17">
        <f t="shared" si="38"/>
        <v>13.45</v>
      </c>
      <c r="Y36" s="52"/>
      <c r="Z36" s="6" t="s">
        <v>667</v>
      </c>
      <c r="AA36" s="39">
        <v>13.45</v>
      </c>
      <c r="AB36" s="60">
        <f t="shared" si="39"/>
        <v>0</v>
      </c>
      <c r="AC36" s="17">
        <f t="shared" si="40"/>
        <v>13.45</v>
      </c>
      <c r="AD36" s="12">
        <f t="shared" si="41"/>
        <v>0</v>
      </c>
      <c r="AE36" s="120"/>
      <c r="AF36" s="127">
        <v>1</v>
      </c>
      <c r="AG36" s="38">
        <f t="shared" si="42"/>
        <v>13.45</v>
      </c>
      <c r="AH36" s="52"/>
      <c r="AJ36" s="17">
        <f t="shared" si="43"/>
        <v>13.45</v>
      </c>
      <c r="AK36" s="17">
        <f t="shared" si="44"/>
        <v>0</v>
      </c>
      <c r="AL36" s="17">
        <f t="shared" si="45"/>
        <v>0</v>
      </c>
      <c r="AM36" s="17" t="str">
        <f t="shared" si="46"/>
        <v/>
      </c>
      <c r="AO36" s="31" t="s">
        <v>59</v>
      </c>
    </row>
    <row r="37" spans="2:41" s="3" customFormat="1" ht="0.95" customHeight="1" x14ac:dyDescent="0.2">
      <c r="P37" s="73"/>
      <c r="Q37" s="89"/>
      <c r="R37" s="6"/>
      <c r="S37" s="39"/>
      <c r="T37" s="6"/>
      <c r="U37" s="5"/>
      <c r="V37" s="52"/>
      <c r="W37" s="56"/>
      <c r="X37" s="15"/>
      <c r="Y37" s="52"/>
      <c r="Z37" s="39"/>
      <c r="AA37" s="39"/>
      <c r="AB37" s="55"/>
      <c r="AC37" s="17"/>
      <c r="AD37" s="15"/>
      <c r="AE37" s="65"/>
      <c r="AF37" s="123"/>
      <c r="AG37" s="39"/>
      <c r="AH37" s="52"/>
      <c r="AJ37" s="17"/>
      <c r="AK37" s="17"/>
      <c r="AL37" s="17"/>
      <c r="AM37" s="17"/>
      <c r="AO37" s="157" t="s">
        <v>59</v>
      </c>
    </row>
    <row r="38" spans="2:41" s="3" customFormat="1" ht="9.9499999999999993" customHeight="1" x14ac:dyDescent="0.2">
      <c r="B38" s="111" t="s">
        <v>8</v>
      </c>
      <c r="D38" s="40"/>
      <c r="E38" s="73" t="s">
        <v>223</v>
      </c>
      <c r="F38" s="73"/>
      <c r="G38" s="30" t="s">
        <v>114</v>
      </c>
      <c r="H38" s="30"/>
      <c r="I38" s="30"/>
      <c r="J38" s="30" t="s">
        <v>115</v>
      </c>
      <c r="K38" s="30"/>
      <c r="L38" s="73" t="s">
        <v>131</v>
      </c>
      <c r="N38" s="191" t="s">
        <v>130</v>
      </c>
      <c r="P38" s="73" t="s">
        <v>116</v>
      </c>
      <c r="Q38" s="89"/>
      <c r="R38" s="29"/>
      <c r="S38" s="39">
        <f t="shared" ref="S38" si="47">IF(Suggested="Yes",AA38,AG38)</f>
        <v>35.25</v>
      </c>
      <c r="T38" s="37" t="s">
        <v>46</v>
      </c>
      <c r="U38" s="5" t="str">
        <f>+Instructions!$B$3</f>
        <v>B</v>
      </c>
      <c r="V38" s="52"/>
      <c r="W38" s="56">
        <f>+Instructions!$C$22</f>
        <v>0</v>
      </c>
      <c r="X38" s="17">
        <f t="shared" ref="X38" si="48">ROUND($AA38*(1-W38)+0.004999,2)</f>
        <v>35.25</v>
      </c>
      <c r="Y38" s="52"/>
      <c r="Z38" s="6" t="s">
        <v>667</v>
      </c>
      <c r="AA38" s="39">
        <v>35.25</v>
      </c>
      <c r="AB38" s="60">
        <f t="shared" ref="AB38" si="49">+W38</f>
        <v>0</v>
      </c>
      <c r="AC38" s="17">
        <f t="shared" ref="AC38" si="50">+X38</f>
        <v>35.25</v>
      </c>
      <c r="AD38" s="12">
        <f t="shared" ref="AD38" si="51">(AG38-AC38)/AG38</f>
        <v>0</v>
      </c>
      <c r="AE38" s="120"/>
      <c r="AF38" s="128">
        <v>3</v>
      </c>
      <c r="AG38" s="53">
        <f t="shared" ref="AG38" si="52">SUM(AJ38:AL38)+AE38</f>
        <v>35.25</v>
      </c>
      <c r="AH38" s="52"/>
      <c r="AJ38" s="17">
        <f t="shared" ref="AJ38" si="53">ROUND(AC38/(1-VLOOKUP(AF38,Group,2,FALSE)),2)</f>
        <v>35.25</v>
      </c>
      <c r="AK38" s="17">
        <f t="shared" ref="AK38" si="54">IF(VLOOKUP(AF38,Group,5,FALSE)="YES",VLOOKUP(ROUND(ROUND(AJ38,1)-AJ38,2),Round,2,FALSE)+VLOOKUP(AF38,Group,6,FALSE),0)</f>
        <v>0</v>
      </c>
      <c r="AL38" s="17">
        <f t="shared" ref="AL38" si="55">IF(VLOOKUP(AF38,Group,7,FALSE)="",0,ROUND(AJ38-0.04999,1)-AJ38+AM38)</f>
        <v>0</v>
      </c>
      <c r="AM38" s="17" t="str">
        <f t="shared" ref="AM38" si="56">IF(VLOOKUP(AF38,Group,7,FALSE)="","",VLOOKUP(AF38,Group,7,FALSE))</f>
        <v/>
      </c>
      <c r="AO38" s="31" t="s">
        <v>59</v>
      </c>
    </row>
    <row r="39" spans="2:41" s="3" customFormat="1" ht="0.95" customHeight="1" x14ac:dyDescent="0.2">
      <c r="P39" s="73"/>
      <c r="Q39" s="89"/>
      <c r="R39" s="6"/>
      <c r="S39" s="39"/>
      <c r="T39" s="6"/>
      <c r="U39" s="5"/>
      <c r="V39" s="52"/>
      <c r="W39" s="56"/>
      <c r="X39" s="15"/>
      <c r="Y39" s="52"/>
      <c r="Z39" s="39"/>
      <c r="AA39" s="39"/>
      <c r="AB39" s="55"/>
      <c r="AC39" s="17"/>
      <c r="AD39" s="15"/>
      <c r="AE39" s="65"/>
      <c r="AF39" s="123"/>
      <c r="AG39" s="39"/>
      <c r="AH39" s="52"/>
      <c r="AJ39" s="17"/>
      <c r="AK39" s="17"/>
      <c r="AL39" s="17"/>
      <c r="AM39" s="17"/>
      <c r="AO39" s="157" t="s">
        <v>59</v>
      </c>
    </row>
    <row r="40" spans="2:41" s="3" customFormat="1" ht="9.9499999999999993" customHeight="1" x14ac:dyDescent="0.2">
      <c r="B40" s="113" t="s">
        <v>45</v>
      </c>
      <c r="D40" s="40"/>
      <c r="E40" s="73" t="s">
        <v>136</v>
      </c>
      <c r="F40" s="73"/>
      <c r="G40" s="30" t="s">
        <v>162</v>
      </c>
      <c r="H40" s="30"/>
      <c r="I40" s="30"/>
      <c r="J40" s="30" t="s">
        <v>115</v>
      </c>
      <c r="K40" s="30"/>
      <c r="L40" s="30"/>
      <c r="M40" s="30"/>
      <c r="N40" s="30"/>
      <c r="P40" s="73" t="s">
        <v>120</v>
      </c>
      <c r="Q40" s="89"/>
      <c r="R40" s="29"/>
      <c r="S40" s="39">
        <f t="shared" ref="S40:S44" si="57">IF(Suggested="Yes",AA40,AG40)</f>
        <v>361.4</v>
      </c>
      <c r="T40" s="37" t="s">
        <v>46</v>
      </c>
      <c r="U40" s="5" t="str">
        <f>+Instructions!$B$3</f>
        <v>B</v>
      </c>
      <c r="V40" s="52"/>
      <c r="W40" s="56">
        <f>+Instructions!$C$22</f>
        <v>0</v>
      </c>
      <c r="X40" s="39">
        <f t="shared" ref="X40:X44" si="58">ROUND($AA40*(1-W40)+0.004999,2)</f>
        <v>361.4</v>
      </c>
      <c r="Y40" s="52"/>
      <c r="Z40" s="6" t="s">
        <v>667</v>
      </c>
      <c r="AA40" s="39">
        <v>361.4</v>
      </c>
      <c r="AB40" s="60">
        <f t="shared" ref="AB40:AB44" si="59">+W40</f>
        <v>0</v>
      </c>
      <c r="AC40" s="39">
        <f t="shared" ref="AC40:AC44" si="60">+X40</f>
        <v>361.4</v>
      </c>
      <c r="AD40" s="60">
        <f t="shared" ref="AD40:AD44" si="61">(AG40-AC40)/AG40</f>
        <v>0</v>
      </c>
      <c r="AE40" s="120"/>
      <c r="AF40" s="129">
        <v>2</v>
      </c>
      <c r="AG40" s="44">
        <f t="shared" ref="AG40:AG44" si="62">SUM(AJ40:AL40)+AE40</f>
        <v>361.4</v>
      </c>
      <c r="AH40" s="52"/>
      <c r="AJ40" s="17">
        <f t="shared" ref="AJ40:AJ44" si="63">ROUND(AC40/(1-VLOOKUP(AF40,Group,2,FALSE)),2)</f>
        <v>361.4</v>
      </c>
      <c r="AK40" s="17">
        <f t="shared" ref="AK40:AK44" si="64">IF(VLOOKUP(AF40,Group,5,FALSE)="YES",VLOOKUP(ROUND(ROUND(AJ40,1)-AJ40,2),Round,2,FALSE)+VLOOKUP(AF40,Group,6,FALSE),0)</f>
        <v>0</v>
      </c>
      <c r="AL40" s="17">
        <f t="shared" ref="AL40:AL44" si="65">IF(VLOOKUP(AF40,Group,7,FALSE)="",0,ROUND(AJ40-0.04999,1)-AJ40+AM40)</f>
        <v>0</v>
      </c>
      <c r="AM40" s="17" t="str">
        <f t="shared" ref="AM40:AM44" si="66">IF(VLOOKUP(AF40,Group,7,FALSE)="","",VLOOKUP(AF40,Group,7,FALSE))</f>
        <v/>
      </c>
      <c r="AO40" s="31" t="s">
        <v>59</v>
      </c>
    </row>
    <row r="41" spans="2:41" s="3" customFormat="1" ht="9.9499999999999993" customHeight="1" x14ac:dyDescent="0.2">
      <c r="B41" s="113" t="s">
        <v>45</v>
      </c>
      <c r="D41" s="40"/>
      <c r="E41" s="73" t="s">
        <v>136</v>
      </c>
      <c r="F41" s="73"/>
      <c r="G41" s="30" t="s">
        <v>163</v>
      </c>
      <c r="H41" s="30"/>
      <c r="I41" s="30"/>
      <c r="J41" s="30" t="s">
        <v>115</v>
      </c>
      <c r="K41" s="30"/>
      <c r="L41" s="30"/>
      <c r="M41" s="30"/>
      <c r="N41" s="30"/>
      <c r="P41" s="73" t="s">
        <v>120</v>
      </c>
      <c r="Q41" s="89"/>
      <c r="R41" s="29"/>
      <c r="S41" s="39">
        <f>IF(Suggested="Yes",AA41,AG41)</f>
        <v>543.04999999999995</v>
      </c>
      <c r="T41" s="37" t="s">
        <v>46</v>
      </c>
      <c r="U41" s="5" t="str">
        <f>+Instructions!$B$3</f>
        <v>B</v>
      </c>
      <c r="V41" s="52"/>
      <c r="W41" s="56">
        <f>+Instructions!$C$22</f>
        <v>0</v>
      </c>
      <c r="X41" s="39">
        <f>ROUND($AA41*(1-W41)+0.004999,2)</f>
        <v>543.04999999999995</v>
      </c>
      <c r="Y41" s="52"/>
      <c r="Z41" s="6" t="s">
        <v>667</v>
      </c>
      <c r="AA41" s="39">
        <v>543.04999999999995</v>
      </c>
      <c r="AB41" s="60">
        <f>+W41</f>
        <v>0</v>
      </c>
      <c r="AC41" s="39">
        <f>+X41</f>
        <v>543.04999999999995</v>
      </c>
      <c r="AD41" s="60">
        <f>(AG41-AC41)/AG41</f>
        <v>0</v>
      </c>
      <c r="AE41" s="120"/>
      <c r="AF41" s="129">
        <v>2</v>
      </c>
      <c r="AG41" s="44">
        <f>SUM(AJ41:AL41)+AE41</f>
        <v>543.04999999999995</v>
      </c>
      <c r="AH41" s="52"/>
      <c r="AJ41" s="17">
        <f>ROUND(AC41/(1-VLOOKUP(AF41,Group,2,FALSE)),2)</f>
        <v>543.04999999999995</v>
      </c>
      <c r="AK41" s="17">
        <f>IF(VLOOKUP(AF41,Group,5,FALSE)="YES",VLOOKUP(ROUND(ROUND(AJ41,1)-AJ41,2),Round,2,FALSE)+VLOOKUP(AF41,Group,6,FALSE),0)</f>
        <v>0</v>
      </c>
      <c r="AL41" s="17">
        <f>IF(VLOOKUP(AF41,Group,7,FALSE)="",0,ROUND(AJ41-0.04999,1)-AJ41+AM41)</f>
        <v>0</v>
      </c>
      <c r="AM41" s="17" t="str">
        <f>IF(VLOOKUP(AF41,Group,7,FALSE)="","",VLOOKUP(AF41,Group,7,FALSE))</f>
        <v/>
      </c>
      <c r="AO41" s="31" t="s">
        <v>59</v>
      </c>
    </row>
    <row r="42" spans="2:41" s="3" customFormat="1" ht="9.9499999999999993" customHeight="1" x14ac:dyDescent="0.2">
      <c r="B42" s="113" t="s">
        <v>45</v>
      </c>
      <c r="D42" s="40"/>
      <c r="E42" s="73" t="s">
        <v>136</v>
      </c>
      <c r="F42" s="73"/>
      <c r="G42" s="30" t="s">
        <v>164</v>
      </c>
      <c r="H42" s="30"/>
      <c r="I42" s="30"/>
      <c r="J42" s="30" t="s">
        <v>115</v>
      </c>
      <c r="K42" s="30"/>
      <c r="L42" s="30"/>
      <c r="M42" s="30"/>
      <c r="N42" s="30"/>
      <c r="P42" s="73" t="s">
        <v>120</v>
      </c>
      <c r="Q42" s="89"/>
      <c r="R42" s="29"/>
      <c r="S42" s="39">
        <f t="shared" ref="S42" si="67">IF(Suggested="Yes",AA42,AG42)</f>
        <v>543.04999999999995</v>
      </c>
      <c r="T42" s="37" t="s">
        <v>46</v>
      </c>
      <c r="U42" s="5" t="str">
        <f>+Instructions!$B$3</f>
        <v>B</v>
      </c>
      <c r="V42" s="52"/>
      <c r="W42" s="56">
        <f>+Instructions!$C$22</f>
        <v>0</v>
      </c>
      <c r="X42" s="39">
        <f>ROUND($AA42*(1-W42)+0.004999,2)</f>
        <v>543.04999999999995</v>
      </c>
      <c r="Y42" s="52"/>
      <c r="Z42" s="6" t="s">
        <v>667</v>
      </c>
      <c r="AA42" s="39">
        <v>543.04999999999995</v>
      </c>
      <c r="AB42" s="60">
        <f t="shared" ref="AB42" si="68">+W42</f>
        <v>0</v>
      </c>
      <c r="AC42" s="39">
        <f t="shared" ref="AC42" si="69">+X42</f>
        <v>543.04999999999995</v>
      </c>
      <c r="AD42" s="60">
        <f t="shared" ref="AD42" si="70">(AG42-AC42)/AG42</f>
        <v>0</v>
      </c>
      <c r="AE42" s="120"/>
      <c r="AF42" s="129">
        <v>2</v>
      </c>
      <c r="AG42" s="44">
        <f t="shared" ref="AG42" si="71">SUM(AJ42:AL42)+AE42</f>
        <v>543.04999999999995</v>
      </c>
      <c r="AH42" s="52"/>
      <c r="AJ42" s="17">
        <f t="shared" ref="AJ42" si="72">ROUND(AC42/(1-VLOOKUP(AF42,Group,2,FALSE)),2)</f>
        <v>543.04999999999995</v>
      </c>
      <c r="AK42" s="17">
        <f t="shared" ref="AK42" si="73">IF(VLOOKUP(AF42,Group,5,FALSE)="YES",VLOOKUP(ROUND(ROUND(AJ42,1)-AJ42,2),Round,2,FALSE)+VLOOKUP(AF42,Group,6,FALSE),0)</f>
        <v>0</v>
      </c>
      <c r="AL42" s="17">
        <f t="shared" ref="AL42" si="74">IF(VLOOKUP(AF42,Group,7,FALSE)="",0,ROUND(AJ42-0.04999,1)-AJ42+AM42)</f>
        <v>0</v>
      </c>
      <c r="AM42" s="17" t="str">
        <f t="shared" ref="AM42" si="75">IF(VLOOKUP(AF42,Group,7,FALSE)="","",VLOOKUP(AF42,Group,7,FALSE))</f>
        <v/>
      </c>
      <c r="AO42" s="31" t="s">
        <v>59</v>
      </c>
    </row>
    <row r="43" spans="2:41" s="3" customFormat="1" ht="0.95" customHeight="1" x14ac:dyDescent="0.2">
      <c r="P43" s="73"/>
      <c r="Q43" s="89"/>
      <c r="R43" s="6"/>
      <c r="S43" s="39"/>
      <c r="T43" s="6"/>
      <c r="U43" s="5"/>
      <c r="V43" s="52"/>
      <c r="W43" s="56"/>
      <c r="X43" s="15"/>
      <c r="Y43" s="52"/>
      <c r="Z43" s="39"/>
      <c r="AA43" s="39"/>
      <c r="AB43" s="55"/>
      <c r="AC43" s="17"/>
      <c r="AD43" s="15"/>
      <c r="AE43" s="65"/>
      <c r="AF43" s="123"/>
      <c r="AG43" s="39"/>
      <c r="AH43" s="52"/>
      <c r="AJ43" s="17"/>
      <c r="AK43" s="17"/>
      <c r="AL43" s="17"/>
      <c r="AM43" s="17"/>
      <c r="AO43" s="157" t="s">
        <v>59</v>
      </c>
    </row>
    <row r="44" spans="2:41" s="3" customFormat="1" ht="9.9499999999999993" customHeight="1" x14ac:dyDescent="0.2">
      <c r="B44" s="113" t="s">
        <v>45</v>
      </c>
      <c r="D44" s="40"/>
      <c r="E44" s="73" t="s">
        <v>117</v>
      </c>
      <c r="F44" s="73"/>
      <c r="G44" s="30" t="s">
        <v>118</v>
      </c>
      <c r="H44" s="30"/>
      <c r="I44" s="30"/>
      <c r="J44" s="30" t="s">
        <v>115</v>
      </c>
      <c r="K44" s="30"/>
      <c r="L44" s="30"/>
      <c r="M44" s="30"/>
      <c r="N44" s="30"/>
      <c r="P44" s="73" t="s">
        <v>119</v>
      </c>
      <c r="Q44" s="89"/>
      <c r="R44" s="29"/>
      <c r="S44" s="39">
        <f t="shared" si="57"/>
        <v>17.55</v>
      </c>
      <c r="T44" s="37" t="s">
        <v>46</v>
      </c>
      <c r="U44" s="5" t="str">
        <f>+Instructions!$B$3</f>
        <v>B</v>
      </c>
      <c r="V44" s="52"/>
      <c r="W44" s="56">
        <f>+Instructions!$C$22</f>
        <v>0</v>
      </c>
      <c r="X44" s="39">
        <f t="shared" si="58"/>
        <v>17.55</v>
      </c>
      <c r="Y44" s="52"/>
      <c r="Z44" s="6" t="s">
        <v>667</v>
      </c>
      <c r="AA44" s="39">
        <v>17.55</v>
      </c>
      <c r="AB44" s="60">
        <f t="shared" si="59"/>
        <v>0</v>
      </c>
      <c r="AC44" s="39">
        <f t="shared" si="60"/>
        <v>17.55</v>
      </c>
      <c r="AD44" s="60">
        <f t="shared" si="61"/>
        <v>0</v>
      </c>
      <c r="AE44" s="120"/>
      <c r="AF44" s="129">
        <v>2</v>
      </c>
      <c r="AG44" s="44">
        <f t="shared" si="62"/>
        <v>17.55</v>
      </c>
      <c r="AH44" s="52"/>
      <c r="AJ44" s="17">
        <f t="shared" si="63"/>
        <v>17.55</v>
      </c>
      <c r="AK44" s="17">
        <f t="shared" si="64"/>
        <v>0</v>
      </c>
      <c r="AL44" s="17">
        <f t="shared" si="65"/>
        <v>0</v>
      </c>
      <c r="AM44" s="17" t="str">
        <f t="shared" si="66"/>
        <v/>
      </c>
      <c r="AO44" s="31" t="s">
        <v>59</v>
      </c>
    </row>
    <row r="45" spans="2:41" s="3" customFormat="1" ht="2.4500000000000002" customHeight="1" x14ac:dyDescent="0.2">
      <c r="P45" s="73"/>
      <c r="Q45" s="89"/>
      <c r="R45" s="6"/>
      <c r="S45" s="39"/>
      <c r="T45" s="6"/>
      <c r="U45" s="5"/>
      <c r="V45" s="52"/>
      <c r="W45" s="56"/>
      <c r="X45" s="15"/>
      <c r="Y45" s="52"/>
      <c r="Z45" s="39"/>
      <c r="AA45" s="39"/>
      <c r="AB45" s="55"/>
      <c r="AC45" s="17"/>
      <c r="AD45" s="15"/>
      <c r="AE45" s="65"/>
      <c r="AF45" s="123"/>
      <c r="AG45" s="39"/>
      <c r="AH45" s="52"/>
      <c r="AJ45" s="17"/>
      <c r="AK45" s="17"/>
      <c r="AL45" s="17"/>
      <c r="AM45" s="17"/>
      <c r="AO45" s="157" t="s">
        <v>59</v>
      </c>
    </row>
    <row r="46" spans="2:41" s="3" customFormat="1" ht="9.9499999999999993" customHeight="1" x14ac:dyDescent="0.2">
      <c r="D46" s="40" t="s">
        <v>97</v>
      </c>
      <c r="E46" s="186" t="s">
        <v>587</v>
      </c>
      <c r="F46" s="186"/>
      <c r="G46" s="186"/>
      <c r="H46" s="186"/>
      <c r="I46" s="186"/>
      <c r="J46" s="186"/>
      <c r="K46" s="186"/>
      <c r="L46" s="186"/>
      <c r="M46" s="186"/>
      <c r="N46" s="186"/>
      <c r="O46" s="186"/>
      <c r="P46" s="98"/>
      <c r="Q46" s="187"/>
      <c r="R46" s="188"/>
      <c r="S46" s="39"/>
      <c r="T46" s="6"/>
      <c r="U46" s="5"/>
      <c r="V46" s="52"/>
      <c r="W46" s="56"/>
      <c r="X46" s="15"/>
      <c r="Y46" s="52"/>
      <c r="Z46" s="39"/>
      <c r="AA46" s="39"/>
      <c r="AB46" s="55"/>
      <c r="AC46" s="17"/>
      <c r="AD46" s="15"/>
      <c r="AE46" s="65"/>
      <c r="AF46" s="123"/>
      <c r="AG46" s="39"/>
      <c r="AH46" s="52"/>
      <c r="AJ46" s="17"/>
      <c r="AK46" s="17"/>
      <c r="AL46" s="17"/>
      <c r="AM46" s="17"/>
      <c r="AO46" s="157" t="s">
        <v>59</v>
      </c>
    </row>
    <row r="47" spans="2:41" s="3" customFormat="1" ht="0.95" customHeight="1" x14ac:dyDescent="0.2">
      <c r="P47" s="73"/>
      <c r="Q47" s="89"/>
      <c r="R47" s="6"/>
      <c r="S47" s="39"/>
      <c r="T47" s="6"/>
      <c r="U47" s="5"/>
      <c r="V47" s="52"/>
      <c r="W47" s="56"/>
      <c r="X47" s="15"/>
      <c r="Y47" s="52"/>
      <c r="Z47" s="39"/>
      <c r="AA47" s="39"/>
      <c r="AB47" s="55"/>
      <c r="AC47" s="17"/>
      <c r="AD47" s="15"/>
      <c r="AE47" s="65"/>
      <c r="AF47" s="123"/>
      <c r="AG47" s="39"/>
      <c r="AH47" s="52"/>
      <c r="AJ47" s="17"/>
      <c r="AK47" s="17"/>
      <c r="AL47" s="17"/>
      <c r="AM47" s="17"/>
      <c r="AO47" s="157" t="s">
        <v>59</v>
      </c>
    </row>
    <row r="48" spans="2:41" s="3" customFormat="1" ht="9.9499999999999993" customHeight="1" x14ac:dyDescent="0.2">
      <c r="B48" s="112" t="s">
        <v>55</v>
      </c>
      <c r="D48" s="40"/>
      <c r="E48" s="73" t="s">
        <v>123</v>
      </c>
      <c r="F48" s="73"/>
      <c r="G48" s="30" t="s">
        <v>48</v>
      </c>
      <c r="H48" s="30"/>
      <c r="I48" s="30"/>
      <c r="J48" s="30" t="s">
        <v>155</v>
      </c>
      <c r="K48" s="30"/>
      <c r="L48" s="30"/>
      <c r="M48" s="30"/>
      <c r="N48" s="30"/>
      <c r="P48" s="73" t="s">
        <v>129</v>
      </c>
      <c r="Q48" s="89"/>
      <c r="R48" s="29"/>
      <c r="S48" s="39">
        <f t="shared" ref="S48:S52" si="76">IF(Suggested="Yes",AA48,AG48)</f>
        <v>13.8</v>
      </c>
      <c r="T48" s="37" t="s">
        <v>47</v>
      </c>
      <c r="U48" s="5" t="str">
        <f>+Instructions!$B$3</f>
        <v>B</v>
      </c>
      <c r="V48" s="52"/>
      <c r="W48" s="56">
        <f>+Instructions!$C$22</f>
        <v>0</v>
      </c>
      <c r="X48" s="17">
        <f>ROUND($AA48*(1-W48)+0.004999,2)</f>
        <v>13.8</v>
      </c>
      <c r="Y48" s="52"/>
      <c r="Z48" s="6" t="s">
        <v>667</v>
      </c>
      <c r="AA48" s="39">
        <v>13.8</v>
      </c>
      <c r="AB48" s="60">
        <f t="shared" ref="AB48:AB52" si="77">+W48</f>
        <v>0</v>
      </c>
      <c r="AC48" s="17">
        <f t="shared" ref="AC48:AC52" si="78">+X48</f>
        <v>13.8</v>
      </c>
      <c r="AD48" s="12">
        <f t="shared" ref="AD48:AD52" si="79">(AG48-AC48)/AG48</f>
        <v>0</v>
      </c>
      <c r="AE48" s="120"/>
      <c r="AF48" s="127">
        <v>1</v>
      </c>
      <c r="AG48" s="38">
        <f t="shared" ref="AG48:AG52" si="80">SUM(AJ48:AL48)+AE48</f>
        <v>13.8</v>
      </c>
      <c r="AH48" s="52"/>
      <c r="AJ48" s="17">
        <f t="shared" ref="AJ48:AJ52" si="81">ROUND(AC48/(1-VLOOKUP(AF48,Group,2,FALSE)),2)</f>
        <v>13.8</v>
      </c>
      <c r="AK48" s="17">
        <f t="shared" ref="AK48:AK52" si="82">IF(VLOOKUP(AF48,Group,5,FALSE)="YES",VLOOKUP(ROUND(ROUND(AJ48,1)-AJ48,2),Round,2,FALSE)+VLOOKUP(AF48,Group,6,FALSE),0)</f>
        <v>0</v>
      </c>
      <c r="AL48" s="17">
        <f t="shared" ref="AL48:AL52" si="83">IF(VLOOKUP(AF48,Group,7,FALSE)="",0,ROUND(AJ48-0.04999,1)-AJ48+AM48)</f>
        <v>0</v>
      </c>
      <c r="AM48" s="17" t="str">
        <f t="shared" ref="AM48:AM52" si="84">IF(VLOOKUP(AF48,Group,7,FALSE)="","",VLOOKUP(AF48,Group,7,FALSE))</f>
        <v/>
      </c>
      <c r="AO48" s="31" t="s">
        <v>59</v>
      </c>
    </row>
    <row r="49" spans="2:41" s="3" customFormat="1" ht="9.9499999999999993" customHeight="1" x14ac:dyDescent="0.2">
      <c r="B49" s="112" t="s">
        <v>55</v>
      </c>
      <c r="D49" s="40"/>
      <c r="E49" s="73" t="s">
        <v>124</v>
      </c>
      <c r="F49" s="73"/>
      <c r="G49" s="30" t="s">
        <v>48</v>
      </c>
      <c r="H49" s="30"/>
      <c r="I49" s="30"/>
      <c r="J49" s="30" t="s">
        <v>155</v>
      </c>
      <c r="K49" s="30"/>
      <c r="L49" s="30"/>
      <c r="M49" s="30"/>
      <c r="N49" s="30"/>
      <c r="P49" s="73" t="s">
        <v>111</v>
      </c>
      <c r="Q49" s="89"/>
      <c r="R49" s="29"/>
      <c r="S49" s="39">
        <f t="shared" si="76"/>
        <v>14.95</v>
      </c>
      <c r="T49" s="37" t="s">
        <v>47</v>
      </c>
      <c r="U49" s="5" t="str">
        <f>+Instructions!$B$3</f>
        <v>B</v>
      </c>
      <c r="V49" s="52"/>
      <c r="W49" s="56">
        <f>+Instructions!$C$22</f>
        <v>0</v>
      </c>
      <c r="X49" s="17">
        <f>ROUND($AA49*(1-W49)+0.004999,2)</f>
        <v>14.95</v>
      </c>
      <c r="Y49" s="52"/>
      <c r="Z49" s="6" t="s">
        <v>667</v>
      </c>
      <c r="AA49" s="39">
        <v>14.95</v>
      </c>
      <c r="AB49" s="60">
        <f t="shared" si="77"/>
        <v>0</v>
      </c>
      <c r="AC49" s="17">
        <f t="shared" si="78"/>
        <v>14.95</v>
      </c>
      <c r="AD49" s="12">
        <f t="shared" si="79"/>
        <v>0</v>
      </c>
      <c r="AE49" s="120"/>
      <c r="AF49" s="127">
        <v>1</v>
      </c>
      <c r="AG49" s="38">
        <f t="shared" si="80"/>
        <v>14.95</v>
      </c>
      <c r="AH49" s="52"/>
      <c r="AJ49" s="17">
        <f t="shared" si="81"/>
        <v>14.95</v>
      </c>
      <c r="AK49" s="17">
        <f t="shared" si="82"/>
        <v>0</v>
      </c>
      <c r="AL49" s="17">
        <f t="shared" si="83"/>
        <v>0</v>
      </c>
      <c r="AM49" s="17" t="str">
        <f t="shared" si="84"/>
        <v/>
      </c>
      <c r="AO49" s="31" t="s">
        <v>59</v>
      </c>
    </row>
    <row r="50" spans="2:41" s="3" customFormat="1" ht="9.9499999999999993" customHeight="1" x14ac:dyDescent="0.2">
      <c r="B50" s="112" t="s">
        <v>55</v>
      </c>
      <c r="D50" s="40"/>
      <c r="E50" s="73" t="s">
        <v>125</v>
      </c>
      <c r="F50" s="73"/>
      <c r="G50" s="30" t="s">
        <v>48</v>
      </c>
      <c r="H50" s="30"/>
      <c r="I50" s="30"/>
      <c r="J50" s="30" t="s">
        <v>155</v>
      </c>
      <c r="K50" s="30"/>
      <c r="L50" s="30"/>
      <c r="M50" s="30"/>
      <c r="N50" s="30"/>
      <c r="P50" s="73" t="s">
        <v>141</v>
      </c>
      <c r="Q50" s="89"/>
      <c r="R50" s="29"/>
      <c r="S50" s="39">
        <f t="shared" si="76"/>
        <v>18.45</v>
      </c>
      <c r="T50" s="37" t="s">
        <v>47</v>
      </c>
      <c r="U50" s="5" t="str">
        <f>+Instructions!$B$3</f>
        <v>B</v>
      </c>
      <c r="V50" s="52"/>
      <c r="W50" s="56">
        <f>+Instructions!$C$22</f>
        <v>0</v>
      </c>
      <c r="X50" s="17">
        <f>ROUND($AA50*(1-W50)+0.004999,2)</f>
        <v>18.45</v>
      </c>
      <c r="Y50" s="52"/>
      <c r="Z50" s="6" t="s">
        <v>667</v>
      </c>
      <c r="AA50" s="39">
        <v>18.45</v>
      </c>
      <c r="AB50" s="60">
        <f t="shared" si="77"/>
        <v>0</v>
      </c>
      <c r="AC50" s="17">
        <f t="shared" si="78"/>
        <v>18.45</v>
      </c>
      <c r="AD50" s="12">
        <f t="shared" si="79"/>
        <v>0</v>
      </c>
      <c r="AE50" s="120"/>
      <c r="AF50" s="127">
        <v>1</v>
      </c>
      <c r="AG50" s="38">
        <f t="shared" si="80"/>
        <v>18.45</v>
      </c>
      <c r="AH50" s="52"/>
      <c r="AJ50" s="17">
        <f t="shared" si="81"/>
        <v>18.45</v>
      </c>
      <c r="AK50" s="17">
        <f t="shared" si="82"/>
        <v>0</v>
      </c>
      <c r="AL50" s="17">
        <f t="shared" si="83"/>
        <v>0</v>
      </c>
      <c r="AM50" s="17" t="str">
        <f t="shared" si="84"/>
        <v/>
      </c>
      <c r="AO50" s="31" t="s">
        <v>59</v>
      </c>
    </row>
    <row r="51" spans="2:41" s="3" customFormat="1" ht="9.9499999999999993" customHeight="1" x14ac:dyDescent="0.2">
      <c r="B51" s="112" t="s">
        <v>55</v>
      </c>
      <c r="D51" s="40"/>
      <c r="E51" s="73" t="s">
        <v>277</v>
      </c>
      <c r="F51" s="73"/>
      <c r="G51" s="30" t="s">
        <v>48</v>
      </c>
      <c r="H51" s="30"/>
      <c r="I51" s="30"/>
      <c r="J51" s="30" t="s">
        <v>155</v>
      </c>
      <c r="K51" s="30"/>
      <c r="L51" s="30"/>
      <c r="M51" s="30"/>
      <c r="N51" s="30"/>
      <c r="P51" s="73" t="s">
        <v>143</v>
      </c>
      <c r="Q51" s="89"/>
      <c r="R51" s="29"/>
      <c r="S51" s="39">
        <f t="shared" si="76"/>
        <v>19.45</v>
      </c>
      <c r="T51" s="37" t="s">
        <v>47</v>
      </c>
      <c r="U51" s="5" t="str">
        <f>+Instructions!$B$3</f>
        <v>B</v>
      </c>
      <c r="V51" s="52"/>
      <c r="W51" s="56">
        <f>+Instructions!$C$22</f>
        <v>0</v>
      </c>
      <c r="X51" s="17">
        <f>ROUND($AA51*(1-W51)+0.004999,2)</f>
        <v>19.45</v>
      </c>
      <c r="Y51" s="52"/>
      <c r="Z51" s="6" t="s">
        <v>667</v>
      </c>
      <c r="AA51" s="39">
        <v>19.45</v>
      </c>
      <c r="AB51" s="60">
        <f t="shared" si="77"/>
        <v>0</v>
      </c>
      <c r="AC51" s="17">
        <f t="shared" si="78"/>
        <v>19.45</v>
      </c>
      <c r="AD51" s="12">
        <f t="shared" si="79"/>
        <v>0</v>
      </c>
      <c r="AE51" s="120"/>
      <c r="AF51" s="127">
        <v>1</v>
      </c>
      <c r="AG51" s="38">
        <f t="shared" si="80"/>
        <v>19.45</v>
      </c>
      <c r="AH51" s="52"/>
      <c r="AJ51" s="17">
        <f t="shared" si="81"/>
        <v>19.45</v>
      </c>
      <c r="AK51" s="17">
        <f t="shared" si="82"/>
        <v>0</v>
      </c>
      <c r="AL51" s="17">
        <f t="shared" si="83"/>
        <v>0</v>
      </c>
      <c r="AM51" s="17" t="str">
        <f t="shared" si="84"/>
        <v/>
      </c>
      <c r="AO51" s="31" t="s">
        <v>59</v>
      </c>
    </row>
    <row r="52" spans="2:41" s="3" customFormat="1" ht="9.9499999999999993" customHeight="1" x14ac:dyDescent="0.2">
      <c r="B52" s="112" t="s">
        <v>55</v>
      </c>
      <c r="D52" s="40"/>
      <c r="E52" s="73" t="s">
        <v>127</v>
      </c>
      <c r="F52" s="73"/>
      <c r="G52" s="30" t="s">
        <v>48</v>
      </c>
      <c r="H52" s="30"/>
      <c r="I52" s="30"/>
      <c r="J52" s="30" t="s">
        <v>155</v>
      </c>
      <c r="K52" s="30"/>
      <c r="L52" s="30"/>
      <c r="M52" s="30"/>
      <c r="N52" s="30"/>
      <c r="P52" s="73" t="s">
        <v>144</v>
      </c>
      <c r="Q52" s="89"/>
      <c r="R52" s="29"/>
      <c r="S52" s="39">
        <f t="shared" si="76"/>
        <v>30.35</v>
      </c>
      <c r="T52" s="37" t="s">
        <v>47</v>
      </c>
      <c r="U52" s="5" t="str">
        <f>+Instructions!$B$3</f>
        <v>B</v>
      </c>
      <c r="V52" s="52"/>
      <c r="W52" s="56">
        <f>+Instructions!$C$22</f>
        <v>0</v>
      </c>
      <c r="X52" s="17">
        <f>ROUND($AA52*(1-W52)+0.004999,2)</f>
        <v>30.35</v>
      </c>
      <c r="Y52" s="52"/>
      <c r="Z52" s="6" t="s">
        <v>667</v>
      </c>
      <c r="AA52" s="39">
        <v>30.35</v>
      </c>
      <c r="AB52" s="60">
        <f t="shared" si="77"/>
        <v>0</v>
      </c>
      <c r="AC52" s="17">
        <f t="shared" si="78"/>
        <v>30.35</v>
      </c>
      <c r="AD52" s="12">
        <f t="shared" si="79"/>
        <v>0</v>
      </c>
      <c r="AE52" s="120"/>
      <c r="AF52" s="127">
        <v>1</v>
      </c>
      <c r="AG52" s="38">
        <f t="shared" si="80"/>
        <v>30.35</v>
      </c>
      <c r="AH52" s="52"/>
      <c r="AJ52" s="17">
        <f t="shared" si="81"/>
        <v>30.35</v>
      </c>
      <c r="AK52" s="17">
        <f t="shared" si="82"/>
        <v>0</v>
      </c>
      <c r="AL52" s="17">
        <f t="shared" si="83"/>
        <v>0</v>
      </c>
      <c r="AM52" s="17" t="str">
        <f t="shared" si="84"/>
        <v/>
      </c>
      <c r="AO52" s="31" t="s">
        <v>59</v>
      </c>
    </row>
    <row r="53" spans="2:41" s="3" customFormat="1" ht="0.95" customHeight="1" x14ac:dyDescent="0.2">
      <c r="P53" s="73"/>
      <c r="Q53" s="89"/>
      <c r="R53" s="6"/>
      <c r="S53" s="39"/>
      <c r="T53" s="6"/>
      <c r="U53" s="5"/>
      <c r="V53" s="52"/>
      <c r="W53" s="56"/>
      <c r="X53" s="15"/>
      <c r="Y53" s="52"/>
      <c r="Z53" s="39"/>
      <c r="AA53" s="39"/>
      <c r="AB53" s="55"/>
      <c r="AC53" s="17"/>
      <c r="AD53" s="15"/>
      <c r="AE53" s="65"/>
      <c r="AF53" s="123"/>
      <c r="AG53" s="39"/>
      <c r="AH53" s="52"/>
      <c r="AJ53" s="17"/>
      <c r="AK53" s="17"/>
      <c r="AL53" s="17"/>
      <c r="AM53" s="17"/>
      <c r="AO53" s="157" t="s">
        <v>59</v>
      </c>
    </row>
    <row r="54" spans="2:41" s="3" customFormat="1" ht="9.9499999999999993" customHeight="1" x14ac:dyDescent="0.2">
      <c r="B54" s="111" t="s">
        <v>8</v>
      </c>
      <c r="D54" s="40"/>
      <c r="E54" s="73" t="s">
        <v>224</v>
      </c>
      <c r="F54" s="73"/>
      <c r="G54" s="30" t="s">
        <v>114</v>
      </c>
      <c r="H54" s="30"/>
      <c r="I54" s="30"/>
      <c r="J54" s="30" t="s">
        <v>156</v>
      </c>
      <c r="K54" s="30"/>
      <c r="L54" s="73" t="s">
        <v>157</v>
      </c>
      <c r="N54" s="191" t="s">
        <v>130</v>
      </c>
      <c r="P54" s="73" t="s">
        <v>116</v>
      </c>
      <c r="Q54" s="89"/>
      <c r="R54" s="29"/>
      <c r="S54" s="39">
        <f t="shared" ref="S54:S56" si="85">IF(Suggested="Yes",AA54,AG54)</f>
        <v>28.5</v>
      </c>
      <c r="T54" s="37" t="s">
        <v>46</v>
      </c>
      <c r="U54" s="5" t="str">
        <f>+Instructions!$B$3</f>
        <v>B</v>
      </c>
      <c r="V54" s="52"/>
      <c r="W54" s="56">
        <f>+Instructions!$C$22</f>
        <v>0</v>
      </c>
      <c r="X54" s="17">
        <f>ROUND($AA54*(1-W54)+0.004999,2)</f>
        <v>28.5</v>
      </c>
      <c r="Y54" s="52"/>
      <c r="Z54" s="6" t="s">
        <v>667</v>
      </c>
      <c r="AA54" s="39">
        <v>28.5</v>
      </c>
      <c r="AB54" s="60">
        <f t="shared" ref="AB54:AB56" si="86">+W54</f>
        <v>0</v>
      </c>
      <c r="AC54" s="17">
        <f t="shared" ref="AC54:AC56" si="87">+X54</f>
        <v>28.5</v>
      </c>
      <c r="AD54" s="12">
        <f t="shared" ref="AD54:AD56" si="88">(AG54-AC54)/AG54</f>
        <v>0</v>
      </c>
      <c r="AE54" s="120"/>
      <c r="AF54" s="128">
        <v>3</v>
      </c>
      <c r="AG54" s="53">
        <f t="shared" ref="AG54:AG56" si="89">SUM(AJ54:AL54)+AE54</f>
        <v>28.5</v>
      </c>
      <c r="AH54" s="52"/>
      <c r="AJ54" s="17">
        <f t="shared" ref="AJ54:AJ56" si="90">ROUND(AC54/(1-VLOOKUP(AF54,Group,2,FALSE)),2)</f>
        <v>28.5</v>
      </c>
      <c r="AK54" s="17">
        <f t="shared" ref="AK54:AK56" si="91">IF(VLOOKUP(AF54,Group,5,FALSE)="YES",VLOOKUP(ROUND(ROUND(AJ54,1)-AJ54,2),Round,2,FALSE)+VLOOKUP(AF54,Group,6,FALSE),0)</f>
        <v>0</v>
      </c>
      <c r="AL54" s="17">
        <f t="shared" ref="AL54:AL56" si="92">IF(VLOOKUP(AF54,Group,7,FALSE)="",0,ROUND(AJ54-0.04999,1)-AJ54+AM54)</f>
        <v>0</v>
      </c>
      <c r="AM54" s="17" t="str">
        <f t="shared" ref="AM54:AM56" si="93">IF(VLOOKUP(AF54,Group,7,FALSE)="","",VLOOKUP(AF54,Group,7,FALSE))</f>
        <v/>
      </c>
      <c r="AO54" s="31" t="s">
        <v>59</v>
      </c>
    </row>
    <row r="55" spans="2:41" s="3" customFormat="1" ht="9.9499999999999993" customHeight="1" x14ac:dyDescent="0.2">
      <c r="B55" s="111" t="s">
        <v>8</v>
      </c>
      <c r="D55" s="40"/>
      <c r="E55" s="73" t="s">
        <v>224</v>
      </c>
      <c r="F55" s="73"/>
      <c r="G55" s="30" t="s">
        <v>114</v>
      </c>
      <c r="H55" s="30"/>
      <c r="I55" s="30"/>
      <c r="J55" s="30" t="s">
        <v>156</v>
      </c>
      <c r="K55" s="30"/>
      <c r="L55" s="73" t="s">
        <v>145</v>
      </c>
      <c r="N55" s="191" t="s">
        <v>130</v>
      </c>
      <c r="P55" s="73" t="s">
        <v>116</v>
      </c>
      <c r="Q55" s="89"/>
      <c r="R55" s="29"/>
      <c r="S55" s="39">
        <f t="shared" si="85"/>
        <v>28.5</v>
      </c>
      <c r="T55" s="37" t="s">
        <v>46</v>
      </c>
      <c r="U55" s="5" t="str">
        <f>+Instructions!$B$3</f>
        <v>B</v>
      </c>
      <c r="V55" s="52"/>
      <c r="W55" s="56">
        <f>+Instructions!$C$22</f>
        <v>0</v>
      </c>
      <c r="X55" s="17">
        <f>ROUND($AA55*(1-W55)+0.004999,2)</f>
        <v>28.5</v>
      </c>
      <c r="Y55" s="52"/>
      <c r="Z55" s="6" t="s">
        <v>667</v>
      </c>
      <c r="AA55" s="39">
        <v>28.5</v>
      </c>
      <c r="AB55" s="60">
        <f t="shared" si="86"/>
        <v>0</v>
      </c>
      <c r="AC55" s="17">
        <f t="shared" si="87"/>
        <v>28.5</v>
      </c>
      <c r="AD55" s="12">
        <f t="shared" si="88"/>
        <v>0</v>
      </c>
      <c r="AE55" s="120"/>
      <c r="AF55" s="128">
        <v>3</v>
      </c>
      <c r="AG55" s="53">
        <f t="shared" si="89"/>
        <v>28.5</v>
      </c>
      <c r="AH55" s="52"/>
      <c r="AJ55" s="17">
        <f t="shared" si="90"/>
        <v>28.5</v>
      </c>
      <c r="AK55" s="17">
        <f t="shared" si="91"/>
        <v>0</v>
      </c>
      <c r="AL55" s="17">
        <f t="shared" si="92"/>
        <v>0</v>
      </c>
      <c r="AM55" s="17" t="str">
        <f t="shared" si="93"/>
        <v/>
      </c>
      <c r="AO55" s="31" t="s">
        <v>59</v>
      </c>
    </row>
    <row r="56" spans="2:41" s="3" customFormat="1" ht="9.9499999999999993" customHeight="1" x14ac:dyDescent="0.2">
      <c r="B56" s="111" t="s">
        <v>8</v>
      </c>
      <c r="D56" s="40"/>
      <c r="E56" s="73" t="s">
        <v>224</v>
      </c>
      <c r="F56" s="73"/>
      <c r="G56" s="30" t="s">
        <v>114</v>
      </c>
      <c r="H56" s="30"/>
      <c r="I56" s="30"/>
      <c r="J56" s="30" t="s">
        <v>156</v>
      </c>
      <c r="K56" s="30"/>
      <c r="L56" s="73" t="s">
        <v>150</v>
      </c>
      <c r="N56" s="191" t="s">
        <v>130</v>
      </c>
      <c r="P56" s="73" t="s">
        <v>116</v>
      </c>
      <c r="Q56" s="89"/>
      <c r="R56" s="29"/>
      <c r="S56" s="39">
        <f t="shared" si="85"/>
        <v>41.05</v>
      </c>
      <c r="T56" s="37" t="s">
        <v>46</v>
      </c>
      <c r="U56" s="5" t="str">
        <f>+Instructions!$B$3</f>
        <v>B</v>
      </c>
      <c r="V56" s="52"/>
      <c r="W56" s="56">
        <f>+Instructions!$C$22</f>
        <v>0</v>
      </c>
      <c r="X56" s="17">
        <f>ROUND($AA56*(1-W56)+0.004999,2)</f>
        <v>41.05</v>
      </c>
      <c r="Y56" s="52"/>
      <c r="Z56" s="6" t="s">
        <v>667</v>
      </c>
      <c r="AA56" s="39">
        <v>41.05</v>
      </c>
      <c r="AB56" s="60">
        <f t="shared" si="86"/>
        <v>0</v>
      </c>
      <c r="AC56" s="17">
        <f t="shared" si="87"/>
        <v>41.05</v>
      </c>
      <c r="AD56" s="12">
        <f t="shared" si="88"/>
        <v>0</v>
      </c>
      <c r="AE56" s="120"/>
      <c r="AF56" s="128">
        <v>3</v>
      </c>
      <c r="AG56" s="53">
        <f t="shared" si="89"/>
        <v>41.05</v>
      </c>
      <c r="AH56" s="52"/>
      <c r="AJ56" s="17">
        <f t="shared" si="90"/>
        <v>41.05</v>
      </c>
      <c r="AK56" s="17">
        <f t="shared" si="91"/>
        <v>0</v>
      </c>
      <c r="AL56" s="17">
        <f t="shared" si="92"/>
        <v>0</v>
      </c>
      <c r="AM56" s="17" t="str">
        <f t="shared" si="93"/>
        <v/>
      </c>
      <c r="AO56" s="31" t="s">
        <v>59</v>
      </c>
    </row>
    <row r="57" spans="2:41" s="3" customFormat="1" ht="0.95" customHeight="1" x14ac:dyDescent="0.2">
      <c r="P57" s="73"/>
      <c r="Q57" s="89"/>
      <c r="R57" s="6"/>
      <c r="S57" s="39"/>
      <c r="T57" s="6"/>
      <c r="U57" s="5"/>
      <c r="V57" s="52"/>
      <c r="W57" s="56"/>
      <c r="X57" s="15"/>
      <c r="Y57" s="52"/>
      <c r="Z57" s="39"/>
      <c r="AA57" s="39"/>
      <c r="AB57" s="55"/>
      <c r="AC57" s="17"/>
      <c r="AD57" s="15"/>
      <c r="AE57" s="65"/>
      <c r="AF57" s="123"/>
      <c r="AG57" s="39"/>
      <c r="AH57" s="52"/>
      <c r="AJ57" s="17"/>
      <c r="AK57" s="17"/>
      <c r="AL57" s="17"/>
      <c r="AM57" s="17"/>
      <c r="AO57" s="157" t="s">
        <v>59</v>
      </c>
    </row>
    <row r="58" spans="2:41" s="3" customFormat="1" ht="9.9499999999999993" customHeight="1" x14ac:dyDescent="0.2">
      <c r="B58" s="113" t="s">
        <v>45</v>
      </c>
      <c r="D58" s="40"/>
      <c r="E58" s="73" t="s">
        <v>148</v>
      </c>
      <c r="F58" s="73"/>
      <c r="G58" s="30" t="s">
        <v>118</v>
      </c>
      <c r="H58" s="30"/>
      <c r="I58" s="30"/>
      <c r="J58" s="30" t="s">
        <v>156</v>
      </c>
      <c r="K58" s="30"/>
      <c r="L58" s="30"/>
      <c r="M58" s="30"/>
      <c r="N58" s="30"/>
      <c r="P58" s="73" t="s">
        <v>147</v>
      </c>
      <c r="Q58" s="89"/>
      <c r="R58" s="29"/>
      <c r="S58" s="39">
        <f t="shared" ref="S58" si="94">IF(Suggested="Yes",AA58,AG58)</f>
        <v>19</v>
      </c>
      <c r="T58" s="37" t="s">
        <v>46</v>
      </c>
      <c r="U58" s="5" t="str">
        <f>+Instructions!$B$3</f>
        <v>B</v>
      </c>
      <c r="V58" s="52"/>
      <c r="W58" s="56">
        <f>+Instructions!$C$22</f>
        <v>0</v>
      </c>
      <c r="X58" s="39">
        <f>ROUND($AA58*(1-W58)+0.004999,2)</f>
        <v>19</v>
      </c>
      <c r="Y58" s="52"/>
      <c r="Z58" s="6" t="s">
        <v>667</v>
      </c>
      <c r="AA58" s="39">
        <v>19</v>
      </c>
      <c r="AB58" s="60">
        <f t="shared" ref="AB58" si="95">+W58</f>
        <v>0</v>
      </c>
      <c r="AC58" s="39">
        <f t="shared" ref="AC58" si="96">+X58</f>
        <v>19</v>
      </c>
      <c r="AD58" s="60">
        <f t="shared" ref="AD58" si="97">(AG58-AC58)/AG58</f>
        <v>0</v>
      </c>
      <c r="AE58" s="120"/>
      <c r="AF58" s="129">
        <v>2</v>
      </c>
      <c r="AG58" s="44">
        <f t="shared" ref="AG58" si="98">SUM(AJ58:AL58)+AE58</f>
        <v>19</v>
      </c>
      <c r="AH58" s="52"/>
      <c r="AJ58" s="17">
        <f t="shared" ref="AJ58" si="99">ROUND(AC58/(1-VLOOKUP(AF58,Group,2,FALSE)),2)</f>
        <v>19</v>
      </c>
      <c r="AK58" s="17">
        <f t="shared" ref="AK58" si="100">IF(VLOOKUP(AF58,Group,5,FALSE)="YES",VLOOKUP(ROUND(ROUND(AJ58,1)-AJ58,2),Round,2,FALSE)+VLOOKUP(AF58,Group,6,FALSE),0)</f>
        <v>0</v>
      </c>
      <c r="AL58" s="17">
        <f t="shared" ref="AL58" si="101">IF(VLOOKUP(AF58,Group,7,FALSE)="",0,ROUND(AJ58-0.04999,1)-AJ58+AM58)</f>
        <v>0</v>
      </c>
      <c r="AM58" s="17" t="str">
        <f t="shared" ref="AM58" si="102">IF(VLOOKUP(AF58,Group,7,FALSE)="","",VLOOKUP(AF58,Group,7,FALSE))</f>
        <v/>
      </c>
      <c r="AO58" s="31" t="s">
        <v>59</v>
      </c>
    </row>
    <row r="59" spans="2:41" s="3" customFormat="1" ht="2.85" customHeight="1" x14ac:dyDescent="0.2">
      <c r="P59" s="73"/>
      <c r="Q59" s="89"/>
      <c r="R59" s="6"/>
      <c r="S59" s="39"/>
      <c r="T59" s="6"/>
      <c r="U59" s="5"/>
      <c r="V59" s="52"/>
      <c r="W59" s="56"/>
      <c r="X59" s="15"/>
      <c r="Y59" s="52"/>
      <c r="Z59" s="39"/>
      <c r="AA59" s="39"/>
      <c r="AB59" s="55"/>
      <c r="AC59" s="17"/>
      <c r="AD59" s="15"/>
      <c r="AE59" s="65"/>
      <c r="AF59" s="123"/>
      <c r="AG59" s="39"/>
      <c r="AH59" s="52"/>
      <c r="AJ59" s="17"/>
      <c r="AK59" s="17"/>
      <c r="AL59" s="17"/>
      <c r="AM59" s="17"/>
      <c r="AO59" s="157" t="s">
        <v>59</v>
      </c>
    </row>
    <row r="60" spans="2:41" s="3" customFormat="1" ht="9.9499999999999993" customHeight="1" x14ac:dyDescent="0.2">
      <c r="B60" s="112" t="s">
        <v>55</v>
      </c>
      <c r="D60" s="40"/>
      <c r="E60" s="73" t="s">
        <v>123</v>
      </c>
      <c r="F60" s="73"/>
      <c r="G60" s="30" t="s">
        <v>48</v>
      </c>
      <c r="H60" s="30"/>
      <c r="I60" s="30"/>
      <c r="J60" s="30" t="s">
        <v>105</v>
      </c>
      <c r="K60" s="30"/>
      <c r="L60" s="30"/>
      <c r="M60" s="30"/>
      <c r="N60" s="30"/>
      <c r="P60" s="73" t="s">
        <v>129</v>
      </c>
      <c r="Q60" s="89"/>
      <c r="R60" s="29"/>
      <c r="S60" s="39">
        <f t="shared" ref="S60:S64" si="103">IF(Suggested="Yes",AA60,AG60)</f>
        <v>10.95</v>
      </c>
      <c r="T60" s="37" t="s">
        <v>47</v>
      </c>
      <c r="U60" s="5" t="str">
        <f>+Instructions!$B$3</f>
        <v>B</v>
      </c>
      <c r="V60" s="52"/>
      <c r="W60" s="56">
        <f>+Instructions!$C$22</f>
        <v>0</v>
      </c>
      <c r="X60" s="17">
        <f t="shared" ref="X60:X64" si="104">ROUND($AA60*(1-W60)+0.004999,2)</f>
        <v>10.95</v>
      </c>
      <c r="Y60" s="52"/>
      <c r="Z60" s="6" t="s">
        <v>667</v>
      </c>
      <c r="AA60" s="39">
        <v>10.95</v>
      </c>
      <c r="AB60" s="60">
        <f t="shared" ref="AB60:AB64" si="105">+W60</f>
        <v>0</v>
      </c>
      <c r="AC60" s="17">
        <f t="shared" ref="AC60:AC64" si="106">+X60</f>
        <v>10.95</v>
      </c>
      <c r="AD60" s="12">
        <f t="shared" ref="AD60:AD64" si="107">(AG60-AC60)/AG60</f>
        <v>0</v>
      </c>
      <c r="AE60" s="120"/>
      <c r="AF60" s="127">
        <v>1</v>
      </c>
      <c r="AG60" s="38">
        <f t="shared" ref="AG60:AG64" si="108">SUM(AJ60:AL60)+AE60</f>
        <v>10.95</v>
      </c>
      <c r="AH60" s="52"/>
      <c r="AJ60" s="17">
        <f t="shared" ref="AJ60:AJ64" si="109">ROUND(AC60/(1-VLOOKUP(AF60,Group,2,FALSE)),2)</f>
        <v>10.95</v>
      </c>
      <c r="AK60" s="17">
        <f t="shared" ref="AK60:AK64" si="110">IF(VLOOKUP(AF60,Group,5,FALSE)="YES",VLOOKUP(ROUND(ROUND(AJ60,1)-AJ60,2),Round,2,FALSE)+VLOOKUP(AF60,Group,6,FALSE),0)</f>
        <v>0</v>
      </c>
      <c r="AL60" s="17">
        <f t="shared" ref="AL60:AL64" si="111">IF(VLOOKUP(AF60,Group,7,FALSE)="",0,ROUND(AJ60-0.04999,1)-AJ60+AM60)</f>
        <v>0</v>
      </c>
      <c r="AM60" s="17" t="str">
        <f t="shared" ref="AM60:AM64" si="112">IF(VLOOKUP(AF60,Group,7,FALSE)="","",VLOOKUP(AF60,Group,7,FALSE))</f>
        <v/>
      </c>
      <c r="AO60" s="31" t="s">
        <v>59</v>
      </c>
    </row>
    <row r="61" spans="2:41" s="3" customFormat="1" ht="9.9499999999999993" customHeight="1" x14ac:dyDescent="0.2">
      <c r="B61" s="112" t="s">
        <v>55</v>
      </c>
      <c r="D61" s="40"/>
      <c r="E61" s="73" t="s">
        <v>124</v>
      </c>
      <c r="F61" s="73"/>
      <c r="G61" s="30" t="s">
        <v>48</v>
      </c>
      <c r="H61" s="30"/>
      <c r="I61" s="30"/>
      <c r="J61" s="30" t="s">
        <v>105</v>
      </c>
      <c r="K61" s="30"/>
      <c r="L61" s="30"/>
      <c r="M61" s="30"/>
      <c r="N61" s="30"/>
      <c r="P61" s="73" t="s">
        <v>111</v>
      </c>
      <c r="Q61" s="89"/>
      <c r="R61" s="29"/>
      <c r="S61" s="39">
        <f t="shared" si="103"/>
        <v>12</v>
      </c>
      <c r="T61" s="37" t="s">
        <v>47</v>
      </c>
      <c r="U61" s="5" t="str">
        <f>+Instructions!$B$3</f>
        <v>B</v>
      </c>
      <c r="V61" s="52"/>
      <c r="W61" s="56">
        <f>+Instructions!$C$22</f>
        <v>0</v>
      </c>
      <c r="X61" s="17">
        <f t="shared" si="104"/>
        <v>12</v>
      </c>
      <c r="Y61" s="52"/>
      <c r="Z61" s="6" t="s">
        <v>667</v>
      </c>
      <c r="AA61" s="39">
        <v>12</v>
      </c>
      <c r="AB61" s="60">
        <f t="shared" si="105"/>
        <v>0</v>
      </c>
      <c r="AC61" s="17">
        <f t="shared" si="106"/>
        <v>12</v>
      </c>
      <c r="AD61" s="12">
        <f t="shared" si="107"/>
        <v>0</v>
      </c>
      <c r="AE61" s="120"/>
      <c r="AF61" s="127">
        <v>1</v>
      </c>
      <c r="AG61" s="38">
        <f t="shared" si="108"/>
        <v>12</v>
      </c>
      <c r="AH61" s="52"/>
      <c r="AJ61" s="17">
        <f t="shared" si="109"/>
        <v>12</v>
      </c>
      <c r="AK61" s="17">
        <f t="shared" si="110"/>
        <v>0</v>
      </c>
      <c r="AL61" s="17">
        <f t="shared" si="111"/>
        <v>0</v>
      </c>
      <c r="AM61" s="17" t="str">
        <f t="shared" si="112"/>
        <v/>
      </c>
      <c r="AO61" s="31" t="s">
        <v>59</v>
      </c>
    </row>
    <row r="62" spans="2:41" s="3" customFormat="1" ht="9.9499999999999993" customHeight="1" x14ac:dyDescent="0.2">
      <c r="B62" s="112" t="s">
        <v>55</v>
      </c>
      <c r="D62" s="40"/>
      <c r="E62" s="73" t="s">
        <v>125</v>
      </c>
      <c r="F62" s="73"/>
      <c r="G62" s="30" t="s">
        <v>48</v>
      </c>
      <c r="H62" s="30"/>
      <c r="I62" s="30"/>
      <c r="J62" s="30" t="s">
        <v>105</v>
      </c>
      <c r="K62" s="30"/>
      <c r="L62" s="30"/>
      <c r="M62" s="30"/>
      <c r="N62" s="30"/>
      <c r="P62" s="73" t="s">
        <v>141</v>
      </c>
      <c r="Q62" s="89"/>
      <c r="R62" s="29"/>
      <c r="S62" s="39">
        <f t="shared" si="103"/>
        <v>15.15</v>
      </c>
      <c r="T62" s="37" t="s">
        <v>47</v>
      </c>
      <c r="U62" s="5" t="str">
        <f>+Instructions!$B$3</f>
        <v>B</v>
      </c>
      <c r="V62" s="52"/>
      <c r="W62" s="56">
        <f>+Instructions!$C$22</f>
        <v>0</v>
      </c>
      <c r="X62" s="17">
        <f t="shared" si="104"/>
        <v>15.15</v>
      </c>
      <c r="Y62" s="52"/>
      <c r="Z62" s="6" t="s">
        <v>667</v>
      </c>
      <c r="AA62" s="39">
        <v>15.15</v>
      </c>
      <c r="AB62" s="60">
        <f t="shared" si="105"/>
        <v>0</v>
      </c>
      <c r="AC62" s="17">
        <f t="shared" si="106"/>
        <v>15.15</v>
      </c>
      <c r="AD62" s="12">
        <f t="shared" si="107"/>
        <v>0</v>
      </c>
      <c r="AE62" s="120"/>
      <c r="AF62" s="127">
        <v>1</v>
      </c>
      <c r="AG62" s="38">
        <f t="shared" si="108"/>
        <v>15.15</v>
      </c>
      <c r="AH62" s="52"/>
      <c r="AJ62" s="17">
        <f t="shared" si="109"/>
        <v>15.15</v>
      </c>
      <c r="AK62" s="17">
        <f t="shared" si="110"/>
        <v>0</v>
      </c>
      <c r="AL62" s="17">
        <f t="shared" si="111"/>
        <v>0</v>
      </c>
      <c r="AM62" s="17" t="str">
        <f t="shared" si="112"/>
        <v/>
      </c>
      <c r="AO62" s="31" t="s">
        <v>59</v>
      </c>
    </row>
    <row r="63" spans="2:41" s="3" customFormat="1" ht="9.9499999999999993" customHeight="1" x14ac:dyDescent="0.2">
      <c r="B63" s="112" t="s">
        <v>55</v>
      </c>
      <c r="D63" s="40"/>
      <c r="E63" s="73" t="s">
        <v>277</v>
      </c>
      <c r="F63" s="73"/>
      <c r="G63" s="30" t="s">
        <v>48</v>
      </c>
      <c r="H63" s="30"/>
      <c r="I63" s="30"/>
      <c r="J63" s="30" t="s">
        <v>105</v>
      </c>
      <c r="K63" s="30"/>
      <c r="L63" s="30"/>
      <c r="M63" s="30"/>
      <c r="N63" s="30"/>
      <c r="P63" s="73" t="s">
        <v>143</v>
      </c>
      <c r="Q63" s="89"/>
      <c r="R63" s="29"/>
      <c r="S63" s="39">
        <f t="shared" si="103"/>
        <v>16.05</v>
      </c>
      <c r="T63" s="37" t="s">
        <v>47</v>
      </c>
      <c r="U63" s="5" t="str">
        <f>+Instructions!$B$3</f>
        <v>B</v>
      </c>
      <c r="V63" s="52"/>
      <c r="W63" s="56">
        <f>+Instructions!$C$22</f>
        <v>0</v>
      </c>
      <c r="X63" s="17">
        <f t="shared" si="104"/>
        <v>16.05</v>
      </c>
      <c r="Y63" s="52"/>
      <c r="Z63" s="6" t="s">
        <v>667</v>
      </c>
      <c r="AA63" s="39">
        <v>16.05</v>
      </c>
      <c r="AB63" s="60">
        <f t="shared" si="105"/>
        <v>0</v>
      </c>
      <c r="AC63" s="17">
        <f t="shared" si="106"/>
        <v>16.05</v>
      </c>
      <c r="AD63" s="12">
        <f t="shared" si="107"/>
        <v>0</v>
      </c>
      <c r="AE63" s="120"/>
      <c r="AF63" s="127">
        <v>1</v>
      </c>
      <c r="AG63" s="38">
        <f t="shared" si="108"/>
        <v>16.05</v>
      </c>
      <c r="AH63" s="52"/>
      <c r="AJ63" s="17">
        <f t="shared" si="109"/>
        <v>16.05</v>
      </c>
      <c r="AK63" s="17">
        <f t="shared" si="110"/>
        <v>0</v>
      </c>
      <c r="AL63" s="17">
        <f t="shared" si="111"/>
        <v>0</v>
      </c>
      <c r="AM63" s="17" t="str">
        <f t="shared" si="112"/>
        <v/>
      </c>
      <c r="AO63" s="31" t="s">
        <v>59</v>
      </c>
    </row>
    <row r="64" spans="2:41" s="3" customFormat="1" ht="9.9499999999999993" customHeight="1" x14ac:dyDescent="0.2">
      <c r="B64" s="112" t="s">
        <v>55</v>
      </c>
      <c r="D64" s="40"/>
      <c r="E64" s="73" t="s">
        <v>127</v>
      </c>
      <c r="F64" s="73"/>
      <c r="G64" s="30" t="s">
        <v>48</v>
      </c>
      <c r="H64" s="30"/>
      <c r="I64" s="30"/>
      <c r="J64" s="30" t="s">
        <v>105</v>
      </c>
      <c r="K64" s="30"/>
      <c r="L64" s="30"/>
      <c r="M64" s="30"/>
      <c r="N64" s="30"/>
      <c r="P64" s="73" t="s">
        <v>144</v>
      </c>
      <c r="Q64" s="89"/>
      <c r="R64" s="29"/>
      <c r="S64" s="39">
        <f t="shared" si="103"/>
        <v>25.45</v>
      </c>
      <c r="T64" s="37" t="s">
        <v>47</v>
      </c>
      <c r="U64" s="5" t="str">
        <f>+Instructions!$B$3</f>
        <v>B</v>
      </c>
      <c r="V64" s="52"/>
      <c r="W64" s="56">
        <f>+Instructions!$C$22</f>
        <v>0</v>
      </c>
      <c r="X64" s="17">
        <f t="shared" si="104"/>
        <v>25.45</v>
      </c>
      <c r="Y64" s="52"/>
      <c r="Z64" s="6" t="s">
        <v>667</v>
      </c>
      <c r="AA64" s="39">
        <v>25.45</v>
      </c>
      <c r="AB64" s="60">
        <f t="shared" si="105"/>
        <v>0</v>
      </c>
      <c r="AC64" s="17">
        <f t="shared" si="106"/>
        <v>25.45</v>
      </c>
      <c r="AD64" s="12">
        <f t="shared" si="107"/>
        <v>0</v>
      </c>
      <c r="AE64" s="120"/>
      <c r="AF64" s="127">
        <v>1</v>
      </c>
      <c r="AG64" s="38">
        <f t="shared" si="108"/>
        <v>25.45</v>
      </c>
      <c r="AH64" s="52"/>
      <c r="AJ64" s="17">
        <f t="shared" si="109"/>
        <v>25.45</v>
      </c>
      <c r="AK64" s="17">
        <f t="shared" si="110"/>
        <v>0</v>
      </c>
      <c r="AL64" s="17">
        <f t="shared" si="111"/>
        <v>0</v>
      </c>
      <c r="AM64" s="17" t="str">
        <f t="shared" si="112"/>
        <v/>
      </c>
      <c r="AO64" s="31" t="s">
        <v>59</v>
      </c>
    </row>
    <row r="65" spans="2:41" s="3" customFormat="1" ht="0.95" customHeight="1" x14ac:dyDescent="0.2">
      <c r="P65" s="73"/>
      <c r="Q65" s="89"/>
      <c r="R65" s="6"/>
      <c r="S65" s="39"/>
      <c r="T65" s="6"/>
      <c r="U65" s="5"/>
      <c r="V65" s="52"/>
      <c r="W65" s="56"/>
      <c r="X65" s="15"/>
      <c r="Y65" s="52"/>
      <c r="Z65" s="39"/>
      <c r="AA65" s="39"/>
      <c r="AB65" s="55"/>
      <c r="AC65" s="17"/>
      <c r="AD65" s="15"/>
      <c r="AE65" s="65"/>
      <c r="AF65" s="123"/>
      <c r="AG65" s="39"/>
      <c r="AH65" s="52"/>
      <c r="AJ65" s="17"/>
      <c r="AK65" s="17"/>
      <c r="AL65" s="17"/>
      <c r="AM65" s="17"/>
      <c r="AO65" s="157" t="s">
        <v>59</v>
      </c>
    </row>
    <row r="66" spans="2:41" s="3" customFormat="1" ht="9.9499999999999993" customHeight="1" x14ac:dyDescent="0.2">
      <c r="B66" s="111" t="s">
        <v>8</v>
      </c>
      <c r="D66" s="40"/>
      <c r="E66" s="73" t="s">
        <v>224</v>
      </c>
      <c r="F66" s="73"/>
      <c r="G66" s="30" t="s">
        <v>114</v>
      </c>
      <c r="H66" s="30"/>
      <c r="I66" s="30"/>
      <c r="J66" s="30" t="s">
        <v>115</v>
      </c>
      <c r="K66" s="30"/>
      <c r="L66" s="73" t="s">
        <v>149</v>
      </c>
      <c r="N66" s="191" t="s">
        <v>130</v>
      </c>
      <c r="P66" s="73" t="s">
        <v>116</v>
      </c>
      <c r="Q66" s="89"/>
      <c r="R66" s="29"/>
      <c r="S66" s="39">
        <f t="shared" ref="S66" si="113">IF(Suggested="Yes",AA66,AG66)</f>
        <v>24.8</v>
      </c>
      <c r="T66" s="37" t="s">
        <v>46</v>
      </c>
      <c r="U66" s="5" t="str">
        <f>+Instructions!$B$3</f>
        <v>B</v>
      </c>
      <c r="V66" s="52"/>
      <c r="W66" s="56">
        <f>+Instructions!$C$22</f>
        <v>0</v>
      </c>
      <c r="X66" s="17">
        <f t="shared" ref="X66" si="114">ROUND($AA66*(1-W66)+0.004999,2)</f>
        <v>24.8</v>
      </c>
      <c r="Y66" s="52"/>
      <c r="Z66" s="6" t="s">
        <v>667</v>
      </c>
      <c r="AA66" s="39">
        <v>24.8</v>
      </c>
      <c r="AB66" s="60">
        <f t="shared" ref="AB66" si="115">+W66</f>
        <v>0</v>
      </c>
      <c r="AC66" s="17">
        <f t="shared" ref="AC66" si="116">+X66</f>
        <v>24.8</v>
      </c>
      <c r="AD66" s="12">
        <f t="shared" ref="AD66" si="117">(AG66-AC66)/AG66</f>
        <v>0</v>
      </c>
      <c r="AE66" s="120"/>
      <c r="AF66" s="128">
        <v>3</v>
      </c>
      <c r="AG66" s="53">
        <f t="shared" ref="AG66" si="118">SUM(AJ66:AL66)+AE66</f>
        <v>24.8</v>
      </c>
      <c r="AH66" s="52"/>
      <c r="AJ66" s="17">
        <f t="shared" ref="AJ66" si="119">ROUND(AC66/(1-VLOOKUP(AF66,Group,2,FALSE)),2)</f>
        <v>24.8</v>
      </c>
      <c r="AK66" s="17">
        <f t="shared" ref="AK66" si="120">IF(VLOOKUP(AF66,Group,5,FALSE)="YES",VLOOKUP(ROUND(ROUND(AJ66,1)-AJ66,2),Round,2,FALSE)+VLOOKUP(AF66,Group,6,FALSE),0)</f>
        <v>0</v>
      </c>
      <c r="AL66" s="17">
        <f t="shared" ref="AL66" si="121">IF(VLOOKUP(AF66,Group,7,FALSE)="",0,ROUND(AJ66-0.04999,1)-AJ66+AM66)</f>
        <v>0</v>
      </c>
      <c r="AM66" s="17" t="str">
        <f t="shared" ref="AM66" si="122">IF(VLOOKUP(AF66,Group,7,FALSE)="","",VLOOKUP(AF66,Group,7,FALSE))</f>
        <v/>
      </c>
      <c r="AO66" s="31" t="s">
        <v>59</v>
      </c>
    </row>
    <row r="67" spans="2:41" s="3" customFormat="1" ht="9.9499999999999993" customHeight="1" x14ac:dyDescent="0.2">
      <c r="B67" s="111" t="s">
        <v>8</v>
      </c>
      <c r="D67" s="40"/>
      <c r="E67" s="73" t="s">
        <v>224</v>
      </c>
      <c r="F67" s="73"/>
      <c r="G67" s="30" t="s">
        <v>114</v>
      </c>
      <c r="H67" s="30"/>
      <c r="I67" s="30"/>
      <c r="J67" s="30" t="s">
        <v>115</v>
      </c>
      <c r="K67" s="30"/>
      <c r="L67" s="73" t="s">
        <v>145</v>
      </c>
      <c r="N67" s="191" t="s">
        <v>130</v>
      </c>
      <c r="P67" s="73" t="s">
        <v>116</v>
      </c>
      <c r="Q67" s="89"/>
      <c r="R67" s="29"/>
      <c r="S67" s="39">
        <f t="shared" ref="S67:S68" si="123">IF(Suggested="Yes",AA67,AG67)</f>
        <v>24.8</v>
      </c>
      <c r="T67" s="37" t="s">
        <v>46</v>
      </c>
      <c r="U67" s="5" t="str">
        <f>+Instructions!$B$3</f>
        <v>B</v>
      </c>
      <c r="V67" s="52"/>
      <c r="W67" s="56">
        <f>+Instructions!$C$22</f>
        <v>0</v>
      </c>
      <c r="X67" s="17">
        <f t="shared" ref="X67:X68" si="124">ROUND($AA67*(1-W67)+0.004999,2)</f>
        <v>24.8</v>
      </c>
      <c r="Y67" s="52"/>
      <c r="Z67" s="6" t="s">
        <v>667</v>
      </c>
      <c r="AA67" s="39">
        <v>24.8</v>
      </c>
      <c r="AB67" s="60">
        <f t="shared" ref="AB67:AB68" si="125">+W67</f>
        <v>0</v>
      </c>
      <c r="AC67" s="17">
        <f t="shared" ref="AC67:AC68" si="126">+X67</f>
        <v>24.8</v>
      </c>
      <c r="AD67" s="12">
        <f t="shared" ref="AD67:AD68" si="127">(AG67-AC67)/AG67</f>
        <v>0</v>
      </c>
      <c r="AE67" s="120"/>
      <c r="AF67" s="128">
        <v>3</v>
      </c>
      <c r="AG67" s="53">
        <f t="shared" ref="AG67:AG68" si="128">SUM(AJ67:AL67)+AE67</f>
        <v>24.8</v>
      </c>
      <c r="AH67" s="52"/>
      <c r="AJ67" s="17">
        <f t="shared" ref="AJ67:AJ68" si="129">ROUND(AC67/(1-VLOOKUP(AF67,Group,2,FALSE)),2)</f>
        <v>24.8</v>
      </c>
      <c r="AK67" s="17">
        <f t="shared" ref="AK67:AK68" si="130">IF(VLOOKUP(AF67,Group,5,FALSE)="YES",VLOOKUP(ROUND(ROUND(AJ67,1)-AJ67,2),Round,2,FALSE)+VLOOKUP(AF67,Group,6,FALSE),0)</f>
        <v>0</v>
      </c>
      <c r="AL67" s="17">
        <f t="shared" ref="AL67:AL68" si="131">IF(VLOOKUP(AF67,Group,7,FALSE)="",0,ROUND(AJ67-0.04999,1)-AJ67+AM67)</f>
        <v>0</v>
      </c>
      <c r="AM67" s="17" t="str">
        <f t="shared" ref="AM67:AM68" si="132">IF(VLOOKUP(AF67,Group,7,FALSE)="","",VLOOKUP(AF67,Group,7,FALSE))</f>
        <v/>
      </c>
      <c r="AO67" s="31" t="s">
        <v>59</v>
      </c>
    </row>
    <row r="68" spans="2:41" s="3" customFormat="1" ht="9.9499999999999993" customHeight="1" x14ac:dyDescent="0.2">
      <c r="B68" s="111" t="s">
        <v>8</v>
      </c>
      <c r="D68" s="40"/>
      <c r="E68" s="73" t="s">
        <v>224</v>
      </c>
      <c r="F68" s="73"/>
      <c r="G68" s="30" t="s">
        <v>114</v>
      </c>
      <c r="H68" s="30"/>
      <c r="I68" s="30"/>
      <c r="J68" s="30" t="s">
        <v>115</v>
      </c>
      <c r="K68" s="30"/>
      <c r="L68" s="73" t="s">
        <v>150</v>
      </c>
      <c r="N68" s="191" t="s">
        <v>130</v>
      </c>
      <c r="P68" s="73" t="s">
        <v>116</v>
      </c>
      <c r="Q68" s="89"/>
      <c r="R68" s="29"/>
      <c r="S68" s="39">
        <f t="shared" si="123"/>
        <v>36.049999999999997</v>
      </c>
      <c r="T68" s="37" t="s">
        <v>46</v>
      </c>
      <c r="U68" s="5" t="str">
        <f>+Instructions!$B$3</f>
        <v>B</v>
      </c>
      <c r="V68" s="52"/>
      <c r="W68" s="56">
        <f>+Instructions!$C$22</f>
        <v>0</v>
      </c>
      <c r="X68" s="17">
        <f t="shared" si="124"/>
        <v>36.049999999999997</v>
      </c>
      <c r="Y68" s="52"/>
      <c r="Z68" s="6" t="s">
        <v>667</v>
      </c>
      <c r="AA68" s="39">
        <v>36.049999999999997</v>
      </c>
      <c r="AB68" s="60">
        <f t="shared" si="125"/>
        <v>0</v>
      </c>
      <c r="AC68" s="17">
        <f t="shared" si="126"/>
        <v>36.049999999999997</v>
      </c>
      <c r="AD68" s="12">
        <f t="shared" si="127"/>
        <v>0</v>
      </c>
      <c r="AE68" s="120"/>
      <c r="AF68" s="128">
        <v>3</v>
      </c>
      <c r="AG68" s="53">
        <f t="shared" si="128"/>
        <v>36.049999999999997</v>
      </c>
      <c r="AH68" s="52"/>
      <c r="AJ68" s="17">
        <f t="shared" si="129"/>
        <v>36.049999999999997</v>
      </c>
      <c r="AK68" s="17">
        <f t="shared" si="130"/>
        <v>0</v>
      </c>
      <c r="AL68" s="17">
        <f t="shared" si="131"/>
        <v>0</v>
      </c>
      <c r="AM68" s="17" t="str">
        <f t="shared" si="132"/>
        <v/>
      </c>
      <c r="AO68" s="31" t="s">
        <v>59</v>
      </c>
    </row>
    <row r="69" spans="2:41" s="3" customFormat="1" ht="0.95" customHeight="1" x14ac:dyDescent="0.2">
      <c r="P69" s="73"/>
      <c r="Q69" s="89"/>
      <c r="R69" s="6"/>
      <c r="S69" s="39"/>
      <c r="T69" s="6"/>
      <c r="U69" s="5"/>
      <c r="V69" s="52"/>
      <c r="W69" s="56"/>
      <c r="X69" s="15"/>
      <c r="Y69" s="52"/>
      <c r="Z69" s="39"/>
      <c r="AA69" s="39"/>
      <c r="AB69" s="55"/>
      <c r="AC69" s="17"/>
      <c r="AD69" s="15"/>
      <c r="AE69" s="65"/>
      <c r="AF69" s="123"/>
      <c r="AG69" s="39"/>
      <c r="AH69" s="52"/>
      <c r="AJ69" s="17"/>
      <c r="AK69" s="17"/>
      <c r="AL69" s="17"/>
      <c r="AM69" s="17"/>
      <c r="AO69" s="157" t="s">
        <v>59</v>
      </c>
    </row>
    <row r="70" spans="2:41" s="3" customFormat="1" ht="9.9499999999999993" customHeight="1" x14ac:dyDescent="0.2">
      <c r="B70" s="113" t="s">
        <v>45</v>
      </c>
      <c r="D70" s="40"/>
      <c r="E70" s="73" t="s">
        <v>148</v>
      </c>
      <c r="F70" s="73"/>
      <c r="G70" s="30" t="s">
        <v>118</v>
      </c>
      <c r="H70" s="30"/>
      <c r="I70" s="30"/>
      <c r="J70" s="30" t="s">
        <v>115</v>
      </c>
      <c r="K70" s="30"/>
      <c r="L70" s="30"/>
      <c r="M70" s="30"/>
      <c r="N70" s="30"/>
      <c r="P70" s="73" t="s">
        <v>147</v>
      </c>
      <c r="Q70" s="89"/>
      <c r="R70" s="29"/>
      <c r="S70" s="39">
        <f t="shared" ref="S70" si="133">IF(Suggested="Yes",AA70,AG70)</f>
        <v>19</v>
      </c>
      <c r="T70" s="37" t="s">
        <v>46</v>
      </c>
      <c r="U70" s="5" t="str">
        <f>+Instructions!$B$3</f>
        <v>B</v>
      </c>
      <c r="V70" s="52"/>
      <c r="W70" s="56">
        <f>+Instructions!$C$22</f>
        <v>0</v>
      </c>
      <c r="X70" s="39">
        <f t="shared" ref="X70" si="134">ROUND($AA70*(1-W70)+0.004999,2)</f>
        <v>19</v>
      </c>
      <c r="Y70" s="52"/>
      <c r="Z70" s="6" t="s">
        <v>667</v>
      </c>
      <c r="AA70" s="39">
        <v>19</v>
      </c>
      <c r="AB70" s="60">
        <f t="shared" ref="AB70" si="135">+W70</f>
        <v>0</v>
      </c>
      <c r="AC70" s="39">
        <f t="shared" ref="AC70" si="136">+X70</f>
        <v>19</v>
      </c>
      <c r="AD70" s="60">
        <f t="shared" ref="AD70" si="137">(AG70-AC70)/AG70</f>
        <v>0</v>
      </c>
      <c r="AE70" s="120"/>
      <c r="AF70" s="129">
        <v>2</v>
      </c>
      <c r="AG70" s="44">
        <f t="shared" ref="AG70" si="138">SUM(AJ70:AL70)+AE70</f>
        <v>19</v>
      </c>
      <c r="AH70" s="52"/>
      <c r="AJ70" s="17">
        <f t="shared" ref="AJ70" si="139">ROUND(AC70/(1-VLOOKUP(AF70,Group,2,FALSE)),2)</f>
        <v>19</v>
      </c>
      <c r="AK70" s="17">
        <f t="shared" ref="AK70" si="140">IF(VLOOKUP(AF70,Group,5,FALSE)="YES",VLOOKUP(ROUND(ROUND(AJ70,1)-AJ70,2),Round,2,FALSE)+VLOOKUP(AF70,Group,6,FALSE),0)</f>
        <v>0</v>
      </c>
      <c r="AL70" s="17">
        <f t="shared" ref="AL70" si="141">IF(VLOOKUP(AF70,Group,7,FALSE)="",0,ROUND(AJ70-0.04999,1)-AJ70+AM70)</f>
        <v>0</v>
      </c>
      <c r="AM70" s="17" t="str">
        <f t="shared" ref="AM70" si="142">IF(VLOOKUP(AF70,Group,7,FALSE)="","",VLOOKUP(AF70,Group,7,FALSE))</f>
        <v/>
      </c>
      <c r="AO70" s="31" t="s">
        <v>59</v>
      </c>
    </row>
    <row r="71" spans="2:41" s="3" customFormat="1" ht="2.4500000000000002" customHeight="1" x14ac:dyDescent="0.2">
      <c r="P71" s="73"/>
      <c r="Q71" s="89"/>
      <c r="R71" s="6"/>
      <c r="S71" s="39"/>
      <c r="T71" s="6"/>
      <c r="U71" s="5"/>
      <c r="V71" s="52"/>
      <c r="W71" s="56"/>
      <c r="X71" s="15"/>
      <c r="Y71" s="52"/>
      <c r="Z71" s="39"/>
      <c r="AA71" s="39"/>
      <c r="AB71" s="55"/>
      <c r="AC71" s="17"/>
      <c r="AD71" s="15"/>
      <c r="AE71" s="65"/>
      <c r="AF71" s="123"/>
      <c r="AG71" s="39"/>
      <c r="AH71" s="52"/>
      <c r="AJ71" s="17"/>
      <c r="AK71" s="17"/>
      <c r="AL71" s="17"/>
      <c r="AM71" s="17"/>
      <c r="AO71" s="157" t="s">
        <v>59</v>
      </c>
    </row>
    <row r="72" spans="2:41" s="3" customFormat="1" ht="9.9499999999999993" customHeight="1" x14ac:dyDescent="0.2">
      <c r="D72" s="40" t="s">
        <v>151</v>
      </c>
      <c r="E72" s="186" t="s">
        <v>152</v>
      </c>
      <c r="F72" s="186"/>
      <c r="G72" s="186"/>
      <c r="H72" s="186"/>
      <c r="I72" s="186"/>
      <c r="J72" s="186"/>
      <c r="K72" s="186"/>
      <c r="L72" s="186"/>
      <c r="M72" s="186"/>
      <c r="N72" s="186"/>
      <c r="O72" s="186"/>
      <c r="P72" s="98"/>
      <c r="Q72" s="187"/>
      <c r="R72" s="188"/>
      <c r="S72" s="39"/>
      <c r="T72" s="6"/>
      <c r="U72" s="5"/>
      <c r="V72" s="52"/>
      <c r="W72" s="56"/>
      <c r="X72" s="15"/>
      <c r="Y72" s="52"/>
      <c r="Z72" s="39"/>
      <c r="AA72" s="39"/>
      <c r="AB72" s="55"/>
      <c r="AC72" s="17"/>
      <c r="AD72" s="15"/>
      <c r="AE72" s="65"/>
      <c r="AF72" s="123"/>
      <c r="AG72" s="39"/>
      <c r="AH72" s="52"/>
      <c r="AJ72" s="17"/>
      <c r="AK72" s="17"/>
      <c r="AL72" s="17"/>
      <c r="AM72" s="17"/>
      <c r="AO72" s="157" t="s">
        <v>59</v>
      </c>
    </row>
    <row r="73" spans="2:41" s="3" customFormat="1" ht="0.95" customHeight="1" x14ac:dyDescent="0.2">
      <c r="P73" s="73"/>
      <c r="Q73" s="89"/>
      <c r="R73" s="6"/>
      <c r="S73" s="39"/>
      <c r="T73" s="6"/>
      <c r="U73" s="5"/>
      <c r="V73" s="52"/>
      <c r="W73" s="56"/>
      <c r="X73" s="15"/>
      <c r="Y73" s="52"/>
      <c r="Z73" s="39"/>
      <c r="AA73" s="39"/>
      <c r="AB73" s="55"/>
      <c r="AC73" s="17"/>
      <c r="AD73" s="15"/>
      <c r="AE73" s="65"/>
      <c r="AF73" s="123"/>
      <c r="AG73" s="39"/>
      <c r="AH73" s="52"/>
      <c r="AJ73" s="17"/>
      <c r="AK73" s="17"/>
      <c r="AL73" s="17"/>
      <c r="AM73" s="17"/>
      <c r="AO73" s="157" t="s">
        <v>59</v>
      </c>
    </row>
    <row r="74" spans="2:41" s="3" customFormat="1" ht="9.9499999999999993" customHeight="1" x14ac:dyDescent="0.2">
      <c r="B74" s="111" t="s">
        <v>8</v>
      </c>
      <c r="D74" s="40"/>
      <c r="E74" s="73" t="s">
        <v>123</v>
      </c>
      <c r="F74" s="73"/>
      <c r="G74" s="30" t="s">
        <v>114</v>
      </c>
      <c r="H74" s="30"/>
      <c r="I74" s="30"/>
      <c r="J74" s="30" t="s">
        <v>115</v>
      </c>
      <c r="K74" s="30"/>
      <c r="L74" s="30"/>
      <c r="M74" s="30"/>
      <c r="N74" s="191" t="s">
        <v>153</v>
      </c>
      <c r="P74" s="73" t="s">
        <v>154</v>
      </c>
      <c r="Q74" s="89"/>
      <c r="R74" s="29"/>
      <c r="S74" s="39">
        <f t="shared" ref="S74" si="143">IF(Suggested="Yes",AA74,AG74)</f>
        <v>37.299999999999997</v>
      </c>
      <c r="T74" s="37" t="s">
        <v>47</v>
      </c>
      <c r="U74" s="5" t="str">
        <f>+Instructions!$B$3</f>
        <v>B</v>
      </c>
      <c r="V74" s="52"/>
      <c r="W74" s="56">
        <f>+Instructions!$C$22</f>
        <v>0</v>
      </c>
      <c r="X74" s="17">
        <f t="shared" ref="X74" si="144">ROUND($AA74*(1-W74)+0.004999,2)</f>
        <v>37.299999999999997</v>
      </c>
      <c r="Y74" s="52"/>
      <c r="Z74" s="6" t="s">
        <v>667</v>
      </c>
      <c r="AA74" s="39">
        <v>37.299999999999997</v>
      </c>
      <c r="AB74" s="60">
        <f t="shared" ref="AB74" si="145">+W74</f>
        <v>0</v>
      </c>
      <c r="AC74" s="17">
        <f t="shared" ref="AC74" si="146">+X74</f>
        <v>37.299999999999997</v>
      </c>
      <c r="AD74" s="12">
        <f t="shared" ref="AD74" si="147">(AG74-AC74)/AG74</f>
        <v>0</v>
      </c>
      <c r="AE74" s="120"/>
      <c r="AF74" s="128">
        <v>3</v>
      </c>
      <c r="AG74" s="53">
        <f t="shared" ref="AG74" si="148">SUM(AJ74:AL74)+AE74</f>
        <v>37.299999999999997</v>
      </c>
      <c r="AH74" s="52"/>
      <c r="AJ74" s="17">
        <f t="shared" ref="AJ74" si="149">ROUND(AC74/(1-VLOOKUP(AF74,Group,2,FALSE)),2)</f>
        <v>37.299999999999997</v>
      </c>
      <c r="AK74" s="17">
        <f t="shared" ref="AK74" si="150">IF(VLOOKUP(AF74,Group,5,FALSE)="YES",VLOOKUP(ROUND(ROUND(AJ74,1)-AJ74,2),Round,2,FALSE)+VLOOKUP(AF74,Group,6,FALSE),0)</f>
        <v>0</v>
      </c>
      <c r="AL74" s="17">
        <f t="shared" ref="AL74" si="151">IF(VLOOKUP(AF74,Group,7,FALSE)="",0,ROUND(AJ74-0.04999,1)-AJ74+AM74)</f>
        <v>0</v>
      </c>
      <c r="AM74" s="17" t="str">
        <f t="shared" ref="AM74" si="152">IF(VLOOKUP(AF74,Group,7,FALSE)="","",VLOOKUP(AF74,Group,7,FALSE))</f>
        <v/>
      </c>
      <c r="AO74" s="31" t="s">
        <v>59</v>
      </c>
    </row>
    <row r="75" spans="2:41" s="3" customFormat="1" ht="3.95" customHeight="1" x14ac:dyDescent="0.2">
      <c r="P75" s="73"/>
      <c r="Q75" s="89"/>
      <c r="R75" s="6"/>
      <c r="S75" s="39"/>
      <c r="T75" s="6"/>
      <c r="U75" s="5"/>
      <c r="V75" s="52"/>
      <c r="W75" s="56"/>
      <c r="X75" s="15"/>
      <c r="Y75" s="52"/>
      <c r="Z75" s="39"/>
      <c r="AA75" s="39"/>
      <c r="AB75" s="55"/>
      <c r="AC75" s="17"/>
      <c r="AD75" s="15"/>
      <c r="AE75" s="65"/>
      <c r="AF75" s="123"/>
      <c r="AG75" s="39"/>
      <c r="AH75" s="52"/>
      <c r="AJ75" s="17"/>
      <c r="AK75" s="17"/>
      <c r="AL75" s="17"/>
      <c r="AM75" s="17"/>
      <c r="AO75" s="157" t="s">
        <v>59</v>
      </c>
    </row>
    <row r="76" spans="2:41" s="3" customFormat="1" ht="9.9499999999999993" customHeight="1" x14ac:dyDescent="0.2">
      <c r="C76" s="213" t="s">
        <v>460</v>
      </c>
      <c r="D76" s="98"/>
      <c r="E76" s="174"/>
      <c r="F76" s="73"/>
      <c r="G76" s="30"/>
      <c r="H76" s="30"/>
      <c r="I76" s="30"/>
      <c r="J76" s="30"/>
      <c r="K76" s="174"/>
      <c r="M76" s="30"/>
      <c r="N76" s="30" t="s">
        <v>87</v>
      </c>
      <c r="P76" s="73"/>
      <c r="Q76" s="89"/>
      <c r="R76" s="78" t="s">
        <v>121</v>
      </c>
      <c r="S76" s="189" t="s">
        <v>534</v>
      </c>
      <c r="T76" s="190"/>
      <c r="U76" s="37"/>
      <c r="V76" s="52"/>
      <c r="W76" s="56"/>
      <c r="X76" s="39"/>
      <c r="Y76" s="52"/>
      <c r="Z76" s="39"/>
      <c r="AA76" s="39"/>
      <c r="AB76" s="60"/>
      <c r="AC76" s="39"/>
      <c r="AD76" s="60"/>
      <c r="AE76" s="74"/>
      <c r="AF76" s="74"/>
      <c r="AG76" s="39"/>
      <c r="AH76" s="52"/>
      <c r="AI76" s="39"/>
      <c r="AJ76" s="39"/>
      <c r="AK76" s="39"/>
      <c r="AL76" s="39"/>
      <c r="AM76" s="39"/>
      <c r="AN76" s="6"/>
      <c r="AO76" s="156"/>
    </row>
    <row r="77" spans="2:41" s="3" customFormat="1" ht="2.85" customHeight="1" x14ac:dyDescent="0.2">
      <c r="P77" s="73"/>
      <c r="Q77" s="89"/>
      <c r="R77" s="6"/>
      <c r="S77" s="39"/>
      <c r="T77" s="6"/>
      <c r="U77" s="5"/>
      <c r="V77" s="52"/>
      <c r="W77" s="56"/>
      <c r="X77" s="15"/>
      <c r="Y77" s="52"/>
      <c r="Z77" s="39"/>
      <c r="AA77" s="39"/>
      <c r="AB77" s="55"/>
      <c r="AC77" s="17"/>
      <c r="AD77" s="15"/>
      <c r="AE77" s="65"/>
      <c r="AF77" s="123"/>
      <c r="AG77" s="39"/>
      <c r="AH77" s="52"/>
      <c r="AJ77" s="17"/>
      <c r="AK77" s="17"/>
      <c r="AL77" s="17"/>
      <c r="AM77" s="17"/>
      <c r="AO77" s="157" t="s">
        <v>59</v>
      </c>
    </row>
    <row r="78" spans="2:41" s="3" customFormat="1" ht="9.9499999999999993" customHeight="1" x14ac:dyDescent="0.2">
      <c r="D78" s="40" t="s">
        <v>97</v>
      </c>
      <c r="E78" s="186" t="s">
        <v>461</v>
      </c>
      <c r="F78" s="186"/>
      <c r="G78" s="186"/>
      <c r="H78" s="186"/>
      <c r="I78" s="186"/>
      <c r="J78" s="186"/>
      <c r="K78" s="186"/>
      <c r="L78" s="186"/>
      <c r="M78" s="186"/>
      <c r="N78" s="186"/>
      <c r="O78" s="186"/>
      <c r="P78" s="98"/>
      <c r="Q78" s="187"/>
      <c r="R78" s="188"/>
      <c r="S78" s="39"/>
      <c r="T78" s="6"/>
      <c r="U78" s="5"/>
      <c r="V78" s="52"/>
      <c r="W78" s="56"/>
      <c r="X78" s="15"/>
      <c r="Y78" s="52"/>
      <c r="Z78" s="39"/>
      <c r="AA78" s="39"/>
      <c r="AB78" s="55"/>
      <c r="AC78" s="17"/>
      <c r="AD78" s="15"/>
      <c r="AE78" s="65"/>
      <c r="AF78" s="123"/>
      <c r="AG78" s="39"/>
      <c r="AH78" s="52"/>
      <c r="AJ78" s="17"/>
      <c r="AK78" s="17"/>
      <c r="AL78" s="17"/>
      <c r="AM78" s="17"/>
      <c r="AO78" s="157" t="s">
        <v>59</v>
      </c>
    </row>
    <row r="79" spans="2:41" s="3" customFormat="1" ht="1.5" customHeight="1" x14ac:dyDescent="0.2">
      <c r="P79" s="73"/>
      <c r="Q79" s="89"/>
      <c r="R79" s="6"/>
      <c r="S79" s="39"/>
      <c r="T79" s="6"/>
      <c r="U79" s="5"/>
      <c r="V79" s="52"/>
      <c r="W79" s="56"/>
      <c r="X79" s="15"/>
      <c r="Y79" s="52"/>
      <c r="Z79" s="39"/>
      <c r="AA79" s="39"/>
      <c r="AB79" s="55"/>
      <c r="AC79" s="17"/>
      <c r="AD79" s="15"/>
      <c r="AE79" s="65"/>
      <c r="AF79" s="123"/>
      <c r="AG79" s="39"/>
      <c r="AH79" s="52"/>
      <c r="AJ79" s="17"/>
      <c r="AK79" s="17"/>
      <c r="AL79" s="17"/>
      <c r="AM79" s="17"/>
      <c r="AO79" s="157" t="s">
        <v>59</v>
      </c>
    </row>
    <row r="80" spans="2:41" s="3" customFormat="1" ht="9.9499999999999993" customHeight="1" x14ac:dyDescent="0.2">
      <c r="B80" s="112" t="s">
        <v>55</v>
      </c>
      <c r="D80" s="40"/>
      <c r="E80" s="73" t="s">
        <v>104</v>
      </c>
      <c r="F80" s="73"/>
      <c r="G80" s="30" t="s">
        <v>48</v>
      </c>
      <c r="H80" s="30"/>
      <c r="I80" s="30"/>
      <c r="J80" s="30" t="s">
        <v>105</v>
      </c>
      <c r="L80" s="30"/>
      <c r="M80" s="30"/>
      <c r="N80" s="30"/>
      <c r="P80" s="73" t="s">
        <v>106</v>
      </c>
      <c r="Q80" s="89" t="s">
        <v>13</v>
      </c>
      <c r="R80" s="29" t="s">
        <v>52</v>
      </c>
      <c r="S80" s="39">
        <f t="shared" ref="S80:S82" si="153">IF(Suggested="Yes",AA80,AG80)</f>
        <v>8.0500000000000007</v>
      </c>
      <c r="T80" s="37" t="s">
        <v>47</v>
      </c>
      <c r="U80" s="5" t="str">
        <f>+Instructions!$B$3</f>
        <v>B</v>
      </c>
      <c r="V80" s="52"/>
      <c r="W80" s="56">
        <f>+Instructions!$C$22</f>
        <v>0</v>
      </c>
      <c r="X80" s="17">
        <f t="shared" ref="X80:X82" si="154">ROUND($AA80*(1-W80)+0.004999,2)</f>
        <v>8.0500000000000007</v>
      </c>
      <c r="Y80" s="52"/>
      <c r="Z80" s="6" t="s">
        <v>667</v>
      </c>
      <c r="AA80" s="39">
        <v>8.0500000000000007</v>
      </c>
      <c r="AB80" s="60">
        <f t="shared" ref="AB80:AB82" si="155">+W80</f>
        <v>0</v>
      </c>
      <c r="AC80" s="17">
        <f t="shared" ref="AC80:AC82" si="156">+X80</f>
        <v>8.0500000000000007</v>
      </c>
      <c r="AD80" s="12">
        <f t="shared" ref="AD80:AD82" si="157">(AG80-AC80)/AG80</f>
        <v>0</v>
      </c>
      <c r="AE80" s="120"/>
      <c r="AF80" s="127">
        <v>1</v>
      </c>
      <c r="AG80" s="38">
        <f t="shared" ref="AG80:AG82" si="158">SUM(AJ80:AL80)+AE80</f>
        <v>8.0500000000000007</v>
      </c>
      <c r="AH80" s="52"/>
      <c r="AJ80" s="17">
        <f t="shared" ref="AJ80:AJ82" si="159">ROUND(AC80/(1-VLOOKUP(AF80,Group,2,FALSE)),2)</f>
        <v>8.0500000000000007</v>
      </c>
      <c r="AK80" s="17">
        <f t="shared" ref="AK80:AK82" si="160">IF(VLOOKUP(AF80,Group,5,FALSE)="YES",VLOOKUP(ROUND(ROUND(AJ80,1)-AJ80,2),Round,2,FALSE)+VLOOKUP(AF80,Group,6,FALSE),0)</f>
        <v>0</v>
      </c>
      <c r="AL80" s="17">
        <f t="shared" ref="AL80:AL82" si="161">IF(VLOOKUP(AF80,Group,7,FALSE)="",0,ROUND(AJ80-0.04999,1)-AJ80+AM80)</f>
        <v>0</v>
      </c>
      <c r="AM80" s="17" t="str">
        <f t="shared" ref="AM80:AM82" si="162">IF(VLOOKUP(AF80,Group,7,FALSE)="","",VLOOKUP(AF80,Group,7,FALSE))</f>
        <v/>
      </c>
      <c r="AO80" s="31" t="s">
        <v>59</v>
      </c>
    </row>
    <row r="81" spans="2:41" s="3" customFormat="1" ht="9.9499999999999993" customHeight="1" x14ac:dyDescent="0.2">
      <c r="B81" s="112" t="s">
        <v>55</v>
      </c>
      <c r="D81" s="40"/>
      <c r="E81" s="73" t="s">
        <v>109</v>
      </c>
      <c r="F81" s="73"/>
      <c r="G81" s="30" t="s">
        <v>48</v>
      </c>
      <c r="H81" s="30"/>
      <c r="I81" s="30"/>
      <c r="J81" s="30" t="s">
        <v>105</v>
      </c>
      <c r="L81" s="30"/>
      <c r="M81" s="30"/>
      <c r="N81" s="30"/>
      <c r="P81" s="73" t="s">
        <v>106</v>
      </c>
      <c r="Q81" s="89"/>
      <c r="R81" s="29"/>
      <c r="S81" s="39">
        <f t="shared" si="153"/>
        <v>11.65</v>
      </c>
      <c r="T81" s="37" t="s">
        <v>47</v>
      </c>
      <c r="U81" s="5" t="str">
        <f>+Instructions!$B$3</f>
        <v>B</v>
      </c>
      <c r="V81" s="52"/>
      <c r="W81" s="56">
        <f>+Instructions!$C$22</f>
        <v>0</v>
      </c>
      <c r="X81" s="17">
        <f t="shared" si="154"/>
        <v>11.65</v>
      </c>
      <c r="Y81" s="52"/>
      <c r="Z81" s="6" t="s">
        <v>667</v>
      </c>
      <c r="AA81" s="39">
        <v>11.65</v>
      </c>
      <c r="AB81" s="60">
        <f t="shared" si="155"/>
        <v>0</v>
      </c>
      <c r="AC81" s="17">
        <f t="shared" si="156"/>
        <v>11.65</v>
      </c>
      <c r="AD81" s="12">
        <f t="shared" si="157"/>
        <v>0</v>
      </c>
      <c r="AE81" s="120"/>
      <c r="AF81" s="127">
        <v>1</v>
      </c>
      <c r="AG81" s="38">
        <f t="shared" si="158"/>
        <v>11.65</v>
      </c>
      <c r="AH81" s="52"/>
      <c r="AJ81" s="17">
        <f t="shared" si="159"/>
        <v>11.65</v>
      </c>
      <c r="AK81" s="17">
        <f t="shared" si="160"/>
        <v>0</v>
      </c>
      <c r="AL81" s="17">
        <f t="shared" si="161"/>
        <v>0</v>
      </c>
      <c r="AM81" s="17" t="str">
        <f t="shared" si="162"/>
        <v/>
      </c>
      <c r="AO81" s="31" t="s">
        <v>59</v>
      </c>
    </row>
    <row r="82" spans="2:41" s="3" customFormat="1" ht="9.9499999999999993" customHeight="1" x14ac:dyDescent="0.2">
      <c r="B82" s="112" t="s">
        <v>55</v>
      </c>
      <c r="D82" s="40"/>
      <c r="E82" s="73" t="s">
        <v>112</v>
      </c>
      <c r="F82" s="73"/>
      <c r="G82" s="30" t="s">
        <v>48</v>
      </c>
      <c r="H82" s="30"/>
      <c r="I82" s="30"/>
      <c r="J82" s="30" t="s">
        <v>105</v>
      </c>
      <c r="L82" s="30"/>
      <c r="M82" s="30"/>
      <c r="N82" s="30"/>
      <c r="P82" s="73" t="s">
        <v>113</v>
      </c>
      <c r="Q82" s="89"/>
      <c r="R82" s="29" t="s">
        <v>326</v>
      </c>
      <c r="S82" s="39">
        <f t="shared" si="153"/>
        <v>12.4</v>
      </c>
      <c r="T82" s="37" t="s">
        <v>47</v>
      </c>
      <c r="U82" s="5" t="str">
        <f>+Instructions!$B$3</f>
        <v>B</v>
      </c>
      <c r="V82" s="52"/>
      <c r="W82" s="56">
        <f>+Instructions!$C$22</f>
        <v>0</v>
      </c>
      <c r="X82" s="17">
        <f t="shared" si="154"/>
        <v>12.4</v>
      </c>
      <c r="Y82" s="52"/>
      <c r="Z82" s="6" t="s">
        <v>667</v>
      </c>
      <c r="AA82" s="39">
        <v>12.4</v>
      </c>
      <c r="AB82" s="60">
        <f t="shared" si="155"/>
        <v>0</v>
      </c>
      <c r="AC82" s="17">
        <f t="shared" si="156"/>
        <v>12.4</v>
      </c>
      <c r="AD82" s="12">
        <f t="shared" si="157"/>
        <v>0</v>
      </c>
      <c r="AE82" s="120"/>
      <c r="AF82" s="127">
        <v>1</v>
      </c>
      <c r="AG82" s="38">
        <f t="shared" si="158"/>
        <v>12.4</v>
      </c>
      <c r="AH82" s="52"/>
      <c r="AJ82" s="17">
        <f t="shared" si="159"/>
        <v>12.4</v>
      </c>
      <c r="AK82" s="17">
        <f t="shared" si="160"/>
        <v>0</v>
      </c>
      <c r="AL82" s="17">
        <f t="shared" si="161"/>
        <v>0</v>
      </c>
      <c r="AM82" s="17" t="str">
        <f t="shared" si="162"/>
        <v/>
      </c>
      <c r="AO82" s="31" t="s">
        <v>59</v>
      </c>
    </row>
    <row r="83" spans="2:41" s="3" customFormat="1" ht="9.9499999999999993" customHeight="1" x14ac:dyDescent="0.2">
      <c r="B83" s="112" t="s">
        <v>55</v>
      </c>
      <c r="D83" s="40"/>
      <c r="E83" s="73" t="s">
        <v>107</v>
      </c>
      <c r="F83" s="73"/>
      <c r="G83" s="30" t="s">
        <v>48</v>
      </c>
      <c r="H83" s="30"/>
      <c r="I83" s="30"/>
      <c r="J83" s="30" t="s">
        <v>105</v>
      </c>
      <c r="L83" s="30"/>
      <c r="M83" s="30"/>
      <c r="N83" s="30"/>
      <c r="P83" s="73" t="s">
        <v>108</v>
      </c>
      <c r="Q83" s="89"/>
      <c r="R83" s="29"/>
      <c r="S83" s="39">
        <f t="shared" ref="S83:S84" si="163">IF(Suggested="Yes",AA83,AG83)</f>
        <v>13.45</v>
      </c>
      <c r="T83" s="37" t="s">
        <v>47</v>
      </c>
      <c r="U83" s="5" t="str">
        <f>+Instructions!$B$3</f>
        <v>B</v>
      </c>
      <c r="V83" s="52"/>
      <c r="W83" s="56">
        <f>+Instructions!$C$22</f>
        <v>0</v>
      </c>
      <c r="X83" s="17">
        <f t="shared" ref="X83:X84" si="164">ROUND($AA83*(1-W83)+0.004999,2)</f>
        <v>13.45</v>
      </c>
      <c r="Y83" s="52"/>
      <c r="Z83" s="6" t="s">
        <v>667</v>
      </c>
      <c r="AA83" s="39">
        <v>13.45</v>
      </c>
      <c r="AB83" s="60">
        <f t="shared" ref="AB83:AB84" si="165">+W83</f>
        <v>0</v>
      </c>
      <c r="AC83" s="17">
        <f t="shared" ref="AC83:AC84" si="166">+X83</f>
        <v>13.45</v>
      </c>
      <c r="AD83" s="12">
        <f t="shared" ref="AD83:AD84" si="167">(AG83-AC83)/AG83</f>
        <v>0</v>
      </c>
      <c r="AE83" s="120"/>
      <c r="AF83" s="127">
        <v>1</v>
      </c>
      <c r="AG83" s="38">
        <f t="shared" ref="AG83:AG84" si="168">SUM(AJ83:AL83)+AE83</f>
        <v>13.45</v>
      </c>
      <c r="AH83" s="52"/>
      <c r="AJ83" s="17">
        <f t="shared" ref="AJ83:AJ84" si="169">ROUND(AC83/(1-VLOOKUP(AF83,Group,2,FALSE)),2)</f>
        <v>13.45</v>
      </c>
      <c r="AK83" s="17">
        <f t="shared" ref="AK83:AK84" si="170">IF(VLOOKUP(AF83,Group,5,FALSE)="YES",VLOOKUP(ROUND(ROUND(AJ83,1)-AJ83,2),Round,2,FALSE)+VLOOKUP(AF83,Group,6,FALSE),0)</f>
        <v>0</v>
      </c>
      <c r="AL83" s="17">
        <f t="shared" ref="AL83:AL84" si="171">IF(VLOOKUP(AF83,Group,7,FALSE)="",0,ROUND(AJ83-0.04999,1)-AJ83+AM83)</f>
        <v>0</v>
      </c>
      <c r="AM83" s="17" t="str">
        <f t="shared" ref="AM83:AM84" si="172">IF(VLOOKUP(AF83,Group,7,FALSE)="","",VLOOKUP(AF83,Group,7,FALSE))</f>
        <v/>
      </c>
      <c r="AO83" s="31" t="s">
        <v>59</v>
      </c>
    </row>
    <row r="84" spans="2:41" s="3" customFormat="1" ht="9.9499999999999993" customHeight="1" x14ac:dyDescent="0.2">
      <c r="B84" s="112" t="s">
        <v>55</v>
      </c>
      <c r="D84" s="40"/>
      <c r="E84" s="73" t="s">
        <v>110</v>
      </c>
      <c r="F84" s="73"/>
      <c r="G84" s="30" t="s">
        <v>48</v>
      </c>
      <c r="H84" s="30"/>
      <c r="I84" s="30"/>
      <c r="J84" s="30" t="s">
        <v>105</v>
      </c>
      <c r="L84" s="30"/>
      <c r="M84" s="30"/>
      <c r="N84" s="30"/>
      <c r="P84" s="73" t="s">
        <v>111</v>
      </c>
      <c r="Q84" s="89"/>
      <c r="R84" s="29"/>
      <c r="S84" s="39">
        <f t="shared" si="163"/>
        <v>15.45</v>
      </c>
      <c r="T84" s="37" t="s">
        <v>47</v>
      </c>
      <c r="U84" s="5" t="str">
        <f>+Instructions!$B$3</f>
        <v>B</v>
      </c>
      <c r="V84" s="52"/>
      <c r="W84" s="56">
        <f>+Instructions!$C$22</f>
        <v>0</v>
      </c>
      <c r="X84" s="17">
        <f t="shared" si="164"/>
        <v>15.45</v>
      </c>
      <c r="Y84" s="52"/>
      <c r="Z84" s="6" t="s">
        <v>667</v>
      </c>
      <c r="AA84" s="39">
        <v>15.45</v>
      </c>
      <c r="AB84" s="60">
        <f t="shared" si="165"/>
        <v>0</v>
      </c>
      <c r="AC84" s="17">
        <f t="shared" si="166"/>
        <v>15.45</v>
      </c>
      <c r="AD84" s="12">
        <f t="shared" si="167"/>
        <v>0</v>
      </c>
      <c r="AE84" s="120"/>
      <c r="AF84" s="127">
        <v>1</v>
      </c>
      <c r="AG84" s="38">
        <f t="shared" si="168"/>
        <v>15.45</v>
      </c>
      <c r="AH84" s="52"/>
      <c r="AJ84" s="17">
        <f t="shared" si="169"/>
        <v>15.45</v>
      </c>
      <c r="AK84" s="17">
        <f t="shared" si="170"/>
        <v>0</v>
      </c>
      <c r="AL84" s="17">
        <f t="shared" si="171"/>
        <v>0</v>
      </c>
      <c r="AM84" s="17" t="str">
        <f t="shared" si="172"/>
        <v/>
      </c>
      <c r="AO84" s="31" t="s">
        <v>59</v>
      </c>
    </row>
    <row r="85" spans="2:41" s="3" customFormat="1" ht="1.5" customHeight="1" x14ac:dyDescent="0.2">
      <c r="P85" s="73"/>
      <c r="Q85" s="89"/>
      <c r="R85" s="6"/>
      <c r="S85" s="39"/>
      <c r="T85" s="6"/>
      <c r="U85" s="5"/>
      <c r="V85" s="52"/>
      <c r="W85" s="56"/>
      <c r="X85" s="15"/>
      <c r="Y85" s="52"/>
      <c r="Z85" s="39"/>
      <c r="AA85" s="39"/>
      <c r="AB85" s="55"/>
      <c r="AC85" s="17"/>
      <c r="AD85" s="15"/>
      <c r="AE85" s="65"/>
      <c r="AF85" s="123"/>
      <c r="AG85" s="39"/>
      <c r="AH85" s="52"/>
      <c r="AJ85" s="17"/>
      <c r="AK85" s="17"/>
      <c r="AL85" s="17"/>
      <c r="AM85" s="17"/>
      <c r="AO85" s="157" t="s">
        <v>59</v>
      </c>
    </row>
    <row r="86" spans="2:41" s="3" customFormat="1" ht="9.9499999999999993" customHeight="1" x14ac:dyDescent="0.2">
      <c r="B86" s="111" t="s">
        <v>8</v>
      </c>
      <c r="D86" s="40"/>
      <c r="E86" s="73" t="s">
        <v>466</v>
      </c>
      <c r="F86" s="73"/>
      <c r="G86" s="30" t="s">
        <v>114</v>
      </c>
      <c r="H86" s="30"/>
      <c r="I86" s="30"/>
      <c r="J86" s="30" t="s">
        <v>115</v>
      </c>
      <c r="K86" s="30"/>
      <c r="L86" s="73" t="s">
        <v>463</v>
      </c>
      <c r="N86" s="191" t="s">
        <v>130</v>
      </c>
      <c r="P86" s="73" t="s">
        <v>464</v>
      </c>
      <c r="Q86" s="89"/>
      <c r="R86" s="29" t="s">
        <v>477</v>
      </c>
      <c r="S86" s="39">
        <f t="shared" ref="S86" si="173">IF(Suggested="Yes",AA86,AG86)</f>
        <v>40.65</v>
      </c>
      <c r="T86" s="37" t="s">
        <v>47</v>
      </c>
      <c r="U86" s="5" t="str">
        <f>+Instructions!$B$3</f>
        <v>B</v>
      </c>
      <c r="V86" s="52"/>
      <c r="W86" s="56">
        <f>+Instructions!$C$22</f>
        <v>0</v>
      </c>
      <c r="X86" s="17">
        <f t="shared" ref="X86" si="174">ROUND($AA86*(1-W86)+0.004999,2)</f>
        <v>40.65</v>
      </c>
      <c r="Y86" s="52"/>
      <c r="Z86" s="6" t="s">
        <v>667</v>
      </c>
      <c r="AA86" s="39">
        <v>40.65</v>
      </c>
      <c r="AB86" s="60">
        <f t="shared" ref="AB86" si="175">+W86</f>
        <v>0</v>
      </c>
      <c r="AC86" s="17">
        <f t="shared" ref="AC86" si="176">+X86</f>
        <v>40.65</v>
      </c>
      <c r="AD86" s="12">
        <f t="shared" ref="AD86" si="177">(AG86-AC86)/AG86</f>
        <v>0</v>
      </c>
      <c r="AE86" s="120"/>
      <c r="AF86" s="128">
        <v>3</v>
      </c>
      <c r="AG86" s="53">
        <f t="shared" ref="AG86" si="178">SUM(AJ86:AL86)+AE86</f>
        <v>40.65</v>
      </c>
      <c r="AH86" s="52"/>
      <c r="AJ86" s="17">
        <f t="shared" ref="AJ86" si="179">ROUND(AC86/(1-VLOOKUP(AF86,Group,2,FALSE)),2)</f>
        <v>40.65</v>
      </c>
      <c r="AK86" s="17">
        <f t="shared" ref="AK86" si="180">IF(VLOOKUP(AF86,Group,5,FALSE)="YES",VLOOKUP(ROUND(ROUND(AJ86,1)-AJ86,2),Round,2,FALSE)+VLOOKUP(AF86,Group,6,FALSE),0)</f>
        <v>0</v>
      </c>
      <c r="AL86" s="17">
        <f t="shared" ref="AL86" si="181">IF(VLOOKUP(AF86,Group,7,FALSE)="",0,ROUND(AJ86-0.04999,1)-AJ86+AM86)</f>
        <v>0</v>
      </c>
      <c r="AM86" s="17" t="str">
        <f t="shared" ref="AM86" si="182">IF(VLOOKUP(AF86,Group,7,FALSE)="","",VLOOKUP(AF86,Group,7,FALSE))</f>
        <v/>
      </c>
      <c r="AO86" s="31" t="s">
        <v>59</v>
      </c>
    </row>
    <row r="87" spans="2:41" s="3" customFormat="1" ht="9.9499999999999993" customHeight="1" x14ac:dyDescent="0.2">
      <c r="B87" s="111" t="s">
        <v>8</v>
      </c>
      <c r="D87" s="40"/>
      <c r="E87" s="73" t="s">
        <v>462</v>
      </c>
      <c r="F87" s="73"/>
      <c r="G87" s="30" t="s">
        <v>114</v>
      </c>
      <c r="H87" s="30"/>
      <c r="I87" s="30"/>
      <c r="J87" s="30" t="s">
        <v>648</v>
      </c>
      <c r="K87" s="30"/>
      <c r="L87" s="73"/>
      <c r="N87" s="191" t="s">
        <v>130</v>
      </c>
      <c r="P87" s="73" t="s">
        <v>193</v>
      </c>
      <c r="Q87" s="89"/>
      <c r="R87" s="29" t="s">
        <v>477</v>
      </c>
      <c r="S87" s="39">
        <f t="shared" ref="S87" si="183">IF(Suggested="Yes",AA87,AG87)</f>
        <v>46.2</v>
      </c>
      <c r="T87" s="37" t="s">
        <v>46</v>
      </c>
      <c r="U87" s="5" t="str">
        <f>+Instructions!$B$3</f>
        <v>B</v>
      </c>
      <c r="V87" s="52"/>
      <c r="W87" s="56">
        <f>+Instructions!$C$22</f>
        <v>0</v>
      </c>
      <c r="X87" s="17">
        <f t="shared" ref="X87" si="184">ROUND($AA87*(1-W87)+0.004999,2)</f>
        <v>46.2</v>
      </c>
      <c r="Y87" s="52"/>
      <c r="Z87" s="6" t="s">
        <v>667</v>
      </c>
      <c r="AA87" s="39">
        <v>46.2</v>
      </c>
      <c r="AB87" s="60">
        <f t="shared" ref="AB87" si="185">+W87</f>
        <v>0</v>
      </c>
      <c r="AC87" s="17">
        <f t="shared" ref="AC87" si="186">+X87</f>
        <v>46.2</v>
      </c>
      <c r="AD87" s="12">
        <f t="shared" ref="AD87" si="187">(AG87-AC87)/AG87</f>
        <v>0</v>
      </c>
      <c r="AE87" s="120"/>
      <c r="AF87" s="128">
        <v>3</v>
      </c>
      <c r="AG87" s="53">
        <f t="shared" ref="AG87" si="188">SUM(AJ87:AL87)+AE87</f>
        <v>46.2</v>
      </c>
      <c r="AH87" s="52"/>
      <c r="AJ87" s="17">
        <f t="shared" ref="AJ87" si="189">ROUND(AC87/(1-VLOOKUP(AF87,Group,2,FALSE)),2)</f>
        <v>46.2</v>
      </c>
      <c r="AK87" s="17">
        <f t="shared" ref="AK87" si="190">IF(VLOOKUP(AF87,Group,5,FALSE)="YES",VLOOKUP(ROUND(ROUND(AJ87,1)-AJ87,2),Round,2,FALSE)+VLOOKUP(AF87,Group,6,FALSE),0)</f>
        <v>0</v>
      </c>
      <c r="AL87" s="17">
        <f t="shared" ref="AL87" si="191">IF(VLOOKUP(AF87,Group,7,FALSE)="",0,ROUND(AJ87-0.04999,1)-AJ87+AM87)</f>
        <v>0</v>
      </c>
      <c r="AM87" s="17" t="str">
        <f t="shared" ref="AM87" si="192">IF(VLOOKUP(AF87,Group,7,FALSE)="","",VLOOKUP(AF87,Group,7,FALSE))</f>
        <v/>
      </c>
      <c r="AO87" s="31" t="s">
        <v>59</v>
      </c>
    </row>
    <row r="88" spans="2:41" s="3" customFormat="1" ht="1.5" customHeight="1" x14ac:dyDescent="0.2">
      <c r="P88" s="73"/>
      <c r="Q88" s="89"/>
      <c r="R88" s="6"/>
      <c r="S88" s="39"/>
      <c r="T88" s="6"/>
      <c r="U88" s="5"/>
      <c r="V88" s="52"/>
      <c r="W88" s="56"/>
      <c r="X88" s="15"/>
      <c r="Y88" s="52"/>
      <c r="Z88" s="39"/>
      <c r="AA88" s="39"/>
      <c r="AB88" s="55"/>
      <c r="AC88" s="17"/>
      <c r="AD88" s="15"/>
      <c r="AE88" s="65"/>
      <c r="AF88" s="123"/>
      <c r="AG88" s="39"/>
      <c r="AH88" s="52"/>
      <c r="AJ88" s="17"/>
      <c r="AK88" s="17"/>
      <c r="AL88" s="17"/>
      <c r="AM88" s="17"/>
      <c r="AO88" s="157" t="s">
        <v>59</v>
      </c>
    </row>
    <row r="89" spans="2:41" s="3" customFormat="1" ht="9.9499999999999993" customHeight="1" x14ac:dyDescent="0.2">
      <c r="B89" s="113" t="s">
        <v>45</v>
      </c>
      <c r="D89" s="40"/>
      <c r="E89" s="73" t="s">
        <v>136</v>
      </c>
      <c r="F89" s="73"/>
      <c r="G89" s="30" t="s">
        <v>162</v>
      </c>
      <c r="H89" s="30"/>
      <c r="I89" s="30"/>
      <c r="J89" s="30" t="s">
        <v>115</v>
      </c>
      <c r="K89" s="30"/>
      <c r="L89" s="30"/>
      <c r="M89" s="30"/>
      <c r="N89" s="30"/>
      <c r="P89" s="73" t="s">
        <v>120</v>
      </c>
      <c r="Q89" s="89"/>
      <c r="R89" s="29" t="s">
        <v>589</v>
      </c>
      <c r="S89" s="39">
        <f t="shared" ref="S89" si="193">IF(Suggested="Yes",AA89,AG89)</f>
        <v>361.4</v>
      </c>
      <c r="T89" s="37" t="s">
        <v>46</v>
      </c>
      <c r="U89" s="5" t="str">
        <f>+Instructions!$B$3</f>
        <v>B</v>
      </c>
      <c r="V89" s="52"/>
      <c r="W89" s="56">
        <f>+Instructions!$C$22</f>
        <v>0</v>
      </c>
      <c r="X89" s="39">
        <f t="shared" ref="X89" si="194">ROUND($AA89*(1-W89)+0.004999,2)</f>
        <v>361.4</v>
      </c>
      <c r="Y89" s="52"/>
      <c r="Z89" s="6" t="s">
        <v>667</v>
      </c>
      <c r="AA89" s="39">
        <v>361.4</v>
      </c>
      <c r="AB89" s="60">
        <f t="shared" ref="AB89" si="195">+W89</f>
        <v>0</v>
      </c>
      <c r="AC89" s="39">
        <f t="shared" ref="AC89" si="196">+X89</f>
        <v>361.4</v>
      </c>
      <c r="AD89" s="60">
        <f t="shared" ref="AD89" si="197">(AG89-AC89)/AG89</f>
        <v>0</v>
      </c>
      <c r="AE89" s="120"/>
      <c r="AF89" s="129">
        <v>2</v>
      </c>
      <c r="AG89" s="44">
        <f t="shared" ref="AG89" si="198">SUM(AJ89:AL89)+AE89</f>
        <v>361.4</v>
      </c>
      <c r="AH89" s="52"/>
      <c r="AJ89" s="17">
        <f t="shared" ref="AJ89" si="199">ROUND(AC89/(1-VLOOKUP(AF89,Group,2,FALSE)),2)</f>
        <v>361.4</v>
      </c>
      <c r="AK89" s="17">
        <f t="shared" ref="AK89" si="200">IF(VLOOKUP(AF89,Group,5,FALSE)="YES",VLOOKUP(ROUND(ROUND(AJ89,1)-AJ89,2),Round,2,FALSE)+VLOOKUP(AF89,Group,6,FALSE),0)</f>
        <v>0</v>
      </c>
      <c r="AL89" s="17">
        <f t="shared" ref="AL89" si="201">IF(VLOOKUP(AF89,Group,7,FALSE)="",0,ROUND(AJ89-0.04999,1)-AJ89+AM89)</f>
        <v>0</v>
      </c>
      <c r="AM89" s="17" t="str">
        <f t="shared" ref="AM89" si="202">IF(VLOOKUP(AF89,Group,7,FALSE)="","",VLOOKUP(AF89,Group,7,FALSE))</f>
        <v/>
      </c>
      <c r="AO89" s="31" t="s">
        <v>59</v>
      </c>
    </row>
    <row r="90" spans="2:41" s="3" customFormat="1" ht="1.5" customHeight="1" x14ac:dyDescent="0.2">
      <c r="P90" s="73"/>
      <c r="Q90" s="89"/>
      <c r="R90" s="6"/>
      <c r="S90" s="39"/>
      <c r="T90" s="6"/>
      <c r="U90" s="5"/>
      <c r="V90" s="52"/>
      <c r="W90" s="56"/>
      <c r="X90" s="15"/>
      <c r="Y90" s="52"/>
      <c r="Z90" s="39"/>
      <c r="AA90" s="39"/>
      <c r="AB90" s="55"/>
      <c r="AC90" s="17"/>
      <c r="AD90" s="15"/>
      <c r="AE90" s="65"/>
      <c r="AF90" s="123"/>
      <c r="AG90" s="39"/>
      <c r="AH90" s="52"/>
      <c r="AJ90" s="17"/>
      <c r="AK90" s="17"/>
      <c r="AL90" s="17"/>
      <c r="AM90" s="17"/>
      <c r="AO90" s="157" t="s">
        <v>59</v>
      </c>
    </row>
    <row r="91" spans="2:41" s="3" customFormat="1" ht="9.9499999999999993" customHeight="1" x14ac:dyDescent="0.2">
      <c r="B91" s="113" t="s">
        <v>45</v>
      </c>
      <c r="D91" s="40"/>
      <c r="E91" s="73" t="s">
        <v>467</v>
      </c>
      <c r="F91" s="73"/>
      <c r="G91" s="30" t="s">
        <v>118</v>
      </c>
      <c r="H91" s="30"/>
      <c r="I91" s="30"/>
      <c r="J91" s="30" t="s">
        <v>115</v>
      </c>
      <c r="K91" s="30"/>
      <c r="L91" s="30"/>
      <c r="M91" s="30"/>
      <c r="N91" s="30"/>
      <c r="P91" s="73" t="s">
        <v>193</v>
      </c>
      <c r="Q91" s="89"/>
      <c r="R91" s="29"/>
      <c r="S91" s="39">
        <f t="shared" ref="S91" si="203">IF(Suggested="Yes",AA91,AG91)</f>
        <v>33.85</v>
      </c>
      <c r="T91" s="37" t="s">
        <v>46</v>
      </c>
      <c r="U91" s="5" t="str">
        <f>+Instructions!$B$3</f>
        <v>B</v>
      </c>
      <c r="V91" s="52"/>
      <c r="W91" s="56">
        <f>+Instructions!$C$22</f>
        <v>0</v>
      </c>
      <c r="X91" s="39">
        <f t="shared" ref="X91" si="204">ROUND($AA91*(1-W91)+0.004999,2)</f>
        <v>33.85</v>
      </c>
      <c r="Y91" s="52"/>
      <c r="Z91" s="6" t="s">
        <v>667</v>
      </c>
      <c r="AA91" s="39">
        <v>33.85</v>
      </c>
      <c r="AB91" s="60">
        <f t="shared" ref="AB91" si="205">+W91</f>
        <v>0</v>
      </c>
      <c r="AC91" s="39">
        <f t="shared" ref="AC91" si="206">+X91</f>
        <v>33.85</v>
      </c>
      <c r="AD91" s="60">
        <f t="shared" ref="AD91" si="207">(AG91-AC91)/AG91</f>
        <v>0</v>
      </c>
      <c r="AE91" s="120"/>
      <c r="AF91" s="129">
        <v>2</v>
      </c>
      <c r="AG91" s="44">
        <f t="shared" ref="AG91" si="208">SUM(AJ91:AL91)+AE91</f>
        <v>33.85</v>
      </c>
      <c r="AH91" s="52"/>
      <c r="AJ91" s="17">
        <f t="shared" ref="AJ91" si="209">ROUND(AC91/(1-VLOOKUP(AF91,Group,2,FALSE)),2)</f>
        <v>33.85</v>
      </c>
      <c r="AK91" s="17">
        <f t="shared" ref="AK91" si="210">IF(VLOOKUP(AF91,Group,5,FALSE)="YES",VLOOKUP(ROUND(ROUND(AJ91,1)-AJ91,2),Round,2,FALSE)+VLOOKUP(AF91,Group,6,FALSE),0)</f>
        <v>0</v>
      </c>
      <c r="AL91" s="17">
        <f t="shared" ref="AL91" si="211">IF(VLOOKUP(AF91,Group,7,FALSE)="",0,ROUND(AJ91-0.04999,1)-AJ91+AM91)</f>
        <v>0</v>
      </c>
      <c r="AM91" s="17" t="str">
        <f t="shared" ref="AM91" si="212">IF(VLOOKUP(AF91,Group,7,FALSE)="","",VLOOKUP(AF91,Group,7,FALSE))</f>
        <v/>
      </c>
      <c r="AO91" s="31" t="s">
        <v>59</v>
      </c>
    </row>
    <row r="92" spans="2:41" s="3" customFormat="1" ht="2.85" customHeight="1" x14ac:dyDescent="0.2">
      <c r="P92" s="73"/>
      <c r="Q92" s="89"/>
      <c r="R92" s="6"/>
      <c r="S92" s="39"/>
      <c r="T92" s="6"/>
      <c r="U92" s="5"/>
      <c r="V92" s="52"/>
      <c r="W92" s="56"/>
      <c r="X92" s="15"/>
      <c r="Y92" s="52"/>
      <c r="Z92" s="39"/>
      <c r="AA92" s="39"/>
      <c r="AB92" s="55"/>
      <c r="AC92" s="17"/>
      <c r="AD92" s="15"/>
      <c r="AE92" s="65"/>
      <c r="AF92" s="123"/>
      <c r="AG92" s="39"/>
      <c r="AH92" s="52"/>
      <c r="AJ92" s="17"/>
      <c r="AK92" s="17"/>
      <c r="AL92" s="17"/>
      <c r="AM92" s="17"/>
      <c r="AO92" s="157" t="s">
        <v>59</v>
      </c>
    </row>
    <row r="93" spans="2:41" s="3" customFormat="1" ht="9.9499999999999993" customHeight="1" x14ac:dyDescent="0.2">
      <c r="B93" s="112" t="s">
        <v>55</v>
      </c>
      <c r="D93" s="40"/>
      <c r="E93" s="73" t="s">
        <v>107</v>
      </c>
      <c r="F93" s="73"/>
      <c r="G93" s="30" t="s">
        <v>48</v>
      </c>
      <c r="H93" s="30"/>
      <c r="I93" s="30"/>
      <c r="J93" s="30" t="s">
        <v>178</v>
      </c>
      <c r="K93" s="30"/>
      <c r="L93" s="30"/>
      <c r="M93" s="30"/>
      <c r="N93" s="30"/>
      <c r="P93" s="73" t="s">
        <v>108</v>
      </c>
      <c r="Q93" s="89"/>
      <c r="R93" s="29" t="s">
        <v>477</v>
      </c>
      <c r="S93" s="39">
        <f t="shared" ref="S93" si="213">IF(Suggested="Yes",AA93,AG93)</f>
        <v>13.85</v>
      </c>
      <c r="T93" s="37" t="s">
        <v>47</v>
      </c>
      <c r="U93" s="5" t="str">
        <f>+Instructions!$B$3</f>
        <v>B</v>
      </c>
      <c r="V93" s="52"/>
      <c r="W93" s="56">
        <f>+Instructions!$C$22</f>
        <v>0</v>
      </c>
      <c r="X93" s="17">
        <f t="shared" ref="X93" si="214">ROUND($AA93*(1-W93)+0.004999,2)</f>
        <v>13.85</v>
      </c>
      <c r="Y93" s="52"/>
      <c r="Z93" s="6" t="s">
        <v>667</v>
      </c>
      <c r="AA93" s="39">
        <v>13.85</v>
      </c>
      <c r="AB93" s="60">
        <f t="shared" ref="AB93" si="215">+W93</f>
        <v>0</v>
      </c>
      <c r="AC93" s="17">
        <f t="shared" ref="AC93" si="216">+X93</f>
        <v>13.85</v>
      </c>
      <c r="AD93" s="12">
        <f t="shared" ref="AD93" si="217">(AG93-AC93)/AG93</f>
        <v>0</v>
      </c>
      <c r="AE93" s="120"/>
      <c r="AF93" s="127">
        <v>1</v>
      </c>
      <c r="AG93" s="38">
        <f t="shared" ref="AG93" si="218">SUM(AJ93:AL93)+AE93</f>
        <v>13.85</v>
      </c>
      <c r="AH93" s="52"/>
      <c r="AJ93" s="17">
        <f t="shared" ref="AJ93" si="219">ROUND(AC93/(1-VLOOKUP(AF93,Group,2,FALSE)),2)</f>
        <v>13.85</v>
      </c>
      <c r="AK93" s="17">
        <f t="shared" ref="AK93" si="220">IF(VLOOKUP(AF93,Group,5,FALSE)="YES",VLOOKUP(ROUND(ROUND(AJ93,1)-AJ93,2),Round,2,FALSE)+VLOOKUP(AF93,Group,6,FALSE),0)</f>
        <v>0</v>
      </c>
      <c r="AL93" s="17">
        <f t="shared" ref="AL93" si="221">IF(VLOOKUP(AF93,Group,7,FALSE)="",0,ROUND(AJ93-0.04999,1)-AJ93+AM93)</f>
        <v>0</v>
      </c>
      <c r="AM93" s="17" t="str">
        <f t="shared" ref="AM93" si="222">IF(VLOOKUP(AF93,Group,7,FALSE)="","",VLOOKUP(AF93,Group,7,FALSE))</f>
        <v/>
      </c>
      <c r="AO93" s="31" t="s">
        <v>59</v>
      </c>
    </row>
    <row r="94" spans="2:41" s="3" customFormat="1" ht="9.9499999999999993" customHeight="1" x14ac:dyDescent="0.2">
      <c r="B94" s="112" t="s">
        <v>55</v>
      </c>
      <c r="D94" s="40"/>
      <c r="E94" s="73" t="s">
        <v>322</v>
      </c>
      <c r="F94" s="73"/>
      <c r="G94" s="30" t="s">
        <v>48</v>
      </c>
      <c r="H94" s="30"/>
      <c r="I94" s="30"/>
      <c r="J94" s="30" t="s">
        <v>178</v>
      </c>
      <c r="K94" s="30"/>
      <c r="L94" s="30"/>
      <c r="M94" s="30"/>
      <c r="N94" s="30"/>
      <c r="P94" s="73" t="s">
        <v>111</v>
      </c>
      <c r="Q94" s="89"/>
      <c r="R94" s="29" t="s">
        <v>477</v>
      </c>
      <c r="S94" s="39">
        <f t="shared" ref="S94" si="223">IF(Suggested="Yes",AA94,AG94)</f>
        <v>15</v>
      </c>
      <c r="T94" s="37" t="s">
        <v>47</v>
      </c>
      <c r="U94" s="5" t="str">
        <f>+Instructions!$B$3</f>
        <v>B</v>
      </c>
      <c r="V94" s="52"/>
      <c r="W94" s="56">
        <f>+Instructions!$C$22</f>
        <v>0</v>
      </c>
      <c r="X94" s="17">
        <f t="shared" ref="X94" si="224">ROUND($AA94*(1-W94)+0.004999,2)</f>
        <v>15</v>
      </c>
      <c r="Y94" s="52"/>
      <c r="Z94" s="6" t="s">
        <v>667</v>
      </c>
      <c r="AA94" s="39">
        <v>15</v>
      </c>
      <c r="AB94" s="60">
        <f t="shared" ref="AB94" si="225">+W94</f>
        <v>0</v>
      </c>
      <c r="AC94" s="17">
        <f t="shared" ref="AC94" si="226">+X94</f>
        <v>15</v>
      </c>
      <c r="AD94" s="12">
        <f t="shared" ref="AD94" si="227">(AG94-AC94)/AG94</f>
        <v>0</v>
      </c>
      <c r="AE94" s="120"/>
      <c r="AF94" s="127">
        <v>1</v>
      </c>
      <c r="AG94" s="38">
        <f t="shared" ref="AG94" si="228">SUM(AJ94:AL94)+AE94</f>
        <v>15</v>
      </c>
      <c r="AH94" s="52"/>
      <c r="AJ94" s="17">
        <f t="shared" ref="AJ94" si="229">ROUND(AC94/(1-VLOOKUP(AF94,Group,2,FALSE)),2)</f>
        <v>15</v>
      </c>
      <c r="AK94" s="17">
        <f t="shared" ref="AK94" si="230">IF(VLOOKUP(AF94,Group,5,FALSE)="YES",VLOOKUP(ROUND(ROUND(AJ94,1)-AJ94,2),Round,2,FALSE)+VLOOKUP(AF94,Group,6,FALSE),0)</f>
        <v>0</v>
      </c>
      <c r="AL94" s="17">
        <f t="shared" ref="AL94" si="231">IF(VLOOKUP(AF94,Group,7,FALSE)="",0,ROUND(AJ94-0.04999,1)-AJ94+AM94)</f>
        <v>0</v>
      </c>
      <c r="AM94" s="17" t="str">
        <f t="shared" ref="AM94" si="232">IF(VLOOKUP(AF94,Group,7,FALSE)="","",VLOOKUP(AF94,Group,7,FALSE))</f>
        <v/>
      </c>
      <c r="AO94" s="31" t="s">
        <v>59</v>
      </c>
    </row>
    <row r="95" spans="2:41" s="3" customFormat="1" ht="2.85" customHeight="1" x14ac:dyDescent="0.2">
      <c r="P95" s="73"/>
      <c r="Q95" s="89"/>
      <c r="R95" s="6"/>
      <c r="S95" s="39"/>
      <c r="T95" s="6"/>
      <c r="U95" s="5"/>
      <c r="V95" s="52"/>
      <c r="W95" s="56"/>
      <c r="X95" s="15"/>
      <c r="Y95" s="52"/>
      <c r="Z95" s="39"/>
      <c r="AA95" s="39"/>
      <c r="AB95" s="55"/>
      <c r="AC95" s="17"/>
      <c r="AD95" s="15"/>
      <c r="AE95" s="65"/>
      <c r="AF95" s="123"/>
      <c r="AG95" s="39"/>
      <c r="AH95" s="52"/>
      <c r="AJ95" s="17"/>
      <c r="AK95" s="17"/>
      <c r="AL95" s="17"/>
      <c r="AM95" s="17"/>
      <c r="AO95" s="157" t="s">
        <v>59</v>
      </c>
    </row>
    <row r="96" spans="2:41" s="3" customFormat="1" ht="9.9499999999999993" customHeight="1" x14ac:dyDescent="0.2">
      <c r="B96" s="112" t="s">
        <v>55</v>
      </c>
      <c r="D96" s="40"/>
      <c r="E96" s="73" t="s">
        <v>107</v>
      </c>
      <c r="F96" s="73"/>
      <c r="G96" s="30" t="s">
        <v>48</v>
      </c>
      <c r="H96" s="30"/>
      <c r="I96" s="30"/>
      <c r="J96" s="30" t="s">
        <v>278</v>
      </c>
      <c r="K96" s="30"/>
      <c r="L96" s="30"/>
      <c r="M96" s="30"/>
      <c r="N96" s="30"/>
      <c r="P96" s="73" t="s">
        <v>108</v>
      </c>
      <c r="Q96" s="89"/>
      <c r="R96" s="29" t="s">
        <v>477</v>
      </c>
      <c r="S96" s="39">
        <f t="shared" ref="S96" si="233">IF(Suggested="Yes",AA96,AG96)</f>
        <v>14.65</v>
      </c>
      <c r="T96" s="37" t="s">
        <v>47</v>
      </c>
      <c r="U96" s="5" t="str">
        <f>+Instructions!$B$3</f>
        <v>B</v>
      </c>
      <c r="V96" s="52"/>
      <c r="W96" s="56">
        <f>+Instructions!$C$22</f>
        <v>0</v>
      </c>
      <c r="X96" s="17">
        <f t="shared" ref="X96" si="234">ROUND($AA96*(1-W96)+0.004999,2)</f>
        <v>14.65</v>
      </c>
      <c r="Y96" s="52"/>
      <c r="Z96" s="6" t="s">
        <v>667</v>
      </c>
      <c r="AA96" s="39">
        <v>14.65</v>
      </c>
      <c r="AB96" s="60">
        <f t="shared" ref="AB96" si="235">+W96</f>
        <v>0</v>
      </c>
      <c r="AC96" s="17">
        <f t="shared" ref="AC96" si="236">+X96</f>
        <v>14.65</v>
      </c>
      <c r="AD96" s="12">
        <f t="shared" ref="AD96" si="237">(AG96-AC96)/AG96</f>
        <v>0</v>
      </c>
      <c r="AE96" s="120"/>
      <c r="AF96" s="127">
        <v>1</v>
      </c>
      <c r="AG96" s="38">
        <f t="shared" ref="AG96" si="238">SUM(AJ96:AL96)+AE96</f>
        <v>14.65</v>
      </c>
      <c r="AH96" s="52"/>
      <c r="AJ96" s="17">
        <f t="shared" ref="AJ96" si="239">ROUND(AC96/(1-VLOOKUP(AF96,Group,2,FALSE)),2)</f>
        <v>14.65</v>
      </c>
      <c r="AK96" s="17">
        <f t="shared" ref="AK96" si="240">IF(VLOOKUP(AF96,Group,5,FALSE)="YES",VLOOKUP(ROUND(ROUND(AJ96,1)-AJ96,2),Round,2,FALSE)+VLOOKUP(AF96,Group,6,FALSE),0)</f>
        <v>0</v>
      </c>
      <c r="AL96" s="17">
        <f t="shared" ref="AL96" si="241">IF(VLOOKUP(AF96,Group,7,FALSE)="",0,ROUND(AJ96-0.04999,1)-AJ96+AM96)</f>
        <v>0</v>
      </c>
      <c r="AM96" s="17" t="str">
        <f t="shared" ref="AM96" si="242">IF(VLOOKUP(AF96,Group,7,FALSE)="","",VLOOKUP(AF96,Group,7,FALSE))</f>
        <v/>
      </c>
      <c r="AO96" s="31" t="s">
        <v>59</v>
      </c>
    </row>
    <row r="97" spans="2:41" s="3" customFormat="1" ht="2.85" customHeight="1" x14ac:dyDescent="0.2">
      <c r="P97" s="73"/>
      <c r="Q97" s="89"/>
      <c r="R97" s="6"/>
      <c r="S97" s="39"/>
      <c r="T97" s="6"/>
      <c r="U97" s="5"/>
      <c r="V97" s="52"/>
      <c r="W97" s="56"/>
      <c r="X97" s="15"/>
      <c r="Y97" s="52"/>
      <c r="Z97" s="39"/>
      <c r="AA97" s="39"/>
      <c r="AB97" s="55"/>
      <c r="AC97" s="17"/>
      <c r="AD97" s="15"/>
      <c r="AE97" s="65"/>
      <c r="AF97" s="123"/>
      <c r="AG97" s="39"/>
      <c r="AH97" s="52"/>
      <c r="AJ97" s="17"/>
      <c r="AK97" s="17"/>
      <c r="AL97" s="17"/>
      <c r="AM97" s="17"/>
      <c r="AO97" s="157" t="s">
        <v>59</v>
      </c>
    </row>
    <row r="98" spans="2:41" s="3" customFormat="1" ht="9.9499999999999993" customHeight="1" x14ac:dyDescent="0.2">
      <c r="B98" s="112" t="s">
        <v>55</v>
      </c>
      <c r="D98" s="40"/>
      <c r="E98" s="73" t="s">
        <v>123</v>
      </c>
      <c r="F98" s="73"/>
      <c r="G98" s="30" t="s">
        <v>48</v>
      </c>
      <c r="H98" s="30"/>
      <c r="I98" s="30"/>
      <c r="J98" s="30" t="s">
        <v>105</v>
      </c>
      <c r="K98" s="30"/>
      <c r="L98" s="30"/>
      <c r="M98" s="30"/>
      <c r="N98" s="30"/>
      <c r="P98" s="73" t="s">
        <v>129</v>
      </c>
      <c r="Q98" s="89"/>
      <c r="R98" s="29"/>
      <c r="S98" s="39">
        <f t="shared" ref="S98:S101" si="243">IF(Suggested="Yes",AA98,AG98)</f>
        <v>10.95</v>
      </c>
      <c r="T98" s="37" t="s">
        <v>47</v>
      </c>
      <c r="U98" s="5" t="str">
        <f>+Instructions!$B$3</f>
        <v>B</v>
      </c>
      <c r="V98" s="52"/>
      <c r="W98" s="56">
        <f>+Instructions!$C$22</f>
        <v>0</v>
      </c>
      <c r="X98" s="17">
        <f>ROUND($AA98*(1-W98)+0.004999,2)</f>
        <v>10.95</v>
      </c>
      <c r="Y98" s="52"/>
      <c r="Z98" s="6" t="s">
        <v>667</v>
      </c>
      <c r="AA98" s="39">
        <v>10.95</v>
      </c>
      <c r="AB98" s="60">
        <f t="shared" ref="AB98:AB101" si="244">+W98</f>
        <v>0</v>
      </c>
      <c r="AC98" s="17">
        <f t="shared" ref="AC98:AC101" si="245">+X98</f>
        <v>10.95</v>
      </c>
      <c r="AD98" s="12">
        <f t="shared" ref="AD98:AD101" si="246">(AG98-AC98)/AG98</f>
        <v>0</v>
      </c>
      <c r="AE98" s="120"/>
      <c r="AF98" s="127">
        <v>1</v>
      </c>
      <c r="AG98" s="38">
        <f t="shared" ref="AG98:AG101" si="247">SUM(AJ98:AL98)+AE98</f>
        <v>10.95</v>
      </c>
      <c r="AH98" s="52"/>
      <c r="AJ98" s="17">
        <f t="shared" ref="AJ98:AJ101" si="248">ROUND(AC98/(1-VLOOKUP(AF98,Group,2,FALSE)),2)</f>
        <v>10.95</v>
      </c>
      <c r="AK98" s="17">
        <f t="shared" ref="AK98:AK101" si="249">IF(VLOOKUP(AF98,Group,5,FALSE)="YES",VLOOKUP(ROUND(ROUND(AJ98,1)-AJ98,2),Round,2,FALSE)+VLOOKUP(AF98,Group,6,FALSE),0)</f>
        <v>0</v>
      </c>
      <c r="AL98" s="17">
        <f t="shared" ref="AL98:AL101" si="250">IF(VLOOKUP(AF98,Group,7,FALSE)="",0,ROUND(AJ98-0.04999,1)-AJ98+AM98)</f>
        <v>0</v>
      </c>
      <c r="AM98" s="17" t="str">
        <f t="shared" ref="AM98:AM101" si="251">IF(VLOOKUP(AF98,Group,7,FALSE)="","",VLOOKUP(AF98,Group,7,FALSE))</f>
        <v/>
      </c>
      <c r="AO98" s="31" t="s">
        <v>59</v>
      </c>
    </row>
    <row r="99" spans="2:41" s="3" customFormat="1" ht="9.9499999999999993" customHeight="1" x14ac:dyDescent="0.2">
      <c r="B99" s="112" t="s">
        <v>55</v>
      </c>
      <c r="D99" s="40"/>
      <c r="E99" s="73" t="s">
        <v>124</v>
      </c>
      <c r="F99" s="73"/>
      <c r="G99" s="30" t="s">
        <v>48</v>
      </c>
      <c r="H99" s="30"/>
      <c r="I99" s="30"/>
      <c r="J99" s="30" t="s">
        <v>105</v>
      </c>
      <c r="K99" s="30"/>
      <c r="L99" s="30"/>
      <c r="M99" s="30"/>
      <c r="N99" s="30"/>
      <c r="P99" s="73" t="s">
        <v>111</v>
      </c>
      <c r="Q99" s="89"/>
      <c r="R99" s="29"/>
      <c r="S99" s="39">
        <f t="shared" si="243"/>
        <v>12.05</v>
      </c>
      <c r="T99" s="37" t="s">
        <v>47</v>
      </c>
      <c r="U99" s="5" t="str">
        <f>+Instructions!$B$3</f>
        <v>B</v>
      </c>
      <c r="V99" s="52"/>
      <c r="W99" s="56">
        <f>+Instructions!$C$22</f>
        <v>0</v>
      </c>
      <c r="X99" s="17">
        <f>ROUND($AA99*(1-W99)+0.004999,2)</f>
        <v>12.05</v>
      </c>
      <c r="Y99" s="52"/>
      <c r="Z99" s="6" t="s">
        <v>667</v>
      </c>
      <c r="AA99" s="39">
        <v>12.05</v>
      </c>
      <c r="AB99" s="60">
        <f t="shared" si="244"/>
        <v>0</v>
      </c>
      <c r="AC99" s="17">
        <f t="shared" si="245"/>
        <v>12.05</v>
      </c>
      <c r="AD99" s="12">
        <f t="shared" si="246"/>
        <v>0</v>
      </c>
      <c r="AE99" s="120"/>
      <c r="AF99" s="127">
        <v>1</v>
      </c>
      <c r="AG99" s="38">
        <f t="shared" si="247"/>
        <v>12.05</v>
      </c>
      <c r="AH99" s="52"/>
      <c r="AJ99" s="17">
        <f t="shared" si="248"/>
        <v>12.05</v>
      </c>
      <c r="AK99" s="17">
        <f t="shared" si="249"/>
        <v>0</v>
      </c>
      <c r="AL99" s="17">
        <f t="shared" si="250"/>
        <v>0</v>
      </c>
      <c r="AM99" s="17" t="str">
        <f t="shared" si="251"/>
        <v/>
      </c>
      <c r="AO99" s="31" t="s">
        <v>59</v>
      </c>
    </row>
    <row r="100" spans="2:41" s="3" customFormat="1" ht="9.9499999999999993" customHeight="1" x14ac:dyDescent="0.2">
      <c r="B100" s="112" t="s">
        <v>55</v>
      </c>
      <c r="D100" s="40"/>
      <c r="E100" s="73" t="s">
        <v>125</v>
      </c>
      <c r="F100" s="73"/>
      <c r="G100" s="30" t="s">
        <v>48</v>
      </c>
      <c r="H100" s="30"/>
      <c r="I100" s="30"/>
      <c r="J100" s="30" t="s">
        <v>105</v>
      </c>
      <c r="K100" s="30"/>
      <c r="L100" s="30"/>
      <c r="M100" s="30"/>
      <c r="N100" s="30"/>
      <c r="P100" s="73" t="s">
        <v>141</v>
      </c>
      <c r="Q100" s="89"/>
      <c r="R100" s="29"/>
      <c r="S100" s="39">
        <f t="shared" si="243"/>
        <v>15.15</v>
      </c>
      <c r="T100" s="37" t="s">
        <v>47</v>
      </c>
      <c r="U100" s="5" t="str">
        <f>+Instructions!$B$3</f>
        <v>B</v>
      </c>
      <c r="V100" s="52"/>
      <c r="W100" s="56">
        <f>+Instructions!$C$22</f>
        <v>0</v>
      </c>
      <c r="X100" s="17">
        <f>ROUND($AA100*(1-W100)+0.004999,2)</f>
        <v>15.15</v>
      </c>
      <c r="Y100" s="52"/>
      <c r="Z100" s="6" t="s">
        <v>667</v>
      </c>
      <c r="AA100" s="39">
        <v>15.15</v>
      </c>
      <c r="AB100" s="60">
        <f t="shared" si="244"/>
        <v>0</v>
      </c>
      <c r="AC100" s="17">
        <f t="shared" si="245"/>
        <v>15.15</v>
      </c>
      <c r="AD100" s="12">
        <f t="shared" si="246"/>
        <v>0</v>
      </c>
      <c r="AE100" s="120"/>
      <c r="AF100" s="127">
        <v>1</v>
      </c>
      <c r="AG100" s="38">
        <f t="shared" si="247"/>
        <v>15.15</v>
      </c>
      <c r="AH100" s="52"/>
      <c r="AJ100" s="17">
        <f t="shared" si="248"/>
        <v>15.15</v>
      </c>
      <c r="AK100" s="17">
        <f t="shared" si="249"/>
        <v>0</v>
      </c>
      <c r="AL100" s="17">
        <f t="shared" si="250"/>
        <v>0</v>
      </c>
      <c r="AM100" s="17" t="str">
        <f t="shared" si="251"/>
        <v/>
      </c>
      <c r="AO100" s="31" t="s">
        <v>59</v>
      </c>
    </row>
    <row r="101" spans="2:41" s="3" customFormat="1" ht="9.9499999999999993" customHeight="1" x14ac:dyDescent="0.2">
      <c r="B101" s="112" t="s">
        <v>55</v>
      </c>
      <c r="D101" s="40"/>
      <c r="E101" s="73" t="s">
        <v>277</v>
      </c>
      <c r="F101" s="73"/>
      <c r="G101" s="30" t="s">
        <v>48</v>
      </c>
      <c r="H101" s="30"/>
      <c r="I101" s="30"/>
      <c r="J101" s="30" t="s">
        <v>105</v>
      </c>
      <c r="K101" s="30"/>
      <c r="L101" s="30"/>
      <c r="M101" s="30"/>
      <c r="N101" s="30"/>
      <c r="P101" s="73" t="s">
        <v>143</v>
      </c>
      <c r="Q101" s="89"/>
      <c r="R101" s="29"/>
      <c r="S101" s="39">
        <f t="shared" si="243"/>
        <v>16.05</v>
      </c>
      <c r="T101" s="37" t="s">
        <v>47</v>
      </c>
      <c r="U101" s="5" t="str">
        <f>+Instructions!$B$3</f>
        <v>B</v>
      </c>
      <c r="V101" s="52"/>
      <c r="W101" s="56">
        <f>+Instructions!$C$22</f>
        <v>0</v>
      </c>
      <c r="X101" s="17">
        <f>ROUND($AA101*(1-W101)+0.004999,2)</f>
        <v>16.05</v>
      </c>
      <c r="Y101" s="52"/>
      <c r="Z101" s="6" t="s">
        <v>667</v>
      </c>
      <c r="AA101" s="39">
        <v>16.05</v>
      </c>
      <c r="AB101" s="60">
        <f t="shared" si="244"/>
        <v>0</v>
      </c>
      <c r="AC101" s="17">
        <f t="shared" si="245"/>
        <v>16.05</v>
      </c>
      <c r="AD101" s="12">
        <f t="shared" si="246"/>
        <v>0</v>
      </c>
      <c r="AE101" s="120"/>
      <c r="AF101" s="127">
        <v>1</v>
      </c>
      <c r="AG101" s="38">
        <f t="shared" si="247"/>
        <v>16.05</v>
      </c>
      <c r="AH101" s="52"/>
      <c r="AJ101" s="17">
        <f t="shared" si="248"/>
        <v>16.05</v>
      </c>
      <c r="AK101" s="17">
        <f t="shared" si="249"/>
        <v>0</v>
      </c>
      <c r="AL101" s="17">
        <f t="shared" si="250"/>
        <v>0</v>
      </c>
      <c r="AM101" s="17" t="str">
        <f t="shared" si="251"/>
        <v/>
      </c>
      <c r="AO101" s="31" t="s">
        <v>59</v>
      </c>
    </row>
    <row r="102" spans="2:41" s="3" customFormat="1" ht="1.5" customHeight="1" x14ac:dyDescent="0.2">
      <c r="P102" s="73"/>
      <c r="Q102" s="89"/>
      <c r="R102" s="6"/>
      <c r="S102" s="39"/>
      <c r="T102" s="6"/>
      <c r="U102" s="5"/>
      <c r="V102" s="52"/>
      <c r="W102" s="56"/>
      <c r="X102" s="15"/>
      <c r="Y102" s="52"/>
      <c r="Z102" s="39"/>
      <c r="AA102" s="39"/>
      <c r="AB102" s="55"/>
      <c r="AC102" s="17"/>
      <c r="AD102" s="15"/>
      <c r="AE102" s="65"/>
      <c r="AF102" s="123"/>
      <c r="AG102" s="39"/>
      <c r="AH102" s="52"/>
      <c r="AJ102" s="17"/>
      <c r="AK102" s="17"/>
      <c r="AL102" s="17"/>
      <c r="AM102" s="17"/>
      <c r="AO102" s="157" t="s">
        <v>59</v>
      </c>
    </row>
    <row r="103" spans="2:41" s="3" customFormat="1" ht="9.9499999999999993" customHeight="1" x14ac:dyDescent="0.2">
      <c r="B103" s="111" t="s">
        <v>8</v>
      </c>
      <c r="D103" s="40"/>
      <c r="E103" s="73" t="s">
        <v>469</v>
      </c>
      <c r="F103" s="73"/>
      <c r="G103" s="30" t="s">
        <v>114</v>
      </c>
      <c r="H103" s="30"/>
      <c r="I103" s="30"/>
      <c r="J103" s="30" t="s">
        <v>115</v>
      </c>
      <c r="K103" s="30"/>
      <c r="L103" s="73" t="s">
        <v>463</v>
      </c>
      <c r="N103" s="191" t="s">
        <v>130</v>
      </c>
      <c r="P103" s="73" t="s">
        <v>470</v>
      </c>
      <c r="Q103" s="89"/>
      <c r="R103" s="29" t="s">
        <v>477</v>
      </c>
      <c r="S103" s="39">
        <f t="shared" ref="S103:S104" si="252">IF(Suggested="Yes",AA103,AG103)</f>
        <v>34.9</v>
      </c>
      <c r="T103" s="37" t="s">
        <v>47</v>
      </c>
      <c r="U103" s="5" t="str">
        <f>+Instructions!$B$3</f>
        <v>B</v>
      </c>
      <c r="V103" s="52"/>
      <c r="W103" s="56">
        <f>+Instructions!$C$22</f>
        <v>0</v>
      </c>
      <c r="X103" s="17">
        <f t="shared" ref="X103:X104" si="253">ROUND($AA103*(1-W103)+0.004999,2)</f>
        <v>34.9</v>
      </c>
      <c r="Y103" s="52"/>
      <c r="Z103" s="6" t="s">
        <v>667</v>
      </c>
      <c r="AA103" s="39">
        <v>34.9</v>
      </c>
      <c r="AB103" s="60">
        <f t="shared" ref="AB103:AB104" si="254">+W103</f>
        <v>0</v>
      </c>
      <c r="AC103" s="17">
        <f t="shared" ref="AC103:AC104" si="255">+X103</f>
        <v>34.9</v>
      </c>
      <c r="AD103" s="12">
        <f t="shared" ref="AD103:AD104" si="256">(AG103-AC103)/AG103</f>
        <v>0</v>
      </c>
      <c r="AE103" s="120"/>
      <c r="AF103" s="128">
        <v>3</v>
      </c>
      <c r="AG103" s="53">
        <f t="shared" ref="AG103:AG104" si="257">SUM(AJ103:AL103)+AE103</f>
        <v>34.9</v>
      </c>
      <c r="AH103" s="52"/>
      <c r="AJ103" s="17">
        <f t="shared" ref="AJ103:AJ104" si="258">ROUND(AC103/(1-VLOOKUP(AF103,Group,2,FALSE)),2)</f>
        <v>34.9</v>
      </c>
      <c r="AK103" s="17">
        <f t="shared" ref="AK103:AK104" si="259">IF(VLOOKUP(AF103,Group,5,FALSE)="YES",VLOOKUP(ROUND(ROUND(AJ103,1)-AJ103,2),Round,2,FALSE)+VLOOKUP(AF103,Group,6,FALSE),0)</f>
        <v>0</v>
      </c>
      <c r="AL103" s="17">
        <f t="shared" ref="AL103:AL104" si="260">IF(VLOOKUP(AF103,Group,7,FALSE)="",0,ROUND(AJ103-0.04999,1)-AJ103+AM103)</f>
        <v>0</v>
      </c>
      <c r="AM103" s="17" t="str">
        <f t="shared" ref="AM103:AM104" si="261">IF(VLOOKUP(AF103,Group,7,FALSE)="","",VLOOKUP(AF103,Group,7,FALSE))</f>
        <v/>
      </c>
      <c r="AO103" s="31" t="s">
        <v>59</v>
      </c>
    </row>
    <row r="104" spans="2:41" s="3" customFormat="1" ht="9.9499999999999993" customHeight="1" x14ac:dyDescent="0.2">
      <c r="B104" s="111" t="s">
        <v>8</v>
      </c>
      <c r="D104" s="40"/>
      <c r="E104" s="73" t="s">
        <v>471</v>
      </c>
      <c r="F104" s="73"/>
      <c r="G104" s="30" t="s">
        <v>114</v>
      </c>
      <c r="H104" s="30"/>
      <c r="I104" s="30"/>
      <c r="J104" s="30" t="s">
        <v>115</v>
      </c>
      <c r="K104" s="30"/>
      <c r="L104" s="73" t="s">
        <v>472</v>
      </c>
      <c r="M104" s="30"/>
      <c r="N104" s="191" t="s">
        <v>130</v>
      </c>
      <c r="P104" s="73" t="s">
        <v>193</v>
      </c>
      <c r="Q104" s="89"/>
      <c r="R104" s="29" t="s">
        <v>644</v>
      </c>
      <c r="S104" s="39">
        <f t="shared" si="252"/>
        <v>29.95</v>
      </c>
      <c r="T104" s="37" t="s">
        <v>46</v>
      </c>
      <c r="U104" s="5" t="str">
        <f>+Instructions!$B$3</f>
        <v>B</v>
      </c>
      <c r="V104" s="52"/>
      <c r="W104" s="56">
        <f>+Instructions!$C$22</f>
        <v>0</v>
      </c>
      <c r="X104" s="17">
        <f t="shared" si="253"/>
        <v>29.95</v>
      </c>
      <c r="Y104" s="52"/>
      <c r="Z104" s="6" t="s">
        <v>667</v>
      </c>
      <c r="AA104" s="39">
        <v>29.95</v>
      </c>
      <c r="AB104" s="60">
        <f t="shared" si="254"/>
        <v>0</v>
      </c>
      <c r="AC104" s="17">
        <f t="shared" si="255"/>
        <v>29.95</v>
      </c>
      <c r="AD104" s="12">
        <f t="shared" si="256"/>
        <v>0</v>
      </c>
      <c r="AE104" s="120"/>
      <c r="AF104" s="128">
        <v>3</v>
      </c>
      <c r="AG104" s="53">
        <f t="shared" si="257"/>
        <v>29.95</v>
      </c>
      <c r="AH104" s="52"/>
      <c r="AJ104" s="17">
        <f t="shared" si="258"/>
        <v>29.95</v>
      </c>
      <c r="AK104" s="17">
        <f t="shared" si="259"/>
        <v>0</v>
      </c>
      <c r="AL104" s="17">
        <f t="shared" si="260"/>
        <v>0</v>
      </c>
      <c r="AM104" s="17" t="str">
        <f t="shared" si="261"/>
        <v/>
      </c>
      <c r="AO104" s="31" t="s">
        <v>59</v>
      </c>
    </row>
    <row r="105" spans="2:41" s="3" customFormat="1" ht="2.85" customHeight="1" x14ac:dyDescent="0.2">
      <c r="P105" s="73"/>
      <c r="Q105" s="89"/>
      <c r="R105" s="6"/>
      <c r="S105" s="39"/>
      <c r="T105" s="6"/>
      <c r="U105" s="5"/>
      <c r="V105" s="52"/>
      <c r="W105" s="56"/>
      <c r="X105" s="15"/>
      <c r="Y105" s="52"/>
      <c r="Z105" s="39"/>
      <c r="AA105" s="39"/>
      <c r="AB105" s="55"/>
      <c r="AC105" s="17"/>
      <c r="AD105" s="15"/>
      <c r="AE105" s="65"/>
      <c r="AF105" s="123"/>
      <c r="AG105" s="39"/>
      <c r="AH105" s="52"/>
      <c r="AJ105" s="17"/>
      <c r="AK105" s="17"/>
      <c r="AL105" s="17"/>
      <c r="AM105" s="17"/>
      <c r="AO105" s="157" t="s">
        <v>59</v>
      </c>
    </row>
    <row r="106" spans="2:41" s="3" customFormat="1" ht="9.9499999999999993" customHeight="1" x14ac:dyDescent="0.2">
      <c r="B106" s="112" t="s">
        <v>55</v>
      </c>
      <c r="D106" s="40"/>
      <c r="E106" s="73" t="s">
        <v>123</v>
      </c>
      <c r="F106" s="73"/>
      <c r="G106" s="30" t="s">
        <v>48</v>
      </c>
      <c r="H106" s="30"/>
      <c r="I106" s="30"/>
      <c r="J106" s="30" t="s">
        <v>258</v>
      </c>
      <c r="K106" s="30"/>
      <c r="L106" s="30"/>
      <c r="M106" s="30"/>
      <c r="N106" s="30"/>
      <c r="P106" s="73" t="s">
        <v>129</v>
      </c>
      <c r="Q106" s="89"/>
      <c r="R106" s="29" t="s">
        <v>477</v>
      </c>
      <c r="S106" s="39">
        <f t="shared" ref="S106:S109" si="262">IF(Suggested="Yes",AA106,AG106)</f>
        <v>11.95</v>
      </c>
      <c r="T106" s="37" t="s">
        <v>47</v>
      </c>
      <c r="U106" s="5" t="str">
        <f>+Instructions!$B$3</f>
        <v>B</v>
      </c>
      <c r="V106" s="52"/>
      <c r="W106" s="56">
        <f>+Instructions!$C$22</f>
        <v>0</v>
      </c>
      <c r="X106" s="17">
        <f>ROUND($AA106*(1-W106)+0.004999,2)</f>
        <v>11.95</v>
      </c>
      <c r="Y106" s="52"/>
      <c r="Z106" s="6" t="s">
        <v>667</v>
      </c>
      <c r="AA106" s="39">
        <v>11.95</v>
      </c>
      <c r="AB106" s="60">
        <f t="shared" ref="AB106:AB109" si="263">+W106</f>
        <v>0</v>
      </c>
      <c r="AC106" s="17">
        <f t="shared" ref="AC106:AC109" si="264">+X106</f>
        <v>11.95</v>
      </c>
      <c r="AD106" s="12">
        <f t="shared" ref="AD106:AD109" si="265">(AG106-AC106)/AG106</f>
        <v>0</v>
      </c>
      <c r="AE106" s="120"/>
      <c r="AF106" s="127">
        <v>1</v>
      </c>
      <c r="AG106" s="38">
        <f t="shared" ref="AG106:AG109" si="266">SUM(AJ106:AL106)+AE106</f>
        <v>11.95</v>
      </c>
      <c r="AH106" s="52"/>
      <c r="AJ106" s="17">
        <f t="shared" ref="AJ106:AJ109" si="267">ROUND(AC106/(1-VLOOKUP(AF106,Group,2,FALSE)),2)</f>
        <v>11.95</v>
      </c>
      <c r="AK106" s="17">
        <f t="shared" ref="AK106:AK109" si="268">IF(VLOOKUP(AF106,Group,5,FALSE)="YES",VLOOKUP(ROUND(ROUND(AJ106,1)-AJ106,2),Round,2,FALSE)+VLOOKUP(AF106,Group,6,FALSE),0)</f>
        <v>0</v>
      </c>
      <c r="AL106" s="17">
        <f t="shared" ref="AL106:AL109" si="269">IF(VLOOKUP(AF106,Group,7,FALSE)="",0,ROUND(AJ106-0.04999,1)-AJ106+AM106)</f>
        <v>0</v>
      </c>
      <c r="AM106" s="17" t="str">
        <f t="shared" ref="AM106:AM109" si="270">IF(VLOOKUP(AF106,Group,7,FALSE)="","",VLOOKUP(AF106,Group,7,FALSE))</f>
        <v/>
      </c>
      <c r="AO106" s="31" t="s">
        <v>59</v>
      </c>
    </row>
    <row r="107" spans="2:41" s="3" customFormat="1" ht="9.9499999999999993" customHeight="1" x14ac:dyDescent="0.2">
      <c r="B107" s="112" t="s">
        <v>55</v>
      </c>
      <c r="D107" s="40"/>
      <c r="E107" s="73" t="s">
        <v>124</v>
      </c>
      <c r="F107" s="73"/>
      <c r="G107" s="30" t="s">
        <v>48</v>
      </c>
      <c r="H107" s="30"/>
      <c r="I107" s="30"/>
      <c r="J107" s="30" t="s">
        <v>258</v>
      </c>
      <c r="K107" s="30"/>
      <c r="L107" s="30"/>
      <c r="M107" s="30"/>
      <c r="N107" s="30"/>
      <c r="P107" s="73" t="s">
        <v>111</v>
      </c>
      <c r="Q107" s="89"/>
      <c r="R107" s="29" t="s">
        <v>477</v>
      </c>
      <c r="S107" s="39">
        <f t="shared" si="262"/>
        <v>12.6</v>
      </c>
      <c r="T107" s="37" t="s">
        <v>47</v>
      </c>
      <c r="U107" s="5" t="str">
        <f>+Instructions!$B$3</f>
        <v>B</v>
      </c>
      <c r="V107" s="52"/>
      <c r="W107" s="56">
        <f>+Instructions!$C$22</f>
        <v>0</v>
      </c>
      <c r="X107" s="17">
        <f>ROUND($AA107*(1-W107)+0.004999,2)</f>
        <v>12.6</v>
      </c>
      <c r="Y107" s="52"/>
      <c r="Z107" s="6" t="s">
        <v>667</v>
      </c>
      <c r="AA107" s="39">
        <v>12.6</v>
      </c>
      <c r="AB107" s="60">
        <f t="shared" si="263"/>
        <v>0</v>
      </c>
      <c r="AC107" s="17">
        <f t="shared" si="264"/>
        <v>12.6</v>
      </c>
      <c r="AD107" s="12">
        <f t="shared" si="265"/>
        <v>0</v>
      </c>
      <c r="AE107" s="120"/>
      <c r="AF107" s="127">
        <v>1</v>
      </c>
      <c r="AG107" s="38">
        <f t="shared" si="266"/>
        <v>12.6</v>
      </c>
      <c r="AH107" s="52"/>
      <c r="AJ107" s="17">
        <f t="shared" si="267"/>
        <v>12.6</v>
      </c>
      <c r="AK107" s="17">
        <f t="shared" si="268"/>
        <v>0</v>
      </c>
      <c r="AL107" s="17">
        <f t="shared" si="269"/>
        <v>0</v>
      </c>
      <c r="AM107" s="17" t="str">
        <f t="shared" si="270"/>
        <v/>
      </c>
      <c r="AO107" s="31" t="s">
        <v>59</v>
      </c>
    </row>
    <row r="108" spans="2:41" s="3" customFormat="1" ht="9.9499999999999993" customHeight="1" x14ac:dyDescent="0.2">
      <c r="B108" s="112" t="s">
        <v>55</v>
      </c>
      <c r="D108" s="40"/>
      <c r="E108" s="73" t="s">
        <v>125</v>
      </c>
      <c r="F108" s="73"/>
      <c r="G108" s="30" t="s">
        <v>48</v>
      </c>
      <c r="H108" s="30"/>
      <c r="I108" s="30"/>
      <c r="J108" s="30" t="s">
        <v>258</v>
      </c>
      <c r="K108" s="30"/>
      <c r="L108" s="30"/>
      <c r="M108" s="30"/>
      <c r="N108" s="30"/>
      <c r="P108" s="73" t="s">
        <v>141</v>
      </c>
      <c r="Q108" s="89"/>
      <c r="R108" s="29" t="s">
        <v>477</v>
      </c>
      <c r="S108" s="39">
        <f t="shared" si="262"/>
        <v>15.7</v>
      </c>
      <c r="T108" s="37" t="s">
        <v>47</v>
      </c>
      <c r="U108" s="5" t="str">
        <f>+Instructions!$B$3</f>
        <v>B</v>
      </c>
      <c r="V108" s="52"/>
      <c r="W108" s="56">
        <f>+Instructions!$C$22</f>
        <v>0</v>
      </c>
      <c r="X108" s="17">
        <f>ROUND($AA108*(1-W108)+0.004999,2)</f>
        <v>15.7</v>
      </c>
      <c r="Y108" s="52"/>
      <c r="Z108" s="6" t="s">
        <v>667</v>
      </c>
      <c r="AA108" s="39">
        <v>15.7</v>
      </c>
      <c r="AB108" s="60">
        <f t="shared" si="263"/>
        <v>0</v>
      </c>
      <c r="AC108" s="17">
        <f t="shared" si="264"/>
        <v>15.7</v>
      </c>
      <c r="AD108" s="12">
        <f t="shared" si="265"/>
        <v>0</v>
      </c>
      <c r="AE108" s="120"/>
      <c r="AF108" s="127">
        <v>1</v>
      </c>
      <c r="AG108" s="38">
        <f t="shared" si="266"/>
        <v>15.7</v>
      </c>
      <c r="AH108" s="52"/>
      <c r="AJ108" s="17">
        <f t="shared" si="267"/>
        <v>15.7</v>
      </c>
      <c r="AK108" s="17">
        <f t="shared" si="268"/>
        <v>0</v>
      </c>
      <c r="AL108" s="17">
        <f t="shared" si="269"/>
        <v>0</v>
      </c>
      <c r="AM108" s="17" t="str">
        <f t="shared" si="270"/>
        <v/>
      </c>
      <c r="AO108" s="31" t="s">
        <v>59</v>
      </c>
    </row>
    <row r="109" spans="2:41" s="3" customFormat="1" ht="9.9499999999999993" customHeight="1" x14ac:dyDescent="0.2">
      <c r="B109" s="112" t="s">
        <v>55</v>
      </c>
      <c r="D109" s="40"/>
      <c r="E109" s="73" t="s">
        <v>277</v>
      </c>
      <c r="F109" s="73"/>
      <c r="G109" s="30" t="s">
        <v>48</v>
      </c>
      <c r="H109" s="30"/>
      <c r="I109" s="30"/>
      <c r="J109" s="30" t="s">
        <v>258</v>
      </c>
      <c r="K109" s="30"/>
      <c r="L109" s="30"/>
      <c r="M109" s="30"/>
      <c r="N109" s="30"/>
      <c r="P109" s="73" t="s">
        <v>143</v>
      </c>
      <c r="Q109" s="89"/>
      <c r="R109" s="29" t="s">
        <v>477</v>
      </c>
      <c r="S109" s="39">
        <f t="shared" si="262"/>
        <v>16.7</v>
      </c>
      <c r="T109" s="37" t="s">
        <v>47</v>
      </c>
      <c r="U109" s="5" t="str">
        <f>+Instructions!$B$3</f>
        <v>B</v>
      </c>
      <c r="V109" s="52"/>
      <c r="W109" s="56">
        <f>+Instructions!$C$22</f>
        <v>0</v>
      </c>
      <c r="X109" s="17">
        <f>ROUND($AA109*(1-W109)+0.004999,2)</f>
        <v>16.7</v>
      </c>
      <c r="Y109" s="52"/>
      <c r="Z109" s="6" t="s">
        <v>667</v>
      </c>
      <c r="AA109" s="39">
        <v>16.7</v>
      </c>
      <c r="AB109" s="60">
        <f t="shared" si="263"/>
        <v>0</v>
      </c>
      <c r="AC109" s="17">
        <f t="shared" si="264"/>
        <v>16.7</v>
      </c>
      <c r="AD109" s="12">
        <f t="shared" si="265"/>
        <v>0</v>
      </c>
      <c r="AE109" s="120"/>
      <c r="AF109" s="127">
        <v>1</v>
      </c>
      <c r="AG109" s="38">
        <f t="shared" si="266"/>
        <v>16.7</v>
      </c>
      <c r="AH109" s="52"/>
      <c r="AJ109" s="17">
        <f t="shared" si="267"/>
        <v>16.7</v>
      </c>
      <c r="AK109" s="17">
        <f t="shared" si="268"/>
        <v>0</v>
      </c>
      <c r="AL109" s="17">
        <f t="shared" si="269"/>
        <v>0</v>
      </c>
      <c r="AM109" s="17" t="str">
        <f t="shared" si="270"/>
        <v/>
      </c>
      <c r="AO109" s="31" t="s">
        <v>59</v>
      </c>
    </row>
    <row r="110" spans="2:41" s="3" customFormat="1" ht="2.85" customHeight="1" x14ac:dyDescent="0.2">
      <c r="P110" s="73"/>
      <c r="Q110" s="89"/>
      <c r="R110" s="6"/>
      <c r="S110" s="39"/>
      <c r="T110" s="6"/>
      <c r="U110" s="5"/>
      <c r="V110" s="52"/>
      <c r="W110" s="56"/>
      <c r="X110" s="15"/>
      <c r="Y110" s="52"/>
      <c r="Z110" s="39"/>
      <c r="AA110" s="39"/>
      <c r="AB110" s="55"/>
      <c r="AC110" s="17"/>
      <c r="AD110" s="15"/>
      <c r="AE110" s="65"/>
      <c r="AF110" s="123"/>
      <c r="AG110" s="39"/>
      <c r="AH110" s="52"/>
      <c r="AJ110" s="17"/>
      <c r="AK110" s="17"/>
      <c r="AL110" s="17"/>
      <c r="AM110" s="17"/>
      <c r="AO110" s="157" t="s">
        <v>59</v>
      </c>
    </row>
    <row r="111" spans="2:41" s="3" customFormat="1" ht="9.9499999999999993" customHeight="1" x14ac:dyDescent="0.2">
      <c r="B111" s="112" t="s">
        <v>55</v>
      </c>
      <c r="D111" s="40"/>
      <c r="E111" s="73" t="s">
        <v>172</v>
      </c>
      <c r="F111" s="73"/>
      <c r="G111" s="30" t="s">
        <v>48</v>
      </c>
      <c r="H111" s="30"/>
      <c r="I111" s="30"/>
      <c r="J111" s="30" t="s">
        <v>175</v>
      </c>
      <c r="L111" s="30"/>
      <c r="M111" s="30"/>
      <c r="N111" s="30"/>
      <c r="P111" s="73" t="s">
        <v>176</v>
      </c>
      <c r="Q111" s="89"/>
      <c r="R111" s="29"/>
      <c r="S111" s="39">
        <f t="shared" ref="S111:S112" si="271">IF(Suggested="Yes",AA111,AG111)</f>
        <v>18.3</v>
      </c>
      <c r="T111" s="37" t="s">
        <v>47</v>
      </c>
      <c r="U111" s="5" t="str">
        <f>+Instructions!$B$3</f>
        <v>B</v>
      </c>
      <c r="V111" s="52"/>
      <c r="W111" s="56">
        <f>+Instructions!$C$22</f>
        <v>0</v>
      </c>
      <c r="X111" s="17">
        <f t="shared" ref="X111:X112" si="272">ROUND($AA111*(1-W111)+0.004999,2)</f>
        <v>18.3</v>
      </c>
      <c r="Y111" s="52"/>
      <c r="Z111" s="6" t="s">
        <v>667</v>
      </c>
      <c r="AA111" s="39">
        <v>18.3</v>
      </c>
      <c r="AB111" s="60">
        <f t="shared" ref="AB111:AB112" si="273">+W111</f>
        <v>0</v>
      </c>
      <c r="AC111" s="17">
        <f t="shared" ref="AC111:AC112" si="274">+X111</f>
        <v>18.3</v>
      </c>
      <c r="AD111" s="12">
        <f t="shared" ref="AD111:AD112" si="275">(AG111-AC111)/AG111</f>
        <v>0</v>
      </c>
      <c r="AE111" s="120"/>
      <c r="AF111" s="127">
        <v>1</v>
      </c>
      <c r="AG111" s="38">
        <f t="shared" ref="AG111:AG112" si="276">SUM(AJ111:AL111)+AE111</f>
        <v>18.3</v>
      </c>
      <c r="AH111" s="52"/>
      <c r="AJ111" s="17">
        <f t="shared" ref="AJ111:AJ112" si="277">ROUND(AC111/(1-VLOOKUP(AF111,Group,2,FALSE)),2)</f>
        <v>18.3</v>
      </c>
      <c r="AK111" s="17">
        <f t="shared" ref="AK111:AK112" si="278">IF(VLOOKUP(AF111,Group,5,FALSE)="YES",VLOOKUP(ROUND(ROUND(AJ111,1)-AJ111,2),Round,2,FALSE)+VLOOKUP(AF111,Group,6,FALSE),0)</f>
        <v>0</v>
      </c>
      <c r="AL111" s="17">
        <f t="shared" ref="AL111:AL112" si="279">IF(VLOOKUP(AF111,Group,7,FALSE)="",0,ROUND(AJ111-0.04999,1)-AJ111+AM111)</f>
        <v>0</v>
      </c>
      <c r="AM111" s="17" t="str">
        <f t="shared" ref="AM111:AM112" si="280">IF(VLOOKUP(AF111,Group,7,FALSE)="","",VLOOKUP(AF111,Group,7,FALSE))</f>
        <v/>
      </c>
      <c r="AO111" s="31" t="s">
        <v>59</v>
      </c>
    </row>
    <row r="112" spans="2:41" s="3" customFormat="1" ht="9.9499999999999993" customHeight="1" x14ac:dyDescent="0.2">
      <c r="B112" s="112" t="s">
        <v>55</v>
      </c>
      <c r="D112" s="40"/>
      <c r="E112" s="73" t="s">
        <v>591</v>
      </c>
      <c r="F112" s="73"/>
      <c r="G112" s="30" t="s">
        <v>48</v>
      </c>
      <c r="H112" s="30"/>
      <c r="I112" s="30"/>
      <c r="J112" s="30" t="s">
        <v>175</v>
      </c>
      <c r="L112" s="30"/>
      <c r="M112" s="30"/>
      <c r="N112" s="30"/>
      <c r="P112" s="73" t="s">
        <v>108</v>
      </c>
      <c r="Q112" s="89"/>
      <c r="R112" s="29" t="s">
        <v>326</v>
      </c>
      <c r="S112" s="39">
        <f t="shared" si="271"/>
        <v>22.95</v>
      </c>
      <c r="T112" s="37" t="s">
        <v>47</v>
      </c>
      <c r="U112" s="5" t="str">
        <f>+Instructions!$B$3</f>
        <v>B</v>
      </c>
      <c r="V112" s="52"/>
      <c r="W112" s="56">
        <f>+Instructions!$C$22</f>
        <v>0</v>
      </c>
      <c r="X112" s="17">
        <f t="shared" si="272"/>
        <v>22.95</v>
      </c>
      <c r="Y112" s="52"/>
      <c r="Z112" s="6" t="s">
        <v>667</v>
      </c>
      <c r="AA112" s="39">
        <v>22.95</v>
      </c>
      <c r="AB112" s="60">
        <f t="shared" si="273"/>
        <v>0</v>
      </c>
      <c r="AC112" s="17">
        <f t="shared" si="274"/>
        <v>22.95</v>
      </c>
      <c r="AD112" s="12">
        <f t="shared" si="275"/>
        <v>0</v>
      </c>
      <c r="AE112" s="120"/>
      <c r="AF112" s="127">
        <v>1</v>
      </c>
      <c r="AG112" s="38">
        <f t="shared" si="276"/>
        <v>22.95</v>
      </c>
      <c r="AH112" s="52"/>
      <c r="AJ112" s="17">
        <f t="shared" si="277"/>
        <v>22.95</v>
      </c>
      <c r="AK112" s="17">
        <f t="shared" si="278"/>
        <v>0</v>
      </c>
      <c r="AL112" s="17">
        <f t="shared" si="279"/>
        <v>0</v>
      </c>
      <c r="AM112" s="17" t="str">
        <f t="shared" si="280"/>
        <v/>
      </c>
      <c r="AO112" s="31" t="s">
        <v>59</v>
      </c>
    </row>
    <row r="113" spans="2:41" s="3" customFormat="1" ht="1.5" customHeight="1" x14ac:dyDescent="0.2">
      <c r="P113" s="73"/>
      <c r="Q113" s="89"/>
      <c r="R113" s="6"/>
      <c r="S113" s="39"/>
      <c r="T113" s="6"/>
      <c r="U113" s="5"/>
      <c r="V113" s="52"/>
      <c r="W113" s="56"/>
      <c r="X113" s="15"/>
      <c r="Y113" s="52"/>
      <c r="Z113" s="39"/>
      <c r="AA113" s="39"/>
      <c r="AB113" s="55"/>
      <c r="AC113" s="17"/>
      <c r="AD113" s="15"/>
      <c r="AE113" s="65"/>
      <c r="AF113" s="123"/>
      <c r="AG113" s="39"/>
      <c r="AH113" s="52"/>
      <c r="AJ113" s="17"/>
      <c r="AK113" s="17"/>
      <c r="AL113" s="17"/>
      <c r="AM113" s="17"/>
      <c r="AO113" s="157" t="s">
        <v>59</v>
      </c>
    </row>
    <row r="114" spans="2:41" s="3" customFormat="1" ht="11.1" customHeight="1" x14ac:dyDescent="0.2">
      <c r="C114" s="214" t="s">
        <v>94</v>
      </c>
      <c r="D114" s="98"/>
      <c r="E114" s="174"/>
      <c r="F114" s="73"/>
      <c r="G114" s="30"/>
      <c r="H114" s="30" t="s">
        <v>87</v>
      </c>
      <c r="I114" s="30"/>
      <c r="J114" s="30"/>
      <c r="K114" s="174"/>
      <c r="M114" s="30"/>
      <c r="N114" s="30"/>
      <c r="P114" s="73"/>
      <c r="Q114" s="89"/>
      <c r="R114" s="29"/>
      <c r="S114" s="39"/>
      <c r="T114" s="37"/>
      <c r="U114" s="37"/>
      <c r="V114" s="52"/>
      <c r="W114" s="56"/>
      <c r="X114" s="39"/>
      <c r="Y114" s="52"/>
      <c r="Z114" s="39"/>
      <c r="AA114" s="39"/>
      <c r="AB114" s="60"/>
      <c r="AC114" s="39"/>
      <c r="AD114" s="60"/>
      <c r="AE114" s="74"/>
      <c r="AF114" s="74"/>
      <c r="AG114" s="39"/>
      <c r="AH114" s="52"/>
      <c r="AI114" s="39"/>
      <c r="AJ114" s="39"/>
      <c r="AK114" s="39"/>
      <c r="AL114" s="39"/>
      <c r="AM114" s="39"/>
      <c r="AN114" s="6"/>
      <c r="AO114" s="156"/>
    </row>
    <row r="115" spans="2:41" s="3" customFormat="1" ht="9.9499999999999993" customHeight="1" x14ac:dyDescent="0.2">
      <c r="C115" s="213" t="s">
        <v>595</v>
      </c>
      <c r="D115" s="98"/>
      <c r="E115" s="174"/>
      <c r="F115" s="73"/>
      <c r="G115" s="30"/>
      <c r="H115" s="30"/>
      <c r="I115" s="30"/>
      <c r="J115" s="30"/>
      <c r="K115" s="174"/>
      <c r="M115" s="30"/>
      <c r="N115" s="30"/>
      <c r="P115" s="73"/>
      <c r="Q115" s="89"/>
      <c r="R115" s="78" t="s">
        <v>121</v>
      </c>
      <c r="S115" s="189" t="s">
        <v>534</v>
      </c>
      <c r="T115" s="190"/>
      <c r="U115" s="37"/>
      <c r="V115" s="52"/>
      <c r="W115" s="56"/>
      <c r="X115" s="39"/>
      <c r="Y115" s="52"/>
      <c r="Z115" s="39"/>
      <c r="AA115" s="39"/>
      <c r="AB115" s="60"/>
      <c r="AC115" s="39"/>
      <c r="AD115" s="60"/>
      <c r="AE115" s="74"/>
      <c r="AF115" s="74"/>
      <c r="AG115" s="39"/>
      <c r="AH115" s="52"/>
      <c r="AI115" s="39"/>
      <c r="AJ115" s="39"/>
      <c r="AK115" s="39"/>
      <c r="AL115" s="39"/>
      <c r="AM115" s="39"/>
      <c r="AN115" s="6"/>
      <c r="AO115" s="156"/>
    </row>
    <row r="116" spans="2:41" s="3" customFormat="1" ht="2.85" customHeight="1" x14ac:dyDescent="0.2">
      <c r="P116" s="73"/>
      <c r="Q116" s="89"/>
      <c r="R116" s="6"/>
      <c r="S116" s="39"/>
      <c r="T116" s="6"/>
      <c r="U116" s="5"/>
      <c r="V116" s="52"/>
      <c r="W116" s="56"/>
      <c r="X116" s="15"/>
      <c r="Y116" s="52"/>
      <c r="Z116" s="39"/>
      <c r="AA116" s="39"/>
      <c r="AB116" s="55"/>
      <c r="AC116" s="17"/>
      <c r="AD116" s="15"/>
      <c r="AE116" s="65"/>
      <c r="AF116" s="123"/>
      <c r="AG116" s="39"/>
      <c r="AH116" s="52"/>
      <c r="AJ116" s="17"/>
      <c r="AK116" s="17"/>
      <c r="AL116" s="17"/>
      <c r="AM116" s="17"/>
      <c r="AO116" s="157" t="s">
        <v>59</v>
      </c>
    </row>
    <row r="117" spans="2:41" s="3" customFormat="1" ht="9.9499999999999993" customHeight="1" x14ac:dyDescent="0.2">
      <c r="D117" s="40" t="s">
        <v>151</v>
      </c>
      <c r="E117" s="186" t="s">
        <v>468</v>
      </c>
      <c r="F117" s="186"/>
      <c r="G117" s="186"/>
      <c r="H117" s="186"/>
      <c r="I117" s="186"/>
      <c r="J117" s="186"/>
      <c r="K117" s="186"/>
      <c r="L117" s="186"/>
      <c r="M117" s="186"/>
      <c r="N117" s="186"/>
      <c r="O117" s="186"/>
      <c r="P117" s="98"/>
      <c r="Q117" s="187"/>
      <c r="R117" s="188"/>
      <c r="S117" s="39"/>
      <c r="T117" s="6"/>
      <c r="U117" s="5"/>
      <c r="V117" s="52"/>
      <c r="W117" s="56"/>
      <c r="X117" s="15"/>
      <c r="Y117" s="52"/>
      <c r="Z117" s="39"/>
      <c r="AA117" s="39"/>
      <c r="AB117" s="55"/>
      <c r="AC117" s="17"/>
      <c r="AD117" s="15"/>
      <c r="AE117" s="65"/>
      <c r="AF117" s="123"/>
      <c r="AG117" s="39"/>
      <c r="AH117" s="52"/>
      <c r="AJ117" s="17"/>
      <c r="AK117" s="17"/>
      <c r="AL117" s="17"/>
      <c r="AM117" s="17"/>
      <c r="AO117" s="157" t="s">
        <v>59</v>
      </c>
    </row>
    <row r="118" spans="2:41" s="3" customFormat="1" ht="0.95" customHeight="1" x14ac:dyDescent="0.2">
      <c r="P118" s="73"/>
      <c r="Q118" s="89"/>
      <c r="R118" s="6"/>
      <c r="S118" s="39"/>
      <c r="T118" s="6"/>
      <c r="U118" s="5"/>
      <c r="V118" s="52"/>
      <c r="W118" s="56"/>
      <c r="X118" s="15"/>
      <c r="Y118" s="52"/>
      <c r="Z118" s="39"/>
      <c r="AA118" s="39"/>
      <c r="AB118" s="55"/>
      <c r="AC118" s="17"/>
      <c r="AD118" s="15"/>
      <c r="AE118" s="65"/>
      <c r="AF118" s="123"/>
      <c r="AG118" s="39"/>
      <c r="AH118" s="52"/>
      <c r="AJ118" s="17"/>
      <c r="AK118" s="17"/>
      <c r="AL118" s="17"/>
      <c r="AM118" s="17"/>
      <c r="AO118" s="157" t="s">
        <v>59</v>
      </c>
    </row>
    <row r="119" spans="2:41" s="3" customFormat="1" ht="9.9499999999999993" customHeight="1" x14ac:dyDescent="0.2">
      <c r="B119" s="112" t="s">
        <v>55</v>
      </c>
      <c r="D119" s="40"/>
      <c r="E119" s="73" t="s">
        <v>104</v>
      </c>
      <c r="F119" s="73"/>
      <c r="G119" s="30" t="s">
        <v>48</v>
      </c>
      <c r="H119" s="30"/>
      <c r="I119" s="30"/>
      <c r="J119" s="30" t="s">
        <v>258</v>
      </c>
      <c r="L119" s="30"/>
      <c r="M119" s="30"/>
      <c r="N119" s="30"/>
      <c r="P119" s="73" t="s">
        <v>106</v>
      </c>
      <c r="Q119" s="89" t="s">
        <v>13</v>
      </c>
      <c r="R119" s="29"/>
      <c r="S119" s="39">
        <f t="shared" ref="S119:S122" si="281">IF(Suggested="Yes",AA119,AG119)</f>
        <v>8.4499999999999993</v>
      </c>
      <c r="T119" s="37" t="s">
        <v>47</v>
      </c>
      <c r="U119" s="5" t="str">
        <f>+Instructions!$B$3</f>
        <v>B</v>
      </c>
      <c r="V119" s="52"/>
      <c r="W119" s="56">
        <f>+Instructions!$C$22</f>
        <v>0</v>
      </c>
      <c r="X119" s="17">
        <f t="shared" ref="X119:X122" si="282">ROUND($AA119*(1-W119)+0.004999,2)</f>
        <v>8.4499999999999993</v>
      </c>
      <c r="Y119" s="52"/>
      <c r="Z119" s="6" t="s">
        <v>667</v>
      </c>
      <c r="AA119" s="39">
        <v>8.4499999999999993</v>
      </c>
      <c r="AB119" s="60">
        <f t="shared" ref="AB119:AB122" si="283">+W119</f>
        <v>0</v>
      </c>
      <c r="AC119" s="17">
        <f t="shared" ref="AC119:AC122" si="284">+X119</f>
        <v>8.4499999999999993</v>
      </c>
      <c r="AD119" s="12">
        <f t="shared" ref="AD119:AD122" si="285">(AG119-AC119)/AG119</f>
        <v>0</v>
      </c>
      <c r="AE119" s="120"/>
      <c r="AF119" s="127">
        <v>1</v>
      </c>
      <c r="AG119" s="38">
        <f t="shared" ref="AG119:AG122" si="286">SUM(AJ119:AL119)+AE119</f>
        <v>8.4499999999999993</v>
      </c>
      <c r="AH119" s="52"/>
      <c r="AJ119" s="17">
        <f t="shared" ref="AJ119:AJ122" si="287">ROUND(AC119/(1-VLOOKUP(AF119,Group,2,FALSE)),2)</f>
        <v>8.4499999999999993</v>
      </c>
      <c r="AK119" s="17">
        <f t="shared" ref="AK119:AK122" si="288">IF(VLOOKUP(AF119,Group,5,FALSE)="YES",VLOOKUP(ROUND(ROUND(AJ119,1)-AJ119,2),Round,2,FALSE)+VLOOKUP(AF119,Group,6,FALSE),0)</f>
        <v>0</v>
      </c>
      <c r="AL119" s="17">
        <f t="shared" ref="AL119:AL122" si="289">IF(VLOOKUP(AF119,Group,7,FALSE)="",0,ROUND(AJ119-0.04999,1)-AJ119+AM119)</f>
        <v>0</v>
      </c>
      <c r="AM119" s="17" t="str">
        <f t="shared" ref="AM119:AM122" si="290">IF(VLOOKUP(AF119,Group,7,FALSE)="","",VLOOKUP(AF119,Group,7,FALSE))</f>
        <v/>
      </c>
      <c r="AO119" s="31" t="s">
        <v>59</v>
      </c>
    </row>
    <row r="120" spans="2:41" s="3" customFormat="1" ht="9.9499999999999993" customHeight="1" x14ac:dyDescent="0.2">
      <c r="B120" s="112" t="s">
        <v>55</v>
      </c>
      <c r="D120" s="40"/>
      <c r="E120" s="73" t="s">
        <v>109</v>
      </c>
      <c r="F120" s="73"/>
      <c r="G120" s="30" t="s">
        <v>48</v>
      </c>
      <c r="H120" s="30"/>
      <c r="I120" s="30"/>
      <c r="J120" s="30" t="s">
        <v>258</v>
      </c>
      <c r="L120" s="30"/>
      <c r="M120" s="30"/>
      <c r="N120" s="30"/>
      <c r="P120" s="73" t="s">
        <v>106</v>
      </c>
      <c r="Q120" s="89"/>
      <c r="R120" s="29"/>
      <c r="S120" s="39">
        <f t="shared" si="281"/>
        <v>12.7</v>
      </c>
      <c r="T120" s="37" t="s">
        <v>47</v>
      </c>
      <c r="U120" s="5" t="str">
        <f>+Instructions!$B$3</f>
        <v>B</v>
      </c>
      <c r="V120" s="52"/>
      <c r="W120" s="56">
        <f>+Instructions!$C$22</f>
        <v>0</v>
      </c>
      <c r="X120" s="17">
        <f t="shared" si="282"/>
        <v>12.7</v>
      </c>
      <c r="Y120" s="52"/>
      <c r="Z120" s="6" t="s">
        <v>667</v>
      </c>
      <c r="AA120" s="39">
        <v>12.7</v>
      </c>
      <c r="AB120" s="60">
        <f t="shared" si="283"/>
        <v>0</v>
      </c>
      <c r="AC120" s="17">
        <f t="shared" si="284"/>
        <v>12.7</v>
      </c>
      <c r="AD120" s="12">
        <f t="shared" si="285"/>
        <v>0</v>
      </c>
      <c r="AE120" s="120"/>
      <c r="AF120" s="127">
        <v>1</v>
      </c>
      <c r="AG120" s="38">
        <f t="shared" si="286"/>
        <v>12.7</v>
      </c>
      <c r="AH120" s="52"/>
      <c r="AJ120" s="17">
        <f t="shared" si="287"/>
        <v>12.7</v>
      </c>
      <c r="AK120" s="17">
        <f t="shared" si="288"/>
        <v>0</v>
      </c>
      <c r="AL120" s="17">
        <f t="shared" si="289"/>
        <v>0</v>
      </c>
      <c r="AM120" s="17" t="str">
        <f t="shared" si="290"/>
        <v/>
      </c>
      <c r="AO120" s="31" t="s">
        <v>59</v>
      </c>
    </row>
    <row r="121" spans="2:41" s="3" customFormat="1" ht="9.9499999999999993" customHeight="1" x14ac:dyDescent="0.2">
      <c r="B121" s="112" t="s">
        <v>55</v>
      </c>
      <c r="D121" s="40"/>
      <c r="E121" s="73" t="s">
        <v>107</v>
      </c>
      <c r="F121" s="73"/>
      <c r="G121" s="30" t="s">
        <v>48</v>
      </c>
      <c r="H121" s="30"/>
      <c r="I121" s="30"/>
      <c r="J121" s="30" t="s">
        <v>258</v>
      </c>
      <c r="L121" s="30"/>
      <c r="M121" s="30"/>
      <c r="N121" s="30"/>
      <c r="P121" s="73" t="s">
        <v>108</v>
      </c>
      <c r="Q121" s="89"/>
      <c r="R121" s="29"/>
      <c r="S121" s="39">
        <f t="shared" si="281"/>
        <v>14.65</v>
      </c>
      <c r="T121" s="37" t="s">
        <v>47</v>
      </c>
      <c r="U121" s="5" t="str">
        <f>+Instructions!$B$3</f>
        <v>B</v>
      </c>
      <c r="V121" s="52"/>
      <c r="W121" s="56">
        <f>+Instructions!$C$22</f>
        <v>0</v>
      </c>
      <c r="X121" s="17">
        <f t="shared" si="282"/>
        <v>14.65</v>
      </c>
      <c r="Y121" s="52"/>
      <c r="Z121" s="6" t="s">
        <v>667</v>
      </c>
      <c r="AA121" s="39">
        <v>14.65</v>
      </c>
      <c r="AB121" s="60">
        <f t="shared" si="283"/>
        <v>0</v>
      </c>
      <c r="AC121" s="17">
        <f t="shared" si="284"/>
        <v>14.65</v>
      </c>
      <c r="AD121" s="12">
        <f t="shared" si="285"/>
        <v>0</v>
      </c>
      <c r="AE121" s="120"/>
      <c r="AF121" s="127">
        <v>1</v>
      </c>
      <c r="AG121" s="38">
        <f t="shared" si="286"/>
        <v>14.65</v>
      </c>
      <c r="AH121" s="52"/>
      <c r="AJ121" s="17">
        <f t="shared" si="287"/>
        <v>14.65</v>
      </c>
      <c r="AK121" s="17">
        <f t="shared" si="288"/>
        <v>0</v>
      </c>
      <c r="AL121" s="17">
        <f t="shared" si="289"/>
        <v>0</v>
      </c>
      <c r="AM121" s="17" t="str">
        <f t="shared" si="290"/>
        <v/>
      </c>
      <c r="AO121" s="31" t="s">
        <v>59</v>
      </c>
    </row>
    <row r="122" spans="2:41" s="3" customFormat="1" ht="9.9499999999999993" customHeight="1" x14ac:dyDescent="0.2">
      <c r="B122" s="112" t="s">
        <v>55</v>
      </c>
      <c r="D122" s="40"/>
      <c r="E122" s="73" t="s">
        <v>110</v>
      </c>
      <c r="F122" s="73"/>
      <c r="G122" s="30" t="s">
        <v>48</v>
      </c>
      <c r="H122" s="30"/>
      <c r="I122" s="30"/>
      <c r="J122" s="30" t="s">
        <v>258</v>
      </c>
      <c r="L122" s="30"/>
      <c r="M122" s="30"/>
      <c r="N122" s="30"/>
      <c r="P122" s="73" t="s">
        <v>111</v>
      </c>
      <c r="Q122" s="89"/>
      <c r="R122" s="29"/>
      <c r="S122" s="39">
        <f t="shared" si="281"/>
        <v>16.75</v>
      </c>
      <c r="T122" s="37" t="s">
        <v>47</v>
      </c>
      <c r="U122" s="5" t="str">
        <f>+Instructions!$B$3</f>
        <v>B</v>
      </c>
      <c r="V122" s="52"/>
      <c r="W122" s="56">
        <f>+Instructions!$C$22</f>
        <v>0</v>
      </c>
      <c r="X122" s="17">
        <f t="shared" si="282"/>
        <v>16.75</v>
      </c>
      <c r="Y122" s="52"/>
      <c r="Z122" s="6" t="s">
        <v>667</v>
      </c>
      <c r="AA122" s="39">
        <v>16.75</v>
      </c>
      <c r="AB122" s="60">
        <f t="shared" si="283"/>
        <v>0</v>
      </c>
      <c r="AC122" s="17">
        <f t="shared" si="284"/>
        <v>16.75</v>
      </c>
      <c r="AD122" s="12">
        <f t="shared" si="285"/>
        <v>0</v>
      </c>
      <c r="AE122" s="120"/>
      <c r="AF122" s="127">
        <v>1</v>
      </c>
      <c r="AG122" s="38">
        <f t="shared" si="286"/>
        <v>16.75</v>
      </c>
      <c r="AH122" s="52"/>
      <c r="AJ122" s="17">
        <f t="shared" si="287"/>
        <v>16.75</v>
      </c>
      <c r="AK122" s="17">
        <f t="shared" si="288"/>
        <v>0</v>
      </c>
      <c r="AL122" s="17">
        <f t="shared" si="289"/>
        <v>0</v>
      </c>
      <c r="AM122" s="17" t="str">
        <f t="shared" si="290"/>
        <v/>
      </c>
      <c r="AO122" s="31" t="s">
        <v>59</v>
      </c>
    </row>
    <row r="123" spans="2:41" s="3" customFormat="1" ht="0.95" customHeight="1" x14ac:dyDescent="0.2">
      <c r="P123" s="73"/>
      <c r="Q123" s="89"/>
      <c r="R123" s="6"/>
      <c r="S123" s="39"/>
      <c r="T123" s="6"/>
      <c r="U123" s="5"/>
      <c r="V123" s="52"/>
      <c r="W123" s="56"/>
      <c r="X123" s="15"/>
      <c r="Y123" s="52"/>
      <c r="Z123" s="39"/>
      <c r="AA123" s="39"/>
      <c r="AB123" s="55"/>
      <c r="AC123" s="17"/>
      <c r="AD123" s="15"/>
      <c r="AE123" s="65"/>
      <c r="AF123" s="123"/>
      <c r="AG123" s="39"/>
      <c r="AH123" s="52"/>
      <c r="AJ123" s="17"/>
      <c r="AK123" s="17"/>
      <c r="AL123" s="17"/>
      <c r="AM123" s="17"/>
      <c r="AO123" s="157" t="s">
        <v>59</v>
      </c>
    </row>
    <row r="124" spans="2:41" s="3" customFormat="1" ht="9.9499999999999993" customHeight="1" x14ac:dyDescent="0.2">
      <c r="B124" s="113" t="s">
        <v>45</v>
      </c>
      <c r="D124" s="40"/>
      <c r="E124" s="73" t="s">
        <v>136</v>
      </c>
      <c r="F124" s="73"/>
      <c r="G124" s="30" t="s">
        <v>162</v>
      </c>
      <c r="H124" s="30"/>
      <c r="I124" s="30"/>
      <c r="J124" s="30" t="s">
        <v>260</v>
      </c>
      <c r="K124" s="30"/>
      <c r="L124" s="30"/>
      <c r="M124" s="30"/>
      <c r="N124" s="30"/>
      <c r="P124" s="73" t="s">
        <v>120</v>
      </c>
      <c r="Q124" s="89"/>
      <c r="R124" s="29"/>
      <c r="S124" s="39">
        <f t="shared" ref="S124" si="291">IF(Suggested="Yes",AA124,AG124)</f>
        <v>361.4</v>
      </c>
      <c r="T124" s="37" t="s">
        <v>46</v>
      </c>
      <c r="U124" s="5" t="str">
        <f>+Instructions!$B$3</f>
        <v>B</v>
      </c>
      <c r="V124" s="52"/>
      <c r="W124" s="56">
        <f>+Instructions!$C$22</f>
        <v>0</v>
      </c>
      <c r="X124" s="39">
        <f t="shared" ref="X124" si="292">ROUND($AA124*(1-W124)+0.004999,2)</f>
        <v>361.4</v>
      </c>
      <c r="Y124" s="52"/>
      <c r="Z124" s="6" t="s">
        <v>667</v>
      </c>
      <c r="AA124" s="39">
        <v>361.4</v>
      </c>
      <c r="AB124" s="60">
        <f t="shared" ref="AB124" si="293">+W124</f>
        <v>0</v>
      </c>
      <c r="AC124" s="39">
        <f t="shared" ref="AC124" si="294">+X124</f>
        <v>361.4</v>
      </c>
      <c r="AD124" s="60">
        <f t="shared" ref="AD124" si="295">(AG124-AC124)/AG124</f>
        <v>0</v>
      </c>
      <c r="AE124" s="120"/>
      <c r="AF124" s="129">
        <v>2</v>
      </c>
      <c r="AG124" s="44">
        <f t="shared" ref="AG124" si="296">SUM(AJ124:AL124)+AE124</f>
        <v>361.4</v>
      </c>
      <c r="AH124" s="52"/>
      <c r="AJ124" s="17">
        <f t="shared" ref="AJ124" si="297">ROUND(AC124/(1-VLOOKUP(AF124,Group,2,FALSE)),2)</f>
        <v>361.4</v>
      </c>
      <c r="AK124" s="17">
        <f t="shared" ref="AK124" si="298">IF(VLOOKUP(AF124,Group,5,FALSE)="YES",VLOOKUP(ROUND(ROUND(AJ124,1)-AJ124,2),Round,2,FALSE)+VLOOKUP(AF124,Group,6,FALSE),0)</f>
        <v>0</v>
      </c>
      <c r="AL124" s="17">
        <f t="shared" ref="AL124" si="299">IF(VLOOKUP(AF124,Group,7,FALSE)="",0,ROUND(AJ124-0.04999,1)-AJ124+AM124)</f>
        <v>0</v>
      </c>
      <c r="AM124" s="17" t="str">
        <f t="shared" ref="AM124" si="300">IF(VLOOKUP(AF124,Group,7,FALSE)="","",VLOOKUP(AF124,Group,7,FALSE))</f>
        <v/>
      </c>
      <c r="AO124" s="31" t="s">
        <v>59</v>
      </c>
    </row>
    <row r="125" spans="2:41" s="3" customFormat="1" ht="0.95" customHeight="1" x14ac:dyDescent="0.2">
      <c r="P125" s="73"/>
      <c r="Q125" s="89"/>
      <c r="R125" s="6"/>
      <c r="S125" s="39"/>
      <c r="T125" s="6"/>
      <c r="U125" s="5"/>
      <c r="V125" s="52"/>
      <c r="W125" s="56"/>
      <c r="X125" s="15"/>
      <c r="Y125" s="52"/>
      <c r="Z125" s="39"/>
      <c r="AA125" s="39"/>
      <c r="AB125" s="55"/>
      <c r="AC125" s="17"/>
      <c r="AD125" s="15"/>
      <c r="AE125" s="65"/>
      <c r="AF125" s="123"/>
      <c r="AG125" s="39"/>
      <c r="AH125" s="52"/>
      <c r="AJ125" s="17"/>
      <c r="AK125" s="17"/>
      <c r="AL125" s="17"/>
      <c r="AM125" s="17"/>
      <c r="AO125" s="157" t="s">
        <v>59</v>
      </c>
    </row>
    <row r="126" spans="2:41" s="3" customFormat="1" ht="9.9499999999999993" customHeight="1" x14ac:dyDescent="0.2">
      <c r="B126" s="113" t="s">
        <v>45</v>
      </c>
      <c r="D126" s="40"/>
      <c r="E126" s="73" t="s">
        <v>467</v>
      </c>
      <c r="F126" s="73"/>
      <c r="G126" s="30" t="s">
        <v>118</v>
      </c>
      <c r="H126" s="30"/>
      <c r="I126" s="30"/>
      <c r="J126" s="30" t="s">
        <v>260</v>
      </c>
      <c r="K126" s="30"/>
      <c r="L126" s="30"/>
      <c r="M126" s="30"/>
      <c r="N126" s="30"/>
      <c r="P126" s="73" t="s">
        <v>193</v>
      </c>
      <c r="Q126" s="89"/>
      <c r="R126" s="29"/>
      <c r="S126" s="39">
        <f t="shared" ref="S126" si="301">IF(Suggested="Yes",AA126,AG126)</f>
        <v>33.85</v>
      </c>
      <c r="T126" s="37" t="s">
        <v>46</v>
      </c>
      <c r="U126" s="5" t="str">
        <f>+Instructions!$B$3</f>
        <v>B</v>
      </c>
      <c r="V126" s="52"/>
      <c r="W126" s="56">
        <f>+Instructions!$C$22</f>
        <v>0</v>
      </c>
      <c r="X126" s="39">
        <f t="shared" ref="X126" si="302">ROUND($AA126*(1-W126)+0.004999,2)</f>
        <v>33.85</v>
      </c>
      <c r="Y126" s="52"/>
      <c r="Z126" s="6" t="s">
        <v>667</v>
      </c>
      <c r="AA126" s="39">
        <v>33.85</v>
      </c>
      <c r="AB126" s="60">
        <f t="shared" ref="AB126" si="303">+W126</f>
        <v>0</v>
      </c>
      <c r="AC126" s="39">
        <f t="shared" ref="AC126" si="304">+X126</f>
        <v>33.85</v>
      </c>
      <c r="AD126" s="60">
        <f t="shared" ref="AD126" si="305">(AG126-AC126)/AG126</f>
        <v>0</v>
      </c>
      <c r="AE126" s="120"/>
      <c r="AF126" s="129">
        <v>2</v>
      </c>
      <c r="AG126" s="44">
        <f t="shared" ref="AG126" si="306">SUM(AJ126:AL126)+AE126</f>
        <v>33.85</v>
      </c>
      <c r="AH126" s="52"/>
      <c r="AJ126" s="17">
        <f t="shared" ref="AJ126" si="307">ROUND(AC126/(1-VLOOKUP(AF126,Group,2,FALSE)),2)</f>
        <v>33.85</v>
      </c>
      <c r="AK126" s="17">
        <f t="shared" ref="AK126" si="308">IF(VLOOKUP(AF126,Group,5,FALSE)="YES",VLOOKUP(ROUND(ROUND(AJ126,1)-AJ126,2),Round,2,FALSE)+VLOOKUP(AF126,Group,6,FALSE),0)</f>
        <v>0</v>
      </c>
      <c r="AL126" s="17">
        <f t="shared" ref="AL126" si="309">IF(VLOOKUP(AF126,Group,7,FALSE)="",0,ROUND(AJ126-0.04999,1)-AJ126+AM126)</f>
        <v>0</v>
      </c>
      <c r="AM126" s="17" t="str">
        <f t="shared" ref="AM126" si="310">IF(VLOOKUP(AF126,Group,7,FALSE)="","",VLOOKUP(AF126,Group,7,FALSE))</f>
        <v/>
      </c>
      <c r="AO126" s="31" t="s">
        <v>59</v>
      </c>
    </row>
    <row r="127" spans="2:41" s="3" customFormat="1" ht="2.85" customHeight="1" x14ac:dyDescent="0.2">
      <c r="P127" s="73"/>
      <c r="Q127" s="89"/>
      <c r="R127" s="6"/>
      <c r="S127" s="39"/>
      <c r="T127" s="6"/>
      <c r="U127" s="5"/>
      <c r="V127" s="52"/>
      <c r="W127" s="56"/>
      <c r="X127" s="15"/>
      <c r="Y127" s="52"/>
      <c r="Z127" s="39"/>
      <c r="AA127" s="39"/>
      <c r="AB127" s="55"/>
      <c r="AC127" s="17"/>
      <c r="AD127" s="15"/>
      <c r="AE127" s="65"/>
      <c r="AF127" s="123"/>
      <c r="AG127" s="39"/>
      <c r="AH127" s="52"/>
      <c r="AJ127" s="17"/>
      <c r="AK127" s="17"/>
      <c r="AL127" s="17"/>
      <c r="AM127" s="17"/>
      <c r="AO127" s="157" t="s">
        <v>59</v>
      </c>
    </row>
    <row r="128" spans="2:41" s="3" customFormat="1" ht="9.9499999999999993" customHeight="1" x14ac:dyDescent="0.2">
      <c r="B128" s="112" t="s">
        <v>55</v>
      </c>
      <c r="D128" s="40"/>
      <c r="E128" s="73" t="s">
        <v>123</v>
      </c>
      <c r="F128" s="73"/>
      <c r="G128" s="30" t="s">
        <v>48</v>
      </c>
      <c r="H128" s="30"/>
      <c r="I128" s="30"/>
      <c r="J128" s="30" t="s">
        <v>258</v>
      </c>
      <c r="K128" s="30"/>
      <c r="L128" s="30"/>
      <c r="M128" s="30"/>
      <c r="N128" s="30"/>
      <c r="P128" s="73" t="s">
        <v>129</v>
      </c>
      <c r="Q128" s="89"/>
      <c r="R128" s="29"/>
      <c r="S128" s="39">
        <f t="shared" ref="S128:S131" si="311">IF(Suggested="Yes",AA128,AG128)</f>
        <v>11.95</v>
      </c>
      <c r="T128" s="37" t="s">
        <v>47</v>
      </c>
      <c r="U128" s="5" t="str">
        <f>+Instructions!$B$3</f>
        <v>B</v>
      </c>
      <c r="V128" s="52"/>
      <c r="W128" s="56">
        <f>+Instructions!$C$22</f>
        <v>0</v>
      </c>
      <c r="X128" s="17">
        <f>ROUND($AA128*(1-W128)+0.004999,2)</f>
        <v>11.95</v>
      </c>
      <c r="Y128" s="52"/>
      <c r="Z128" s="6" t="s">
        <v>667</v>
      </c>
      <c r="AA128" s="39">
        <v>11.95</v>
      </c>
      <c r="AB128" s="60">
        <f t="shared" ref="AB128:AB131" si="312">+W128</f>
        <v>0</v>
      </c>
      <c r="AC128" s="17">
        <f t="shared" ref="AC128:AC131" si="313">+X128</f>
        <v>11.95</v>
      </c>
      <c r="AD128" s="12">
        <f t="shared" ref="AD128:AD131" si="314">(AG128-AC128)/AG128</f>
        <v>0</v>
      </c>
      <c r="AE128" s="120"/>
      <c r="AF128" s="127">
        <v>1</v>
      </c>
      <c r="AG128" s="38">
        <f t="shared" ref="AG128:AG131" si="315">SUM(AJ128:AL128)+AE128</f>
        <v>11.95</v>
      </c>
      <c r="AH128" s="52"/>
      <c r="AJ128" s="17">
        <f t="shared" ref="AJ128:AJ131" si="316">ROUND(AC128/(1-VLOOKUP(AF128,Group,2,FALSE)),2)</f>
        <v>11.95</v>
      </c>
      <c r="AK128" s="17">
        <f t="shared" ref="AK128:AK131" si="317">IF(VLOOKUP(AF128,Group,5,FALSE)="YES",VLOOKUP(ROUND(ROUND(AJ128,1)-AJ128,2),Round,2,FALSE)+VLOOKUP(AF128,Group,6,FALSE),0)</f>
        <v>0</v>
      </c>
      <c r="AL128" s="17">
        <f t="shared" ref="AL128:AL131" si="318">IF(VLOOKUP(AF128,Group,7,FALSE)="",0,ROUND(AJ128-0.04999,1)-AJ128+AM128)</f>
        <v>0</v>
      </c>
      <c r="AM128" s="17" t="str">
        <f t="shared" ref="AM128:AM131" si="319">IF(VLOOKUP(AF128,Group,7,FALSE)="","",VLOOKUP(AF128,Group,7,FALSE))</f>
        <v/>
      </c>
      <c r="AO128" s="31" t="s">
        <v>59</v>
      </c>
    </row>
    <row r="129" spans="2:41" s="3" customFormat="1" ht="9.9499999999999993" customHeight="1" x14ac:dyDescent="0.2">
      <c r="B129" s="112" t="s">
        <v>55</v>
      </c>
      <c r="D129" s="40"/>
      <c r="E129" s="73" t="s">
        <v>124</v>
      </c>
      <c r="F129" s="73"/>
      <c r="G129" s="30" t="s">
        <v>48</v>
      </c>
      <c r="H129" s="30"/>
      <c r="I129" s="30"/>
      <c r="J129" s="30" t="s">
        <v>258</v>
      </c>
      <c r="K129" s="30"/>
      <c r="L129" s="30"/>
      <c r="M129" s="30"/>
      <c r="N129" s="30"/>
      <c r="P129" s="73" t="s">
        <v>111</v>
      </c>
      <c r="Q129" s="89"/>
      <c r="R129" s="29"/>
      <c r="S129" s="39">
        <f t="shared" si="311"/>
        <v>12.6</v>
      </c>
      <c r="T129" s="37" t="s">
        <v>47</v>
      </c>
      <c r="U129" s="5" t="str">
        <f>+Instructions!$B$3</f>
        <v>B</v>
      </c>
      <c r="V129" s="52"/>
      <c r="W129" s="56">
        <f>+Instructions!$C$22</f>
        <v>0</v>
      </c>
      <c r="X129" s="17">
        <f>ROUND($AA129*(1-W129)+0.004999,2)</f>
        <v>12.6</v>
      </c>
      <c r="Y129" s="52"/>
      <c r="Z129" s="6" t="s">
        <v>667</v>
      </c>
      <c r="AA129" s="39">
        <v>12.6</v>
      </c>
      <c r="AB129" s="60">
        <f t="shared" si="312"/>
        <v>0</v>
      </c>
      <c r="AC129" s="17">
        <f t="shared" si="313"/>
        <v>12.6</v>
      </c>
      <c r="AD129" s="12">
        <f t="shared" si="314"/>
        <v>0</v>
      </c>
      <c r="AE129" s="120"/>
      <c r="AF129" s="127">
        <v>1</v>
      </c>
      <c r="AG129" s="38">
        <f t="shared" si="315"/>
        <v>12.6</v>
      </c>
      <c r="AH129" s="52"/>
      <c r="AJ129" s="17">
        <f t="shared" si="316"/>
        <v>12.6</v>
      </c>
      <c r="AK129" s="17">
        <f t="shared" si="317"/>
        <v>0</v>
      </c>
      <c r="AL129" s="17">
        <f t="shared" si="318"/>
        <v>0</v>
      </c>
      <c r="AM129" s="17" t="str">
        <f t="shared" si="319"/>
        <v/>
      </c>
      <c r="AO129" s="31" t="s">
        <v>59</v>
      </c>
    </row>
    <row r="130" spans="2:41" s="3" customFormat="1" ht="9.9499999999999993" customHeight="1" x14ac:dyDescent="0.2">
      <c r="B130" s="112" t="s">
        <v>55</v>
      </c>
      <c r="D130" s="40"/>
      <c r="E130" s="73" t="s">
        <v>125</v>
      </c>
      <c r="F130" s="73"/>
      <c r="G130" s="30" t="s">
        <v>48</v>
      </c>
      <c r="H130" s="30"/>
      <c r="I130" s="30"/>
      <c r="J130" s="30" t="s">
        <v>258</v>
      </c>
      <c r="K130" s="30"/>
      <c r="L130" s="30"/>
      <c r="M130" s="30"/>
      <c r="N130" s="30"/>
      <c r="P130" s="73" t="s">
        <v>141</v>
      </c>
      <c r="Q130" s="89"/>
      <c r="R130" s="29"/>
      <c r="S130" s="39">
        <f t="shared" si="311"/>
        <v>15.7</v>
      </c>
      <c r="T130" s="37" t="s">
        <v>47</v>
      </c>
      <c r="U130" s="5" t="str">
        <f>+Instructions!$B$3</f>
        <v>B</v>
      </c>
      <c r="V130" s="52"/>
      <c r="W130" s="56">
        <f>+Instructions!$C$22</f>
        <v>0</v>
      </c>
      <c r="X130" s="17">
        <f>ROUND($AA130*(1-W130)+0.004999,2)</f>
        <v>15.7</v>
      </c>
      <c r="Y130" s="52"/>
      <c r="Z130" s="6" t="s">
        <v>667</v>
      </c>
      <c r="AA130" s="39">
        <v>15.7</v>
      </c>
      <c r="AB130" s="60">
        <f t="shared" si="312"/>
        <v>0</v>
      </c>
      <c r="AC130" s="17">
        <f t="shared" si="313"/>
        <v>15.7</v>
      </c>
      <c r="AD130" s="12">
        <f t="shared" si="314"/>
        <v>0</v>
      </c>
      <c r="AE130" s="120"/>
      <c r="AF130" s="127">
        <v>1</v>
      </c>
      <c r="AG130" s="38">
        <f t="shared" si="315"/>
        <v>15.7</v>
      </c>
      <c r="AH130" s="52"/>
      <c r="AJ130" s="17">
        <f t="shared" si="316"/>
        <v>15.7</v>
      </c>
      <c r="AK130" s="17">
        <f t="shared" si="317"/>
        <v>0</v>
      </c>
      <c r="AL130" s="17">
        <f t="shared" si="318"/>
        <v>0</v>
      </c>
      <c r="AM130" s="17" t="str">
        <f t="shared" si="319"/>
        <v/>
      </c>
      <c r="AO130" s="31" t="s">
        <v>59</v>
      </c>
    </row>
    <row r="131" spans="2:41" s="3" customFormat="1" ht="9.9499999999999993" customHeight="1" x14ac:dyDescent="0.2">
      <c r="B131" s="112" t="s">
        <v>55</v>
      </c>
      <c r="D131" s="40"/>
      <c r="E131" s="73" t="s">
        <v>277</v>
      </c>
      <c r="F131" s="73"/>
      <c r="G131" s="30" t="s">
        <v>48</v>
      </c>
      <c r="H131" s="30"/>
      <c r="I131" s="30"/>
      <c r="J131" s="30" t="s">
        <v>258</v>
      </c>
      <c r="K131" s="30"/>
      <c r="L131" s="30"/>
      <c r="M131" s="30"/>
      <c r="N131" s="30"/>
      <c r="P131" s="73" t="s">
        <v>143</v>
      </c>
      <c r="Q131" s="89"/>
      <c r="R131" s="29"/>
      <c r="S131" s="39">
        <f t="shared" si="311"/>
        <v>16.7</v>
      </c>
      <c r="T131" s="37" t="s">
        <v>47</v>
      </c>
      <c r="U131" s="5" t="str">
        <f>+Instructions!$B$3</f>
        <v>B</v>
      </c>
      <c r="V131" s="52"/>
      <c r="W131" s="56">
        <f>+Instructions!$C$22</f>
        <v>0</v>
      </c>
      <c r="X131" s="17">
        <f>ROUND($AA131*(1-W131)+0.004999,2)</f>
        <v>16.7</v>
      </c>
      <c r="Y131" s="52"/>
      <c r="Z131" s="6" t="s">
        <v>667</v>
      </c>
      <c r="AA131" s="39">
        <v>16.7</v>
      </c>
      <c r="AB131" s="60">
        <f t="shared" si="312"/>
        <v>0</v>
      </c>
      <c r="AC131" s="17">
        <f t="shared" si="313"/>
        <v>16.7</v>
      </c>
      <c r="AD131" s="12">
        <f t="shared" si="314"/>
        <v>0</v>
      </c>
      <c r="AE131" s="120"/>
      <c r="AF131" s="127">
        <v>1</v>
      </c>
      <c r="AG131" s="38">
        <f t="shared" si="315"/>
        <v>16.7</v>
      </c>
      <c r="AH131" s="52"/>
      <c r="AJ131" s="17">
        <f t="shared" si="316"/>
        <v>16.7</v>
      </c>
      <c r="AK131" s="17">
        <f t="shared" si="317"/>
        <v>0</v>
      </c>
      <c r="AL131" s="17">
        <f t="shared" si="318"/>
        <v>0</v>
      </c>
      <c r="AM131" s="17" t="str">
        <f t="shared" si="319"/>
        <v/>
      </c>
      <c r="AO131" s="31" t="s">
        <v>59</v>
      </c>
    </row>
    <row r="132" spans="2:41" s="3" customFormat="1" ht="0.95" customHeight="1" x14ac:dyDescent="0.2">
      <c r="P132" s="73"/>
      <c r="Q132" s="89"/>
      <c r="R132" s="6"/>
      <c r="S132" s="39"/>
      <c r="T132" s="6"/>
      <c r="U132" s="5"/>
      <c r="V132" s="52"/>
      <c r="W132" s="56"/>
      <c r="X132" s="15"/>
      <c r="Y132" s="52"/>
      <c r="Z132" s="39"/>
      <c r="AA132" s="39"/>
      <c r="AB132" s="55"/>
      <c r="AC132" s="17"/>
      <c r="AD132" s="15"/>
      <c r="AE132" s="65"/>
      <c r="AF132" s="123"/>
      <c r="AG132" s="39"/>
      <c r="AH132" s="52"/>
      <c r="AJ132" s="17"/>
      <c r="AK132" s="17"/>
      <c r="AL132" s="17"/>
      <c r="AM132" s="17"/>
      <c r="AO132" s="157" t="s">
        <v>59</v>
      </c>
    </row>
    <row r="133" spans="2:41" s="3" customFormat="1" ht="9.9499999999999993" customHeight="1" x14ac:dyDescent="0.2">
      <c r="B133" s="111" t="s">
        <v>8</v>
      </c>
      <c r="D133" s="40"/>
      <c r="E133" s="73" t="s">
        <v>471</v>
      </c>
      <c r="F133" s="73"/>
      <c r="G133" s="30" t="s">
        <v>114</v>
      </c>
      <c r="H133" s="30"/>
      <c r="I133" s="30"/>
      <c r="J133" s="30" t="s">
        <v>260</v>
      </c>
      <c r="K133" s="30"/>
      <c r="L133" s="30" t="s">
        <v>472</v>
      </c>
      <c r="M133" s="30"/>
      <c r="N133" s="191" t="s">
        <v>130</v>
      </c>
      <c r="P133" s="73" t="s">
        <v>193</v>
      </c>
      <c r="Q133" s="89"/>
      <c r="R133" s="29"/>
      <c r="S133" s="39">
        <f>IF(Suggested="Yes",AA133,AG133)</f>
        <v>29.95</v>
      </c>
      <c r="T133" s="37" t="s">
        <v>46</v>
      </c>
      <c r="U133" s="5" t="str">
        <f>+Instructions!$B$3</f>
        <v>B</v>
      </c>
      <c r="V133" s="52"/>
      <c r="W133" s="56">
        <f>+Instructions!$C$22</f>
        <v>0</v>
      </c>
      <c r="X133" s="17">
        <f>ROUND($AA133*(1-W133)+0.004999,2)</f>
        <v>29.95</v>
      </c>
      <c r="Y133" s="52"/>
      <c r="Z133" s="6" t="s">
        <v>667</v>
      </c>
      <c r="AA133" s="39">
        <v>29.95</v>
      </c>
      <c r="AB133" s="60">
        <f>+W133</f>
        <v>0</v>
      </c>
      <c r="AC133" s="17">
        <f>+X133</f>
        <v>29.95</v>
      </c>
      <c r="AD133" s="12">
        <f>(AG133-AC133)/AG133</f>
        <v>0</v>
      </c>
      <c r="AE133" s="120"/>
      <c r="AF133" s="128">
        <v>3</v>
      </c>
      <c r="AG133" s="53">
        <f>SUM(AJ133:AL133)+AE133</f>
        <v>29.95</v>
      </c>
      <c r="AH133" s="52"/>
      <c r="AJ133" s="17">
        <f>ROUND(AC133/(1-VLOOKUP(AF133,Group,2,FALSE)),2)</f>
        <v>29.95</v>
      </c>
      <c r="AK133" s="17">
        <f>IF(VLOOKUP(AF133,Group,5,FALSE)="YES",VLOOKUP(ROUND(ROUND(AJ133,1)-AJ133,2),Round,2,FALSE)+VLOOKUP(AF133,Group,6,FALSE),0)</f>
        <v>0</v>
      </c>
      <c r="AL133" s="17">
        <f>IF(VLOOKUP(AF133,Group,7,FALSE)="",0,ROUND(AJ133-0.04999,1)-AJ133+AM133)</f>
        <v>0</v>
      </c>
      <c r="AM133" s="17" t="str">
        <f>IF(VLOOKUP(AF133,Group,7,FALSE)="","",VLOOKUP(AF133,Group,7,FALSE))</f>
        <v/>
      </c>
      <c r="AO133" s="31" t="s">
        <v>59</v>
      </c>
    </row>
    <row r="134" spans="2:41" s="3" customFormat="1" ht="2.85" customHeight="1" x14ac:dyDescent="0.2">
      <c r="P134" s="73"/>
      <c r="Q134" s="89"/>
      <c r="R134" s="6"/>
      <c r="S134" s="39"/>
      <c r="T134" s="6"/>
      <c r="U134" s="5"/>
      <c r="V134" s="52"/>
      <c r="W134" s="56"/>
      <c r="X134" s="15"/>
      <c r="Y134" s="52"/>
      <c r="Z134" s="39"/>
      <c r="AA134" s="39"/>
      <c r="AB134" s="55"/>
      <c r="AC134" s="17"/>
      <c r="AD134" s="15"/>
      <c r="AE134" s="65"/>
      <c r="AF134" s="123"/>
      <c r="AG134" s="39"/>
      <c r="AH134" s="52"/>
      <c r="AJ134" s="17"/>
      <c r="AK134" s="17"/>
      <c r="AL134" s="17"/>
      <c r="AM134" s="17"/>
      <c r="AO134" s="157" t="s">
        <v>59</v>
      </c>
    </row>
    <row r="135" spans="2:41" s="3" customFormat="1" ht="9.9499999999999993" customHeight="1" x14ac:dyDescent="0.2">
      <c r="B135" s="112" t="s">
        <v>55</v>
      </c>
      <c r="D135" s="40"/>
      <c r="E135" s="73" t="s">
        <v>172</v>
      </c>
      <c r="F135" s="73"/>
      <c r="G135" s="30" t="s">
        <v>48</v>
      </c>
      <c r="H135" s="30"/>
      <c r="I135" s="30"/>
      <c r="J135" s="30" t="s">
        <v>175</v>
      </c>
      <c r="L135" s="30"/>
      <c r="M135" s="30"/>
      <c r="N135" s="30"/>
      <c r="P135" s="73" t="s">
        <v>176</v>
      </c>
      <c r="Q135" s="89"/>
      <c r="R135" s="29"/>
      <c r="S135" s="39">
        <f t="shared" ref="S135" si="320">IF(Suggested="Yes",AA135,AG135)</f>
        <v>18.3</v>
      </c>
      <c r="T135" s="37" t="s">
        <v>47</v>
      </c>
      <c r="U135" s="5" t="str">
        <f>+Instructions!$B$3</f>
        <v>B</v>
      </c>
      <c r="V135" s="52"/>
      <c r="W135" s="56">
        <f>+Instructions!$C$22</f>
        <v>0</v>
      </c>
      <c r="X135" s="17">
        <f t="shared" ref="X135" si="321">ROUND($AA135*(1-W135)+0.004999,2)</f>
        <v>18.3</v>
      </c>
      <c r="Y135" s="52"/>
      <c r="Z135" s="6" t="s">
        <v>667</v>
      </c>
      <c r="AA135" s="39">
        <v>18.3</v>
      </c>
      <c r="AB135" s="60">
        <f t="shared" ref="AB135" si="322">+W135</f>
        <v>0</v>
      </c>
      <c r="AC135" s="17">
        <f t="shared" ref="AC135" si="323">+X135</f>
        <v>18.3</v>
      </c>
      <c r="AD135" s="12">
        <f t="shared" ref="AD135" si="324">(AG135-AC135)/AG135</f>
        <v>0</v>
      </c>
      <c r="AE135" s="120"/>
      <c r="AF135" s="127">
        <v>1</v>
      </c>
      <c r="AG135" s="38">
        <f t="shared" ref="AG135" si="325">SUM(AJ135:AL135)+AE135</f>
        <v>18.3</v>
      </c>
      <c r="AH135" s="52"/>
      <c r="AJ135" s="17">
        <f t="shared" ref="AJ135" si="326">ROUND(AC135/(1-VLOOKUP(AF135,Group,2,FALSE)),2)</f>
        <v>18.3</v>
      </c>
      <c r="AK135" s="17">
        <f t="shared" ref="AK135" si="327">IF(VLOOKUP(AF135,Group,5,FALSE)="YES",VLOOKUP(ROUND(ROUND(AJ135,1)-AJ135,2),Round,2,FALSE)+VLOOKUP(AF135,Group,6,FALSE),0)</f>
        <v>0</v>
      </c>
      <c r="AL135" s="17">
        <f t="shared" ref="AL135" si="328">IF(VLOOKUP(AF135,Group,7,FALSE)="",0,ROUND(AJ135-0.04999,1)-AJ135+AM135)</f>
        <v>0</v>
      </c>
      <c r="AM135" s="17" t="str">
        <f t="shared" ref="AM135" si="329">IF(VLOOKUP(AF135,Group,7,FALSE)="","",VLOOKUP(AF135,Group,7,FALSE))</f>
        <v/>
      </c>
      <c r="AO135" s="31" t="s">
        <v>59</v>
      </c>
    </row>
    <row r="136" spans="2:41" s="3" customFormat="1" ht="0.95" customHeight="1" x14ac:dyDescent="0.2">
      <c r="P136" s="73"/>
      <c r="Q136" s="89"/>
      <c r="R136" s="6"/>
      <c r="S136" s="39"/>
      <c r="T136" s="6"/>
      <c r="U136" s="5"/>
      <c r="V136" s="52"/>
      <c r="W136" s="56"/>
      <c r="X136" s="15"/>
      <c r="Y136" s="52"/>
      <c r="Z136" s="39"/>
      <c r="AA136" s="39"/>
      <c r="AB136" s="55"/>
      <c r="AC136" s="17"/>
      <c r="AD136" s="15"/>
      <c r="AE136" s="65"/>
      <c r="AF136" s="123"/>
      <c r="AG136" s="39"/>
      <c r="AH136" s="52"/>
      <c r="AJ136" s="17"/>
      <c r="AK136" s="17"/>
      <c r="AL136" s="17"/>
      <c r="AM136" s="17"/>
      <c r="AO136" s="157" t="s">
        <v>59</v>
      </c>
    </row>
    <row r="137" spans="2:41" s="3" customFormat="1" ht="9.75" customHeight="1" x14ac:dyDescent="0.2">
      <c r="C137" s="11"/>
      <c r="D137" s="98" t="s">
        <v>327</v>
      </c>
      <c r="E137" s="174" t="s">
        <v>478</v>
      </c>
      <c r="F137" s="73"/>
      <c r="G137" s="30"/>
      <c r="H137" s="30"/>
      <c r="I137" s="30"/>
      <c r="J137" s="174"/>
      <c r="K137" s="174" t="s">
        <v>590</v>
      </c>
      <c r="M137" s="30"/>
      <c r="N137" s="30"/>
      <c r="P137" s="73"/>
      <c r="Q137" s="89"/>
      <c r="R137" s="29"/>
      <c r="S137" s="39"/>
      <c r="T137" s="37"/>
      <c r="U137" s="37"/>
      <c r="V137" s="52"/>
      <c r="W137" s="56"/>
      <c r="X137" s="39"/>
      <c r="Y137" s="52"/>
      <c r="Z137" s="39"/>
      <c r="AA137" s="39"/>
      <c r="AB137" s="60"/>
      <c r="AC137" s="39"/>
      <c r="AD137" s="60"/>
      <c r="AE137" s="74"/>
      <c r="AF137" s="74"/>
      <c r="AG137" s="39"/>
      <c r="AH137" s="52"/>
      <c r="AI137" s="39"/>
      <c r="AJ137" s="39"/>
      <c r="AK137" s="39"/>
      <c r="AL137" s="39"/>
      <c r="AM137" s="39"/>
      <c r="AN137" s="6"/>
      <c r="AO137" s="156"/>
    </row>
    <row r="138" spans="2:41" s="3" customFormat="1" ht="9.75" customHeight="1" x14ac:dyDescent="0.2">
      <c r="C138" s="11"/>
      <c r="D138" s="98"/>
      <c r="E138" s="174" t="s">
        <v>588</v>
      </c>
      <c r="F138" s="73"/>
      <c r="G138" s="30"/>
      <c r="H138" s="30"/>
      <c r="I138" s="30"/>
      <c r="J138" s="174" t="s">
        <v>646</v>
      </c>
      <c r="K138" s="174"/>
      <c r="M138" s="30"/>
      <c r="N138" s="30"/>
      <c r="P138" s="73"/>
      <c r="Q138" s="89"/>
      <c r="R138" s="29"/>
      <c r="S138" s="39"/>
      <c r="T138" s="37"/>
      <c r="U138" s="37"/>
      <c r="V138" s="52"/>
      <c r="W138" s="56"/>
      <c r="X138" s="39"/>
      <c r="Y138" s="52"/>
      <c r="Z138" s="39"/>
      <c r="AA138" s="39"/>
      <c r="AB138" s="60"/>
      <c r="AC138" s="39"/>
      <c r="AD138" s="60"/>
      <c r="AE138" s="74"/>
      <c r="AF138" s="74"/>
      <c r="AG138" s="39"/>
      <c r="AH138" s="52"/>
      <c r="AI138" s="39"/>
      <c r="AJ138" s="39"/>
      <c r="AK138" s="39"/>
      <c r="AL138" s="39"/>
      <c r="AM138" s="39"/>
      <c r="AN138" s="6"/>
      <c r="AO138" s="156"/>
    </row>
    <row r="139" spans="2:41" s="3" customFormat="1" ht="9.75" customHeight="1" x14ac:dyDescent="0.2">
      <c r="C139" s="11"/>
      <c r="D139" s="98"/>
      <c r="E139" s="174" t="s">
        <v>645</v>
      </c>
      <c r="F139" s="73"/>
      <c r="G139" s="30"/>
      <c r="H139" s="30"/>
      <c r="I139" s="30"/>
      <c r="J139" s="174"/>
      <c r="K139" s="174"/>
      <c r="M139" s="30"/>
      <c r="N139" s="30"/>
      <c r="P139" s="73"/>
      <c r="Q139" s="89"/>
      <c r="R139" s="29"/>
      <c r="S139" s="39"/>
      <c r="T139" s="37"/>
      <c r="U139" s="37"/>
      <c r="V139" s="52"/>
      <c r="W139" s="56"/>
      <c r="X139" s="39"/>
      <c r="Y139" s="52"/>
      <c r="Z139" s="39"/>
      <c r="AA139" s="39"/>
      <c r="AB139" s="60"/>
      <c r="AC139" s="39"/>
      <c r="AD139" s="60"/>
      <c r="AE139" s="74"/>
      <c r="AF139" s="74"/>
      <c r="AG139" s="39"/>
      <c r="AH139" s="52"/>
      <c r="AI139" s="39"/>
      <c r="AJ139" s="39"/>
      <c r="AK139" s="39"/>
      <c r="AL139" s="39"/>
      <c r="AM139" s="39"/>
      <c r="AN139" s="6"/>
      <c r="AO139" s="156"/>
    </row>
    <row r="140" spans="2:41" s="3" customFormat="1" ht="3.95" customHeight="1" x14ac:dyDescent="0.2">
      <c r="P140" s="73"/>
      <c r="Q140" s="89"/>
      <c r="R140" s="6"/>
      <c r="S140" s="39"/>
      <c r="T140" s="6"/>
      <c r="U140" s="5"/>
      <c r="V140" s="52"/>
      <c r="W140" s="56"/>
      <c r="X140" s="15"/>
      <c r="Y140" s="52"/>
      <c r="Z140" s="39"/>
      <c r="AA140" s="39"/>
      <c r="AB140" s="55"/>
      <c r="AC140" s="17"/>
      <c r="AD140" s="15"/>
      <c r="AE140" s="65"/>
      <c r="AF140" s="123"/>
      <c r="AG140" s="39"/>
      <c r="AH140" s="52"/>
      <c r="AJ140" s="17"/>
      <c r="AK140" s="17"/>
      <c r="AL140" s="17"/>
      <c r="AM140" s="17"/>
      <c r="AO140" s="157" t="s">
        <v>59</v>
      </c>
    </row>
    <row r="141" spans="2:41" s="3" customFormat="1" ht="9.9499999999999993" customHeight="1" x14ac:dyDescent="0.2">
      <c r="C141" s="213" t="s">
        <v>300</v>
      </c>
      <c r="D141" s="98"/>
      <c r="E141" s="174"/>
      <c r="F141" s="73"/>
      <c r="G141" s="30"/>
      <c r="H141" s="30"/>
      <c r="I141" s="30"/>
      <c r="J141" s="30"/>
      <c r="K141" s="174"/>
      <c r="M141" s="30"/>
      <c r="N141" s="30" t="s">
        <v>87</v>
      </c>
      <c r="P141" s="73"/>
      <c r="Q141" s="89"/>
      <c r="R141" s="78" t="s">
        <v>121</v>
      </c>
      <c r="S141" s="189" t="s">
        <v>538</v>
      </c>
      <c r="T141" s="190"/>
      <c r="U141" s="37"/>
      <c r="V141" s="52"/>
      <c r="W141" s="56"/>
      <c r="X141" s="39"/>
      <c r="Y141" s="52"/>
      <c r="Z141" s="39"/>
      <c r="AA141" s="39"/>
      <c r="AB141" s="60"/>
      <c r="AC141" s="39"/>
      <c r="AD141" s="60"/>
      <c r="AE141" s="74"/>
      <c r="AF141" s="74"/>
      <c r="AG141" s="39"/>
      <c r="AH141" s="52"/>
      <c r="AI141" s="39"/>
      <c r="AJ141" s="39"/>
      <c r="AK141" s="39"/>
      <c r="AL141" s="39"/>
      <c r="AM141" s="39"/>
      <c r="AN141" s="6"/>
      <c r="AO141" s="156"/>
    </row>
    <row r="142" spans="2:41" s="3" customFormat="1" ht="2.85" customHeight="1" x14ac:dyDescent="0.2">
      <c r="P142" s="73"/>
      <c r="Q142" s="89"/>
      <c r="R142" s="6"/>
      <c r="S142" s="39"/>
      <c r="T142" s="6"/>
      <c r="U142" s="5"/>
      <c r="V142" s="52"/>
      <c r="W142" s="56"/>
      <c r="X142" s="15"/>
      <c r="Y142" s="52"/>
      <c r="Z142" s="39"/>
      <c r="AA142" s="39"/>
      <c r="AB142" s="55"/>
      <c r="AC142" s="17"/>
      <c r="AD142" s="15"/>
      <c r="AE142" s="65"/>
      <c r="AF142" s="123"/>
      <c r="AG142" s="39"/>
      <c r="AH142" s="52"/>
      <c r="AJ142" s="17"/>
      <c r="AK142" s="17"/>
      <c r="AL142" s="17"/>
      <c r="AM142" s="17"/>
      <c r="AO142" s="157" t="s">
        <v>59</v>
      </c>
    </row>
    <row r="143" spans="2:41" s="3" customFormat="1" ht="9.9499999999999993" customHeight="1" x14ac:dyDescent="0.2">
      <c r="D143" s="40" t="s">
        <v>97</v>
      </c>
      <c r="E143" s="186" t="s">
        <v>555</v>
      </c>
      <c r="F143" s="186"/>
      <c r="G143" s="186"/>
      <c r="H143" s="186"/>
      <c r="I143" s="186"/>
      <c r="J143" s="186"/>
      <c r="K143" s="186"/>
      <c r="L143" s="186"/>
      <c r="M143" s="186"/>
      <c r="N143" s="186"/>
      <c r="O143" s="186"/>
      <c r="P143" s="98"/>
      <c r="Q143" s="187"/>
      <c r="R143" s="188"/>
      <c r="S143" s="39"/>
      <c r="T143" s="6"/>
      <c r="U143" s="5"/>
      <c r="V143" s="52"/>
      <c r="W143" s="56"/>
      <c r="X143" s="15"/>
      <c r="Y143" s="52"/>
      <c r="Z143" s="39"/>
      <c r="AA143" s="39"/>
      <c r="AB143" s="55"/>
      <c r="AC143" s="17"/>
      <c r="AD143" s="15"/>
      <c r="AE143" s="65"/>
      <c r="AF143" s="123"/>
      <c r="AG143" s="39"/>
      <c r="AH143" s="52"/>
      <c r="AJ143" s="17"/>
      <c r="AK143" s="17"/>
      <c r="AL143" s="17"/>
      <c r="AM143" s="17"/>
      <c r="AO143" s="157" t="s">
        <v>59</v>
      </c>
    </row>
    <row r="144" spans="2:41" s="3" customFormat="1" ht="1.5" customHeight="1" x14ac:dyDescent="0.2">
      <c r="P144" s="73"/>
      <c r="Q144" s="89"/>
      <c r="R144" s="6"/>
      <c r="S144" s="39"/>
      <c r="T144" s="6"/>
      <c r="U144" s="5"/>
      <c r="V144" s="52"/>
      <c r="W144" s="56"/>
      <c r="X144" s="15"/>
      <c r="Y144" s="52"/>
      <c r="Z144" s="39"/>
      <c r="AA144" s="39"/>
      <c r="AB144" s="55"/>
      <c r="AC144" s="17"/>
      <c r="AD144" s="15"/>
      <c r="AE144" s="65"/>
      <c r="AF144" s="123"/>
      <c r="AG144" s="39"/>
      <c r="AH144" s="52"/>
      <c r="AJ144" s="17"/>
      <c r="AK144" s="17"/>
      <c r="AL144" s="17"/>
      <c r="AM144" s="17"/>
      <c r="AO144" s="157" t="s">
        <v>59</v>
      </c>
    </row>
    <row r="145" spans="2:41" s="3" customFormat="1" ht="9.9499999999999993" customHeight="1" x14ac:dyDescent="0.2">
      <c r="B145" s="112" t="s">
        <v>55</v>
      </c>
      <c r="D145" s="40"/>
      <c r="E145" s="73" t="s">
        <v>104</v>
      </c>
      <c r="F145" s="73"/>
      <c r="G145" s="30" t="s">
        <v>48</v>
      </c>
      <c r="H145" s="30"/>
      <c r="I145" s="30"/>
      <c r="J145" s="30" t="s">
        <v>105</v>
      </c>
      <c r="L145" s="30"/>
      <c r="M145" s="30"/>
      <c r="N145" s="30"/>
      <c r="P145" s="73" t="s">
        <v>106</v>
      </c>
      <c r="Q145" s="89"/>
      <c r="R145" s="29"/>
      <c r="S145" s="39">
        <f t="shared" ref="S145:S147" si="330">IF(Suggested="Yes",AA145,AG145)</f>
        <v>9.5</v>
      </c>
      <c r="T145" s="37" t="s">
        <v>47</v>
      </c>
      <c r="U145" s="5" t="str">
        <f>+Instructions!$B$3</f>
        <v>B</v>
      </c>
      <c r="V145" s="52"/>
      <c r="W145" s="56">
        <f>+Instructions!$C$22</f>
        <v>0</v>
      </c>
      <c r="X145" s="17">
        <f t="shared" ref="X145:X147" si="331">ROUND($AA145*(1-W145)+0.004999,2)</f>
        <v>9.5</v>
      </c>
      <c r="Y145" s="52"/>
      <c r="Z145" s="6" t="s">
        <v>667</v>
      </c>
      <c r="AA145" s="39">
        <v>9.5</v>
      </c>
      <c r="AB145" s="60">
        <f t="shared" ref="AB145:AB147" si="332">+W145</f>
        <v>0</v>
      </c>
      <c r="AC145" s="17">
        <f t="shared" ref="AC145:AC147" si="333">+X145</f>
        <v>9.5</v>
      </c>
      <c r="AD145" s="12">
        <f t="shared" ref="AD145:AD147" si="334">(AG145-AC145)/AG145</f>
        <v>0</v>
      </c>
      <c r="AE145" s="120"/>
      <c r="AF145" s="127">
        <v>1</v>
      </c>
      <c r="AG145" s="38">
        <f t="shared" ref="AG145:AG147" si="335">SUM(AJ145:AL145)+AE145</f>
        <v>9.5</v>
      </c>
      <c r="AH145" s="52"/>
      <c r="AJ145" s="17">
        <f t="shared" ref="AJ145:AJ147" si="336">ROUND(AC145/(1-VLOOKUP(AF145,Group,2,FALSE)),2)</f>
        <v>9.5</v>
      </c>
      <c r="AK145" s="17">
        <f t="shared" ref="AK145:AK147" si="337">IF(VLOOKUP(AF145,Group,5,FALSE)="YES",VLOOKUP(ROUND(ROUND(AJ145,1)-AJ145,2),Round,2,FALSE)+VLOOKUP(AF145,Group,6,FALSE),0)</f>
        <v>0</v>
      </c>
      <c r="AL145" s="17">
        <f t="shared" ref="AL145:AL147" si="338">IF(VLOOKUP(AF145,Group,7,FALSE)="",0,ROUND(AJ145-0.04999,1)-AJ145+AM145)</f>
        <v>0</v>
      </c>
      <c r="AM145" s="17" t="str">
        <f t="shared" ref="AM145:AM147" si="339">IF(VLOOKUP(AF145,Group,7,FALSE)="","",VLOOKUP(AF145,Group,7,FALSE))</f>
        <v/>
      </c>
      <c r="AO145" s="31" t="s">
        <v>59</v>
      </c>
    </row>
    <row r="146" spans="2:41" s="3" customFormat="1" ht="9.9499999999999993" customHeight="1" x14ac:dyDescent="0.2">
      <c r="B146" s="112" t="s">
        <v>55</v>
      </c>
      <c r="D146" s="40"/>
      <c r="E146" s="73" t="s">
        <v>109</v>
      </c>
      <c r="F146" s="73"/>
      <c r="G146" s="30" t="s">
        <v>48</v>
      </c>
      <c r="H146" s="30"/>
      <c r="I146" s="30"/>
      <c r="J146" s="30" t="s">
        <v>105</v>
      </c>
      <c r="L146" s="30"/>
      <c r="M146" s="30"/>
      <c r="N146" s="30"/>
      <c r="P146" s="73" t="s">
        <v>106</v>
      </c>
      <c r="Q146" s="89"/>
      <c r="R146" s="29"/>
      <c r="S146" s="39">
        <f t="shared" si="330"/>
        <v>10.8</v>
      </c>
      <c r="T146" s="37" t="s">
        <v>47</v>
      </c>
      <c r="U146" s="5" t="str">
        <f>+Instructions!$B$3</f>
        <v>B</v>
      </c>
      <c r="V146" s="52"/>
      <c r="W146" s="56">
        <f>+Instructions!$C$22</f>
        <v>0</v>
      </c>
      <c r="X146" s="17">
        <f t="shared" si="331"/>
        <v>10.8</v>
      </c>
      <c r="Y146" s="52"/>
      <c r="Z146" s="6" t="s">
        <v>667</v>
      </c>
      <c r="AA146" s="39">
        <v>10.8</v>
      </c>
      <c r="AB146" s="60">
        <f t="shared" si="332"/>
        <v>0</v>
      </c>
      <c r="AC146" s="17">
        <f t="shared" si="333"/>
        <v>10.8</v>
      </c>
      <c r="AD146" s="12">
        <f t="shared" si="334"/>
        <v>0</v>
      </c>
      <c r="AE146" s="120"/>
      <c r="AF146" s="127">
        <v>1</v>
      </c>
      <c r="AG146" s="38">
        <f t="shared" si="335"/>
        <v>10.8</v>
      </c>
      <c r="AH146" s="52"/>
      <c r="AJ146" s="17">
        <f t="shared" si="336"/>
        <v>10.8</v>
      </c>
      <c r="AK146" s="17">
        <f t="shared" si="337"/>
        <v>0</v>
      </c>
      <c r="AL146" s="17">
        <f t="shared" si="338"/>
        <v>0</v>
      </c>
      <c r="AM146" s="17" t="str">
        <f t="shared" si="339"/>
        <v/>
      </c>
      <c r="AO146" s="31" t="s">
        <v>59</v>
      </c>
    </row>
    <row r="147" spans="2:41" s="3" customFormat="1" ht="9.9499999999999993" customHeight="1" x14ac:dyDescent="0.2">
      <c r="B147" s="112" t="s">
        <v>55</v>
      </c>
      <c r="D147" s="40"/>
      <c r="E147" s="73" t="s">
        <v>112</v>
      </c>
      <c r="F147" s="73"/>
      <c r="G147" s="30" t="s">
        <v>48</v>
      </c>
      <c r="H147" s="30"/>
      <c r="I147" s="30"/>
      <c r="J147" s="30" t="s">
        <v>105</v>
      </c>
      <c r="L147" s="30"/>
      <c r="M147" s="30"/>
      <c r="N147" s="30"/>
      <c r="P147" s="73" t="s">
        <v>113</v>
      </c>
      <c r="Q147" s="89"/>
      <c r="R147" s="29"/>
      <c r="S147" s="39">
        <f t="shared" si="330"/>
        <v>11.45</v>
      </c>
      <c r="T147" s="37" t="s">
        <v>47</v>
      </c>
      <c r="U147" s="5" t="str">
        <f>+Instructions!$B$3</f>
        <v>B</v>
      </c>
      <c r="V147" s="52"/>
      <c r="W147" s="56">
        <f>+Instructions!$C$22</f>
        <v>0</v>
      </c>
      <c r="X147" s="17">
        <f t="shared" si="331"/>
        <v>11.45</v>
      </c>
      <c r="Y147" s="52"/>
      <c r="Z147" s="6" t="s">
        <v>667</v>
      </c>
      <c r="AA147" s="39">
        <v>11.45</v>
      </c>
      <c r="AB147" s="60">
        <f t="shared" si="332"/>
        <v>0</v>
      </c>
      <c r="AC147" s="17">
        <f t="shared" si="333"/>
        <v>11.45</v>
      </c>
      <c r="AD147" s="12">
        <f t="shared" si="334"/>
        <v>0</v>
      </c>
      <c r="AE147" s="120"/>
      <c r="AF147" s="127">
        <v>1</v>
      </c>
      <c r="AG147" s="38">
        <f t="shared" si="335"/>
        <v>11.45</v>
      </c>
      <c r="AH147" s="52"/>
      <c r="AJ147" s="17">
        <f t="shared" si="336"/>
        <v>11.45</v>
      </c>
      <c r="AK147" s="17">
        <f t="shared" si="337"/>
        <v>0</v>
      </c>
      <c r="AL147" s="17">
        <f t="shared" si="338"/>
        <v>0</v>
      </c>
      <c r="AM147" s="17" t="str">
        <f t="shared" si="339"/>
        <v/>
      </c>
      <c r="AO147" s="31" t="s">
        <v>59</v>
      </c>
    </row>
    <row r="148" spans="2:41" s="3" customFormat="1" ht="9.9499999999999993" customHeight="1" x14ac:dyDescent="0.2">
      <c r="B148" s="112" t="s">
        <v>55</v>
      </c>
      <c r="D148" s="40"/>
      <c r="E148" s="73" t="s">
        <v>107</v>
      </c>
      <c r="F148" s="73"/>
      <c r="G148" s="30" t="s">
        <v>48</v>
      </c>
      <c r="H148" s="30"/>
      <c r="I148" s="30"/>
      <c r="J148" s="30" t="s">
        <v>105</v>
      </c>
      <c r="L148" s="30"/>
      <c r="M148" s="30"/>
      <c r="N148" s="30"/>
      <c r="P148" s="73" t="s">
        <v>108</v>
      </c>
      <c r="Q148" s="89"/>
      <c r="R148" s="29"/>
      <c r="S148" s="39">
        <f>IF(Suggested="Yes",AA148,AG148)</f>
        <v>12.8</v>
      </c>
      <c r="T148" s="37" t="s">
        <v>47</v>
      </c>
      <c r="U148" s="5" t="str">
        <f>+Instructions!$B$3</f>
        <v>B</v>
      </c>
      <c r="V148" s="52"/>
      <c r="W148" s="56">
        <f>+Instructions!$C$22</f>
        <v>0</v>
      </c>
      <c r="X148" s="17">
        <f>ROUND($AA148*(1-W148)+0.004999,2)</f>
        <v>12.8</v>
      </c>
      <c r="Y148" s="52"/>
      <c r="Z148" s="6" t="s">
        <v>667</v>
      </c>
      <c r="AA148" s="39">
        <v>12.8</v>
      </c>
      <c r="AB148" s="60">
        <f>+W148</f>
        <v>0</v>
      </c>
      <c r="AC148" s="17">
        <f>+X148</f>
        <v>12.8</v>
      </c>
      <c r="AD148" s="12">
        <f>(AG148-AC148)/AG148</f>
        <v>0</v>
      </c>
      <c r="AE148" s="120"/>
      <c r="AF148" s="127">
        <v>1</v>
      </c>
      <c r="AG148" s="38">
        <f>SUM(AJ148:AL148)+AE148</f>
        <v>12.8</v>
      </c>
      <c r="AH148" s="52"/>
      <c r="AJ148" s="17">
        <f>ROUND(AC148/(1-VLOOKUP(AF148,Group,2,FALSE)),2)</f>
        <v>12.8</v>
      </c>
      <c r="AK148" s="17">
        <f>IF(VLOOKUP(AF148,Group,5,FALSE)="YES",VLOOKUP(ROUND(ROUND(AJ148,1)-AJ148,2),Round,2,FALSE)+VLOOKUP(AF148,Group,6,FALSE),0)</f>
        <v>0</v>
      </c>
      <c r="AL148" s="17">
        <f>IF(VLOOKUP(AF148,Group,7,FALSE)="",0,ROUND(AJ148-0.04999,1)-AJ148+AM148)</f>
        <v>0</v>
      </c>
      <c r="AM148" s="17" t="str">
        <f>IF(VLOOKUP(AF148,Group,7,FALSE)="","",VLOOKUP(AF148,Group,7,FALSE))</f>
        <v/>
      </c>
      <c r="AO148" s="31" t="s">
        <v>59</v>
      </c>
    </row>
    <row r="149" spans="2:41" s="3" customFormat="1" ht="0.95" customHeight="1" x14ac:dyDescent="0.2">
      <c r="P149" s="73"/>
      <c r="Q149" s="89"/>
      <c r="R149" s="6"/>
      <c r="S149" s="39"/>
      <c r="T149" s="6"/>
      <c r="U149" s="5"/>
      <c r="V149" s="52"/>
      <c r="W149" s="56"/>
      <c r="X149" s="15"/>
      <c r="Y149" s="52"/>
      <c r="Z149" s="39"/>
      <c r="AA149" s="39"/>
      <c r="AB149" s="55"/>
      <c r="AC149" s="17"/>
      <c r="AD149" s="15"/>
      <c r="AE149" s="65"/>
      <c r="AF149" s="123"/>
      <c r="AG149" s="39"/>
      <c r="AH149" s="52"/>
      <c r="AJ149" s="17"/>
      <c r="AK149" s="17"/>
      <c r="AL149" s="17"/>
      <c r="AM149" s="17"/>
      <c r="AO149" s="157" t="s">
        <v>59</v>
      </c>
    </row>
    <row r="150" spans="2:41" s="3" customFormat="1" ht="9.9499999999999993" customHeight="1" x14ac:dyDescent="0.2">
      <c r="B150" s="111" t="s">
        <v>8</v>
      </c>
      <c r="D150" s="40"/>
      <c r="E150" s="73" t="s">
        <v>223</v>
      </c>
      <c r="F150" s="73"/>
      <c r="G150" s="30" t="s">
        <v>114</v>
      </c>
      <c r="H150" s="30"/>
      <c r="I150" s="30"/>
      <c r="J150" s="30" t="s">
        <v>115</v>
      </c>
      <c r="K150" s="30"/>
      <c r="L150" s="73" t="s">
        <v>131</v>
      </c>
      <c r="N150" s="191" t="s">
        <v>130</v>
      </c>
      <c r="P150" s="73" t="s">
        <v>116</v>
      </c>
      <c r="Q150" s="89"/>
      <c r="R150" s="29"/>
      <c r="S150" s="39">
        <f t="shared" ref="S150:S151" si="340">IF(Suggested="Yes",AA150,AG150)</f>
        <v>35.549999999999997</v>
      </c>
      <c r="T150" s="37" t="s">
        <v>46</v>
      </c>
      <c r="U150" s="5" t="str">
        <f>+Instructions!$B$3</f>
        <v>B</v>
      </c>
      <c r="V150" s="52"/>
      <c r="W150" s="56">
        <f>+Instructions!$C$22</f>
        <v>0</v>
      </c>
      <c r="X150" s="17">
        <f t="shared" ref="X150:X151" si="341">ROUND($AA150*(1-W150)+0.004999,2)</f>
        <v>35.549999999999997</v>
      </c>
      <c r="Y150" s="52"/>
      <c r="Z150" s="6" t="s">
        <v>667</v>
      </c>
      <c r="AA150" s="39">
        <v>35.549999999999997</v>
      </c>
      <c r="AB150" s="60">
        <f t="shared" ref="AB150:AB151" si="342">+W150</f>
        <v>0</v>
      </c>
      <c r="AC150" s="17">
        <f t="shared" ref="AC150:AC151" si="343">+X150</f>
        <v>35.549999999999997</v>
      </c>
      <c r="AD150" s="12">
        <f t="shared" ref="AD150:AD151" si="344">(AG150-AC150)/AG150</f>
        <v>0</v>
      </c>
      <c r="AE150" s="120"/>
      <c r="AF150" s="128">
        <v>3</v>
      </c>
      <c r="AG150" s="53">
        <f t="shared" ref="AG150:AG151" si="345">SUM(AJ150:AL150)+AE150</f>
        <v>35.549999999999997</v>
      </c>
      <c r="AH150" s="52"/>
      <c r="AJ150" s="17">
        <f t="shared" ref="AJ150:AJ151" si="346">ROUND(AC150/(1-VLOOKUP(AF150,Group,2,FALSE)),2)</f>
        <v>35.549999999999997</v>
      </c>
      <c r="AK150" s="17">
        <f t="shared" ref="AK150:AK151" si="347">IF(VLOOKUP(AF150,Group,5,FALSE)="YES",VLOOKUP(ROUND(ROUND(AJ150,1)-AJ150,2),Round,2,FALSE)+VLOOKUP(AF150,Group,6,FALSE),0)</f>
        <v>0</v>
      </c>
      <c r="AL150" s="17">
        <f t="shared" ref="AL150:AL151" si="348">IF(VLOOKUP(AF150,Group,7,FALSE)="",0,ROUND(AJ150-0.04999,1)-AJ150+AM150)</f>
        <v>0</v>
      </c>
      <c r="AM150" s="17" t="str">
        <f t="shared" ref="AM150:AM151" si="349">IF(VLOOKUP(AF150,Group,7,FALSE)="","",VLOOKUP(AF150,Group,7,FALSE))</f>
        <v/>
      </c>
      <c r="AO150" s="31" t="s">
        <v>59</v>
      </c>
    </row>
    <row r="151" spans="2:41" s="3" customFormat="1" ht="9.9499999999999993" customHeight="1" x14ac:dyDescent="0.2">
      <c r="B151" s="111" t="s">
        <v>8</v>
      </c>
      <c r="D151" s="40"/>
      <c r="E151" s="73" t="s">
        <v>223</v>
      </c>
      <c r="F151" s="73"/>
      <c r="G151" s="30" t="s">
        <v>114</v>
      </c>
      <c r="H151" s="30"/>
      <c r="I151" s="30"/>
      <c r="J151" s="30" t="s">
        <v>115</v>
      </c>
      <c r="K151" s="30"/>
      <c r="L151" s="73" t="s">
        <v>150</v>
      </c>
      <c r="N151" s="191" t="s">
        <v>130</v>
      </c>
      <c r="P151" s="73" t="s">
        <v>116</v>
      </c>
      <c r="Q151" s="89"/>
      <c r="R151" s="29" t="s">
        <v>52</v>
      </c>
      <c r="S151" s="39">
        <f t="shared" si="340"/>
        <v>26.4</v>
      </c>
      <c r="T151" s="37" t="s">
        <v>46</v>
      </c>
      <c r="U151" s="5" t="str">
        <f>+Instructions!$B$3</f>
        <v>B</v>
      </c>
      <c r="V151" s="52"/>
      <c r="W151" s="56">
        <f>+Instructions!$C$22</f>
        <v>0</v>
      </c>
      <c r="X151" s="17">
        <f t="shared" si="341"/>
        <v>26.4</v>
      </c>
      <c r="Y151" s="52"/>
      <c r="Z151" s="6" t="s">
        <v>667</v>
      </c>
      <c r="AA151" s="39">
        <v>26.4</v>
      </c>
      <c r="AB151" s="60">
        <f t="shared" si="342"/>
        <v>0</v>
      </c>
      <c r="AC151" s="17">
        <f t="shared" si="343"/>
        <v>26.4</v>
      </c>
      <c r="AD151" s="12">
        <f t="shared" si="344"/>
        <v>0</v>
      </c>
      <c r="AE151" s="120"/>
      <c r="AF151" s="128">
        <v>3</v>
      </c>
      <c r="AG151" s="53">
        <f t="shared" si="345"/>
        <v>26.4</v>
      </c>
      <c r="AH151" s="52"/>
      <c r="AJ151" s="17">
        <f t="shared" si="346"/>
        <v>26.4</v>
      </c>
      <c r="AK151" s="17">
        <f t="shared" si="347"/>
        <v>0</v>
      </c>
      <c r="AL151" s="17">
        <f t="shared" si="348"/>
        <v>0</v>
      </c>
      <c r="AM151" s="17" t="str">
        <f t="shared" si="349"/>
        <v/>
      </c>
      <c r="AO151" s="31" t="s">
        <v>59</v>
      </c>
    </row>
    <row r="152" spans="2:41" s="3" customFormat="1" ht="0.95" customHeight="1" x14ac:dyDescent="0.2">
      <c r="P152" s="73"/>
      <c r="Q152" s="89"/>
      <c r="R152" s="6"/>
      <c r="S152" s="39"/>
      <c r="T152" s="6"/>
      <c r="U152" s="5"/>
      <c r="V152" s="52"/>
      <c r="W152" s="56"/>
      <c r="X152" s="15"/>
      <c r="Y152" s="52"/>
      <c r="Z152" s="39"/>
      <c r="AA152" s="39"/>
      <c r="AB152" s="55"/>
      <c r="AC152" s="17"/>
      <c r="AD152" s="15"/>
      <c r="AE152" s="65"/>
      <c r="AF152" s="123"/>
      <c r="AG152" s="39"/>
      <c r="AH152" s="52"/>
      <c r="AJ152" s="17"/>
      <c r="AK152" s="17"/>
      <c r="AL152" s="17"/>
      <c r="AM152" s="17"/>
      <c r="AO152" s="157" t="s">
        <v>59</v>
      </c>
    </row>
    <row r="153" spans="2:41" s="3" customFormat="1" ht="9.9499999999999993" customHeight="1" x14ac:dyDescent="0.2">
      <c r="B153" s="113" t="s">
        <v>45</v>
      </c>
      <c r="D153" s="40"/>
      <c r="E153" s="73" t="s">
        <v>136</v>
      </c>
      <c r="F153" s="73"/>
      <c r="G153" s="30" t="s">
        <v>162</v>
      </c>
      <c r="H153" s="30"/>
      <c r="I153" s="30"/>
      <c r="J153" s="30" t="s">
        <v>115</v>
      </c>
      <c r="K153" s="30"/>
      <c r="L153" s="30"/>
      <c r="M153" s="30"/>
      <c r="N153" s="30"/>
      <c r="P153" s="73" t="s">
        <v>120</v>
      </c>
      <c r="Q153" s="89"/>
      <c r="R153" s="29"/>
      <c r="S153" s="39">
        <f t="shared" ref="S153" si="350">IF(Suggested="Yes",AA153,AG153)</f>
        <v>362.7</v>
      </c>
      <c r="T153" s="37" t="s">
        <v>46</v>
      </c>
      <c r="U153" s="5" t="str">
        <f>+Instructions!$B$3</f>
        <v>B</v>
      </c>
      <c r="V153" s="52"/>
      <c r="W153" s="56">
        <f>+Instructions!$C$22</f>
        <v>0</v>
      </c>
      <c r="X153" s="39">
        <f t="shared" ref="X153" si="351">ROUND($AA153*(1-W153)+0.004999,2)</f>
        <v>362.7</v>
      </c>
      <c r="Y153" s="52"/>
      <c r="Z153" s="6" t="s">
        <v>667</v>
      </c>
      <c r="AA153" s="39">
        <v>362.7</v>
      </c>
      <c r="AB153" s="60">
        <f t="shared" ref="AB153" si="352">+W153</f>
        <v>0</v>
      </c>
      <c r="AC153" s="39">
        <f t="shared" ref="AC153" si="353">+X153</f>
        <v>362.7</v>
      </c>
      <c r="AD153" s="60">
        <f t="shared" ref="AD153" si="354">(AG153-AC153)/AG153</f>
        <v>0</v>
      </c>
      <c r="AE153" s="120"/>
      <c r="AF153" s="129">
        <v>2</v>
      </c>
      <c r="AG153" s="44">
        <f t="shared" ref="AG153" si="355">SUM(AJ153:AL153)+AE153</f>
        <v>362.7</v>
      </c>
      <c r="AH153" s="52"/>
      <c r="AJ153" s="17">
        <f t="shared" ref="AJ153" si="356">ROUND(AC153/(1-VLOOKUP(AF153,Group,2,FALSE)),2)</f>
        <v>362.7</v>
      </c>
      <c r="AK153" s="17">
        <f t="shared" ref="AK153" si="357">IF(VLOOKUP(AF153,Group,5,FALSE)="YES",VLOOKUP(ROUND(ROUND(AJ153,1)-AJ153,2),Round,2,FALSE)+VLOOKUP(AF153,Group,6,FALSE),0)</f>
        <v>0</v>
      </c>
      <c r="AL153" s="17">
        <f t="shared" ref="AL153" si="358">IF(VLOOKUP(AF153,Group,7,FALSE)="",0,ROUND(AJ153-0.04999,1)-AJ153+AM153)</f>
        <v>0</v>
      </c>
      <c r="AM153" s="17" t="str">
        <f t="shared" ref="AM153" si="359">IF(VLOOKUP(AF153,Group,7,FALSE)="","",VLOOKUP(AF153,Group,7,FALSE))</f>
        <v/>
      </c>
      <c r="AO153" s="31" t="s">
        <v>59</v>
      </c>
    </row>
    <row r="154" spans="2:41" s="3" customFormat="1" ht="9.9499999999999993" customHeight="1" x14ac:dyDescent="0.2">
      <c r="B154" s="113" t="s">
        <v>45</v>
      </c>
      <c r="D154" s="40"/>
      <c r="E154" s="73" t="s">
        <v>136</v>
      </c>
      <c r="F154" s="73"/>
      <c r="G154" s="30" t="s">
        <v>163</v>
      </c>
      <c r="H154" s="30"/>
      <c r="I154" s="30"/>
      <c r="J154" s="30" t="s">
        <v>115</v>
      </c>
      <c r="K154" s="30"/>
      <c r="L154" s="30"/>
      <c r="M154" s="30"/>
      <c r="N154" s="30"/>
      <c r="P154" s="73" t="s">
        <v>120</v>
      </c>
      <c r="Q154" s="89"/>
      <c r="R154" s="29" t="s">
        <v>52</v>
      </c>
      <c r="S154" s="39">
        <f>IF(Suggested="Yes",AA154,AG154)</f>
        <v>543.04999999999995</v>
      </c>
      <c r="T154" s="37" t="s">
        <v>46</v>
      </c>
      <c r="U154" s="5" t="str">
        <f>+Instructions!$B$3</f>
        <v>B</v>
      </c>
      <c r="V154" s="52"/>
      <c r="W154" s="56">
        <f>+Instructions!$C$22</f>
        <v>0</v>
      </c>
      <c r="X154" s="39">
        <f>ROUND($AA154*(1-W154)+0.004999,2)</f>
        <v>543.04999999999995</v>
      </c>
      <c r="Y154" s="52"/>
      <c r="Z154" s="6" t="s">
        <v>667</v>
      </c>
      <c r="AA154" s="39">
        <v>543.04999999999995</v>
      </c>
      <c r="AB154" s="60">
        <f>+W154</f>
        <v>0</v>
      </c>
      <c r="AC154" s="39">
        <f>+X154</f>
        <v>543.04999999999995</v>
      </c>
      <c r="AD154" s="60">
        <f>(AG154-AC154)/AG154</f>
        <v>0</v>
      </c>
      <c r="AE154" s="120"/>
      <c r="AF154" s="129">
        <v>2</v>
      </c>
      <c r="AG154" s="44">
        <f>SUM(AJ154:AL154)+AE154</f>
        <v>543.04999999999995</v>
      </c>
      <c r="AH154" s="52"/>
      <c r="AJ154" s="17">
        <f>ROUND(AC154/(1-VLOOKUP(AF154,Group,2,FALSE)),2)</f>
        <v>543.04999999999995</v>
      </c>
      <c r="AK154" s="17">
        <f>IF(VLOOKUP(AF154,Group,5,FALSE)="YES",VLOOKUP(ROUND(ROUND(AJ154,1)-AJ154,2),Round,2,FALSE)+VLOOKUP(AF154,Group,6,FALSE),0)</f>
        <v>0</v>
      </c>
      <c r="AL154" s="17">
        <f>IF(VLOOKUP(AF154,Group,7,FALSE)="",0,ROUND(AJ154-0.04999,1)-AJ154+AM154)</f>
        <v>0</v>
      </c>
      <c r="AM154" s="17" t="str">
        <f>IF(VLOOKUP(AF154,Group,7,FALSE)="","",VLOOKUP(AF154,Group,7,FALSE))</f>
        <v/>
      </c>
      <c r="AO154" s="31" t="s">
        <v>59</v>
      </c>
    </row>
    <row r="155" spans="2:41" s="3" customFormat="1" ht="9.9499999999999993" customHeight="1" x14ac:dyDescent="0.2">
      <c r="B155" s="113" t="s">
        <v>45</v>
      </c>
      <c r="D155" s="40"/>
      <c r="E155" s="73" t="s">
        <v>136</v>
      </c>
      <c r="F155" s="73"/>
      <c r="G155" s="30" t="s">
        <v>164</v>
      </c>
      <c r="H155" s="30"/>
      <c r="I155" s="30"/>
      <c r="J155" s="30" t="s">
        <v>115</v>
      </c>
      <c r="K155" s="30"/>
      <c r="L155" s="30"/>
      <c r="M155" s="30"/>
      <c r="N155" s="30"/>
      <c r="P155" s="73" t="s">
        <v>120</v>
      </c>
      <c r="Q155" s="89"/>
      <c r="R155" s="29" t="s">
        <v>52</v>
      </c>
      <c r="S155" s="39">
        <f t="shared" ref="S155" si="360">IF(Suggested="Yes",AA155,AG155)</f>
        <v>543.04999999999995</v>
      </c>
      <c r="T155" s="37" t="s">
        <v>46</v>
      </c>
      <c r="U155" s="5" t="str">
        <f>+Instructions!$B$3</f>
        <v>B</v>
      </c>
      <c r="V155" s="52"/>
      <c r="W155" s="56">
        <f>+Instructions!$C$22</f>
        <v>0</v>
      </c>
      <c r="X155" s="39">
        <f>ROUND($AA155*(1-W155)+0.004999,2)</f>
        <v>543.04999999999995</v>
      </c>
      <c r="Y155" s="52"/>
      <c r="Z155" s="6" t="s">
        <v>667</v>
      </c>
      <c r="AA155" s="39">
        <v>543.04999999999995</v>
      </c>
      <c r="AB155" s="60">
        <f t="shared" ref="AB155" si="361">+W155</f>
        <v>0</v>
      </c>
      <c r="AC155" s="39">
        <f t="shared" ref="AC155" si="362">+X155</f>
        <v>543.04999999999995</v>
      </c>
      <c r="AD155" s="60">
        <f t="shared" ref="AD155" si="363">(AG155-AC155)/AG155</f>
        <v>0</v>
      </c>
      <c r="AE155" s="120"/>
      <c r="AF155" s="129">
        <v>2</v>
      </c>
      <c r="AG155" s="44">
        <f t="shared" ref="AG155" si="364">SUM(AJ155:AL155)+AE155</f>
        <v>543.04999999999995</v>
      </c>
      <c r="AH155" s="52"/>
      <c r="AJ155" s="17">
        <f t="shared" ref="AJ155" si="365">ROUND(AC155/(1-VLOOKUP(AF155,Group,2,FALSE)),2)</f>
        <v>543.04999999999995</v>
      </c>
      <c r="AK155" s="17">
        <f t="shared" ref="AK155" si="366">IF(VLOOKUP(AF155,Group,5,FALSE)="YES",VLOOKUP(ROUND(ROUND(AJ155,1)-AJ155,2),Round,2,FALSE)+VLOOKUP(AF155,Group,6,FALSE),0)</f>
        <v>0</v>
      </c>
      <c r="AL155" s="17">
        <f t="shared" ref="AL155" si="367">IF(VLOOKUP(AF155,Group,7,FALSE)="",0,ROUND(AJ155-0.04999,1)-AJ155+AM155)</f>
        <v>0</v>
      </c>
      <c r="AM155" s="17" t="str">
        <f t="shared" ref="AM155" si="368">IF(VLOOKUP(AF155,Group,7,FALSE)="","",VLOOKUP(AF155,Group,7,FALSE))</f>
        <v/>
      </c>
      <c r="AO155" s="31" t="s">
        <v>59</v>
      </c>
    </row>
    <row r="156" spans="2:41" s="3" customFormat="1" ht="0.95" customHeight="1" x14ac:dyDescent="0.2">
      <c r="P156" s="73"/>
      <c r="Q156" s="89"/>
      <c r="R156" s="6"/>
      <c r="S156" s="39"/>
      <c r="T156" s="6"/>
      <c r="U156" s="5"/>
      <c r="V156" s="52"/>
      <c r="W156" s="56"/>
      <c r="X156" s="15"/>
      <c r="Y156" s="52"/>
      <c r="Z156" s="39"/>
      <c r="AA156" s="39"/>
      <c r="AB156" s="55"/>
      <c r="AC156" s="17"/>
      <c r="AD156" s="15"/>
      <c r="AE156" s="65"/>
      <c r="AF156" s="123"/>
      <c r="AG156" s="39"/>
      <c r="AH156" s="52"/>
      <c r="AJ156" s="17"/>
      <c r="AK156" s="17"/>
      <c r="AL156" s="17"/>
      <c r="AM156" s="17"/>
      <c r="AO156" s="157" t="s">
        <v>59</v>
      </c>
    </row>
    <row r="157" spans="2:41" s="3" customFormat="1" ht="9.9499999999999993" customHeight="1" x14ac:dyDescent="0.2">
      <c r="B157" s="113" t="s">
        <v>45</v>
      </c>
      <c r="D157" s="40"/>
      <c r="E157" s="73" t="s">
        <v>117</v>
      </c>
      <c r="F157" s="73"/>
      <c r="G157" s="30" t="s">
        <v>118</v>
      </c>
      <c r="H157" s="30"/>
      <c r="I157" s="30"/>
      <c r="J157" s="30" t="s">
        <v>115</v>
      </c>
      <c r="K157" s="30"/>
      <c r="L157" s="30"/>
      <c r="M157" s="30"/>
      <c r="N157" s="30"/>
      <c r="P157" s="73" t="s">
        <v>119</v>
      </c>
      <c r="Q157" s="89"/>
      <c r="R157" s="29"/>
      <c r="S157" s="39">
        <f t="shared" ref="S157:S161" si="369">IF(Suggested="Yes",AA157,AG157)</f>
        <v>17.55</v>
      </c>
      <c r="T157" s="37" t="s">
        <v>46</v>
      </c>
      <c r="U157" s="5" t="str">
        <f>+Instructions!$B$3</f>
        <v>B</v>
      </c>
      <c r="V157" s="52"/>
      <c r="W157" s="56">
        <f>+Instructions!$C$22</f>
        <v>0</v>
      </c>
      <c r="X157" s="39">
        <f t="shared" ref="X157:X161" si="370">ROUND($AA157*(1-W157)+0.004999,2)</f>
        <v>17.55</v>
      </c>
      <c r="Y157" s="52"/>
      <c r="Z157" s="6" t="s">
        <v>667</v>
      </c>
      <c r="AA157" s="39">
        <v>17.55</v>
      </c>
      <c r="AB157" s="60">
        <f t="shared" ref="AB157:AB161" si="371">+W157</f>
        <v>0</v>
      </c>
      <c r="AC157" s="39">
        <f t="shared" ref="AC157:AC161" si="372">+X157</f>
        <v>17.55</v>
      </c>
      <c r="AD157" s="60">
        <f t="shared" ref="AD157:AD161" si="373">(AG157-AC157)/AG157</f>
        <v>0</v>
      </c>
      <c r="AE157" s="120"/>
      <c r="AF157" s="129">
        <v>2</v>
      </c>
      <c r="AG157" s="44">
        <f t="shared" ref="AG157:AG161" si="374">SUM(AJ157:AL157)+AE157</f>
        <v>17.55</v>
      </c>
      <c r="AH157" s="52"/>
      <c r="AJ157" s="17">
        <f t="shared" ref="AJ157:AJ161" si="375">ROUND(AC157/(1-VLOOKUP(AF157,Group,2,FALSE)),2)</f>
        <v>17.55</v>
      </c>
      <c r="AK157" s="17">
        <f t="shared" ref="AK157:AK161" si="376">IF(VLOOKUP(AF157,Group,5,FALSE)="YES",VLOOKUP(ROUND(ROUND(AJ157,1)-AJ157,2),Round,2,FALSE)+VLOOKUP(AF157,Group,6,FALSE),0)</f>
        <v>0</v>
      </c>
      <c r="AL157" s="17">
        <f t="shared" ref="AL157:AL161" si="377">IF(VLOOKUP(AF157,Group,7,FALSE)="",0,ROUND(AJ157-0.04999,1)-AJ157+AM157)</f>
        <v>0</v>
      </c>
      <c r="AM157" s="17" t="str">
        <f t="shared" ref="AM157:AM161" si="378">IF(VLOOKUP(AF157,Group,7,FALSE)="","",VLOOKUP(AF157,Group,7,FALSE))</f>
        <v/>
      </c>
      <c r="AO157" s="31" t="s">
        <v>59</v>
      </c>
    </row>
    <row r="158" spans="2:41" s="3" customFormat="1" ht="2.85" customHeight="1" x14ac:dyDescent="0.2">
      <c r="P158" s="73"/>
      <c r="Q158" s="89"/>
      <c r="R158" s="6"/>
      <c r="S158" s="39"/>
      <c r="T158" s="6"/>
      <c r="U158" s="5"/>
      <c r="V158" s="52"/>
      <c r="W158" s="56"/>
      <c r="X158" s="15"/>
      <c r="Y158" s="52"/>
      <c r="Z158" s="39"/>
      <c r="AA158" s="39"/>
      <c r="AB158" s="55"/>
      <c r="AC158" s="17"/>
      <c r="AD158" s="15"/>
      <c r="AE158" s="65"/>
      <c r="AF158" s="123"/>
      <c r="AG158" s="39"/>
      <c r="AH158" s="52"/>
      <c r="AJ158" s="17"/>
      <c r="AK158" s="17"/>
      <c r="AL158" s="17"/>
      <c r="AM158" s="17"/>
      <c r="AO158" s="157" t="s">
        <v>59</v>
      </c>
    </row>
    <row r="159" spans="2:41" s="3" customFormat="1" ht="9.9499999999999993" customHeight="1" x14ac:dyDescent="0.2">
      <c r="B159" s="112" t="s">
        <v>55</v>
      </c>
      <c r="D159" s="40"/>
      <c r="E159" s="73" t="s">
        <v>104</v>
      </c>
      <c r="F159" s="73"/>
      <c r="G159" s="30" t="s">
        <v>48</v>
      </c>
      <c r="H159" s="30"/>
      <c r="I159" s="30"/>
      <c r="J159" s="30" t="s">
        <v>178</v>
      </c>
      <c r="K159" s="30"/>
      <c r="L159" s="30"/>
      <c r="M159" s="30"/>
      <c r="N159" s="30"/>
      <c r="P159" s="73" t="s">
        <v>106</v>
      </c>
      <c r="Q159" s="89"/>
      <c r="R159" s="29"/>
      <c r="S159" s="39">
        <f t="shared" ref="S159" si="379">IF(Suggested="Yes",AA159,AG159)</f>
        <v>9.5</v>
      </c>
      <c r="T159" s="37" t="s">
        <v>47</v>
      </c>
      <c r="U159" s="5" t="str">
        <f>+Instructions!$B$3</f>
        <v>B</v>
      </c>
      <c r="V159" s="52"/>
      <c r="W159" s="56">
        <f>+Instructions!$C$22</f>
        <v>0</v>
      </c>
      <c r="X159" s="17">
        <f t="shared" ref="X159" si="380">ROUND($AA159*(1-W159)+0.004999,2)</f>
        <v>9.5</v>
      </c>
      <c r="Y159" s="52"/>
      <c r="Z159" s="6" t="s">
        <v>667</v>
      </c>
      <c r="AA159" s="39">
        <v>9.5</v>
      </c>
      <c r="AB159" s="60">
        <f t="shared" ref="AB159" si="381">+W159</f>
        <v>0</v>
      </c>
      <c r="AC159" s="17">
        <f t="shared" ref="AC159" si="382">+X159</f>
        <v>9.5</v>
      </c>
      <c r="AD159" s="12">
        <f t="shared" ref="AD159" si="383">(AG159-AC159)/AG159</f>
        <v>0</v>
      </c>
      <c r="AE159" s="120"/>
      <c r="AF159" s="127">
        <v>1</v>
      </c>
      <c r="AG159" s="38">
        <f t="shared" ref="AG159" si="384">SUM(AJ159:AL159)+AE159</f>
        <v>9.5</v>
      </c>
      <c r="AH159" s="52"/>
      <c r="AJ159" s="17">
        <f t="shared" ref="AJ159" si="385">ROUND(AC159/(1-VLOOKUP(AF159,Group,2,FALSE)),2)</f>
        <v>9.5</v>
      </c>
      <c r="AK159" s="17">
        <f t="shared" ref="AK159" si="386">IF(VLOOKUP(AF159,Group,5,FALSE)="YES",VLOOKUP(ROUND(ROUND(AJ159,1)-AJ159,2),Round,2,FALSE)+VLOOKUP(AF159,Group,6,FALSE),0)</f>
        <v>0</v>
      </c>
      <c r="AL159" s="17">
        <f t="shared" ref="AL159" si="387">IF(VLOOKUP(AF159,Group,7,FALSE)="",0,ROUND(AJ159-0.04999,1)-AJ159+AM159)</f>
        <v>0</v>
      </c>
      <c r="AM159" s="17" t="str">
        <f t="shared" ref="AM159" si="388">IF(VLOOKUP(AF159,Group,7,FALSE)="","",VLOOKUP(AF159,Group,7,FALSE))</f>
        <v/>
      </c>
      <c r="AO159" s="31" t="s">
        <v>59</v>
      </c>
    </row>
    <row r="160" spans="2:41" s="3" customFormat="1" ht="9.9499999999999993" customHeight="1" x14ac:dyDescent="0.2">
      <c r="B160" s="112" t="s">
        <v>55</v>
      </c>
      <c r="D160" s="40"/>
      <c r="E160" s="73" t="s">
        <v>109</v>
      </c>
      <c r="F160" s="73"/>
      <c r="G160" s="30" t="s">
        <v>48</v>
      </c>
      <c r="H160" s="30"/>
      <c r="I160" s="30"/>
      <c r="J160" s="30" t="s">
        <v>178</v>
      </c>
      <c r="K160" s="30"/>
      <c r="L160" s="30"/>
      <c r="M160" s="30"/>
      <c r="N160" s="30"/>
      <c r="P160" s="73" t="s">
        <v>106</v>
      </c>
      <c r="Q160" s="89"/>
      <c r="R160" s="29"/>
      <c r="S160" s="39">
        <f t="shared" ref="S160" si="389">IF(Suggested="Yes",AA160,AG160)</f>
        <v>10.8</v>
      </c>
      <c r="T160" s="37" t="s">
        <v>47</v>
      </c>
      <c r="U160" s="5" t="str">
        <f>+Instructions!$B$3</f>
        <v>B</v>
      </c>
      <c r="V160" s="52"/>
      <c r="W160" s="56">
        <f>+Instructions!$C$22</f>
        <v>0</v>
      </c>
      <c r="X160" s="17">
        <f t="shared" ref="X160" si="390">ROUND($AA160*(1-W160)+0.004999,2)</f>
        <v>10.8</v>
      </c>
      <c r="Y160" s="52"/>
      <c r="Z160" s="6" t="s">
        <v>667</v>
      </c>
      <c r="AA160" s="39">
        <v>10.8</v>
      </c>
      <c r="AB160" s="60">
        <f t="shared" ref="AB160" si="391">+W160</f>
        <v>0</v>
      </c>
      <c r="AC160" s="17">
        <f t="shared" ref="AC160" si="392">+X160</f>
        <v>10.8</v>
      </c>
      <c r="AD160" s="12">
        <f t="shared" ref="AD160" si="393">(AG160-AC160)/AG160</f>
        <v>0</v>
      </c>
      <c r="AE160" s="120"/>
      <c r="AF160" s="127">
        <v>1</v>
      </c>
      <c r="AG160" s="38">
        <f t="shared" ref="AG160" si="394">SUM(AJ160:AL160)+AE160</f>
        <v>10.8</v>
      </c>
      <c r="AH160" s="52"/>
      <c r="AJ160" s="17">
        <f t="shared" ref="AJ160" si="395">ROUND(AC160/(1-VLOOKUP(AF160,Group,2,FALSE)),2)</f>
        <v>10.8</v>
      </c>
      <c r="AK160" s="17">
        <f t="shared" ref="AK160" si="396">IF(VLOOKUP(AF160,Group,5,FALSE)="YES",VLOOKUP(ROUND(ROUND(AJ160,1)-AJ160,2),Round,2,FALSE)+VLOOKUP(AF160,Group,6,FALSE),0)</f>
        <v>0</v>
      </c>
      <c r="AL160" s="17">
        <f t="shared" ref="AL160" si="397">IF(VLOOKUP(AF160,Group,7,FALSE)="",0,ROUND(AJ160-0.04999,1)-AJ160+AM160)</f>
        <v>0</v>
      </c>
      <c r="AM160" s="17" t="str">
        <f t="shared" ref="AM160" si="398">IF(VLOOKUP(AF160,Group,7,FALSE)="","",VLOOKUP(AF160,Group,7,FALSE))</f>
        <v/>
      </c>
      <c r="AO160" s="31" t="s">
        <v>59</v>
      </c>
    </row>
    <row r="161" spans="2:41" s="3" customFormat="1" ht="9.9499999999999993" customHeight="1" x14ac:dyDescent="0.2">
      <c r="B161" s="112" t="s">
        <v>55</v>
      </c>
      <c r="D161" s="40"/>
      <c r="E161" s="73" t="s">
        <v>107</v>
      </c>
      <c r="F161" s="73"/>
      <c r="G161" s="30" t="s">
        <v>48</v>
      </c>
      <c r="H161" s="30"/>
      <c r="I161" s="30"/>
      <c r="J161" s="30" t="s">
        <v>178</v>
      </c>
      <c r="K161" s="30"/>
      <c r="L161" s="30"/>
      <c r="M161" s="30"/>
      <c r="N161" s="30"/>
      <c r="P161" s="73" t="s">
        <v>108</v>
      </c>
      <c r="Q161" s="89"/>
      <c r="R161" s="29"/>
      <c r="S161" s="39">
        <f t="shared" si="369"/>
        <v>12.8</v>
      </c>
      <c r="T161" s="37" t="s">
        <v>47</v>
      </c>
      <c r="U161" s="5" t="str">
        <f>+Instructions!$B$3</f>
        <v>B</v>
      </c>
      <c r="V161" s="52"/>
      <c r="W161" s="56">
        <f>+Instructions!$C$22</f>
        <v>0</v>
      </c>
      <c r="X161" s="17">
        <f t="shared" si="370"/>
        <v>12.8</v>
      </c>
      <c r="Y161" s="52"/>
      <c r="Z161" s="6" t="s">
        <v>667</v>
      </c>
      <c r="AA161" s="39">
        <v>12.8</v>
      </c>
      <c r="AB161" s="60">
        <f t="shared" si="371"/>
        <v>0</v>
      </c>
      <c r="AC161" s="17">
        <f t="shared" si="372"/>
        <v>12.8</v>
      </c>
      <c r="AD161" s="12">
        <f t="shared" si="373"/>
        <v>0</v>
      </c>
      <c r="AE161" s="120"/>
      <c r="AF161" s="127">
        <v>1</v>
      </c>
      <c r="AG161" s="38">
        <f t="shared" si="374"/>
        <v>12.8</v>
      </c>
      <c r="AH161" s="52"/>
      <c r="AJ161" s="17">
        <f t="shared" si="375"/>
        <v>12.8</v>
      </c>
      <c r="AK161" s="17">
        <f t="shared" si="376"/>
        <v>0</v>
      </c>
      <c r="AL161" s="17">
        <f t="shared" si="377"/>
        <v>0</v>
      </c>
      <c r="AM161" s="17" t="str">
        <f t="shared" si="378"/>
        <v/>
      </c>
      <c r="AO161" s="31" t="s">
        <v>59</v>
      </c>
    </row>
    <row r="162" spans="2:41" s="3" customFormat="1" ht="2.85" customHeight="1" x14ac:dyDescent="0.2">
      <c r="P162" s="73"/>
      <c r="Q162" s="89"/>
      <c r="R162" s="6"/>
      <c r="S162" s="39"/>
      <c r="T162" s="6"/>
      <c r="U162" s="5"/>
      <c r="V162" s="52"/>
      <c r="W162" s="56"/>
      <c r="X162" s="15"/>
      <c r="Y162" s="52"/>
      <c r="Z162" s="39"/>
      <c r="AA162" s="39"/>
      <c r="AB162" s="55"/>
      <c r="AC162" s="17"/>
      <c r="AD162" s="15"/>
      <c r="AE162" s="65"/>
      <c r="AF162" s="123"/>
      <c r="AG162" s="39"/>
      <c r="AH162" s="52"/>
      <c r="AJ162" s="17"/>
      <c r="AK162" s="17"/>
      <c r="AL162" s="17"/>
      <c r="AM162" s="17"/>
      <c r="AO162" s="157" t="s">
        <v>59</v>
      </c>
    </row>
    <row r="163" spans="2:41" s="3" customFormat="1" ht="9.9499999999999993" customHeight="1" x14ac:dyDescent="0.2">
      <c r="B163" s="112" t="s">
        <v>55</v>
      </c>
      <c r="D163" s="40"/>
      <c r="E163" s="73" t="s">
        <v>104</v>
      </c>
      <c r="F163" s="73"/>
      <c r="G163" s="30" t="s">
        <v>48</v>
      </c>
      <c r="H163" s="30"/>
      <c r="I163" s="30"/>
      <c r="J163" s="30" t="s">
        <v>175</v>
      </c>
      <c r="L163" s="30"/>
      <c r="M163" s="30"/>
      <c r="N163" s="30"/>
      <c r="P163" s="73" t="s">
        <v>106</v>
      </c>
      <c r="Q163" s="89"/>
      <c r="R163" s="29"/>
      <c r="S163" s="39">
        <f t="shared" ref="S163:S164" si="399">IF(Suggested="Yes",AA163,AG163)</f>
        <v>9.5</v>
      </c>
      <c r="T163" s="37" t="s">
        <v>47</v>
      </c>
      <c r="U163" s="5" t="str">
        <f>+Instructions!$B$3</f>
        <v>B</v>
      </c>
      <c r="V163" s="52"/>
      <c r="W163" s="56">
        <f>+Instructions!$C$22</f>
        <v>0</v>
      </c>
      <c r="X163" s="17">
        <f t="shared" ref="X163:X164" si="400">ROUND($AA163*(1-W163)+0.004999,2)</f>
        <v>9.5</v>
      </c>
      <c r="Y163" s="52"/>
      <c r="Z163" s="6" t="s">
        <v>667</v>
      </c>
      <c r="AA163" s="39">
        <v>9.5</v>
      </c>
      <c r="AB163" s="60">
        <f t="shared" ref="AB163:AB164" si="401">+W163</f>
        <v>0</v>
      </c>
      <c r="AC163" s="17">
        <f t="shared" ref="AC163:AC164" si="402">+X163</f>
        <v>9.5</v>
      </c>
      <c r="AD163" s="12">
        <f t="shared" ref="AD163:AD164" si="403">(AG163-AC163)/AG163</f>
        <v>0</v>
      </c>
      <c r="AE163" s="120"/>
      <c r="AF163" s="127">
        <v>1</v>
      </c>
      <c r="AG163" s="38">
        <f t="shared" ref="AG163:AG164" si="404">SUM(AJ163:AL163)+AE163</f>
        <v>9.5</v>
      </c>
      <c r="AH163" s="52"/>
      <c r="AJ163" s="17">
        <f t="shared" ref="AJ163:AJ164" si="405">ROUND(AC163/(1-VLOOKUP(AF163,Group,2,FALSE)),2)</f>
        <v>9.5</v>
      </c>
      <c r="AK163" s="17">
        <f t="shared" ref="AK163:AK164" si="406">IF(VLOOKUP(AF163,Group,5,FALSE)="YES",VLOOKUP(ROUND(ROUND(AJ163,1)-AJ163,2),Round,2,FALSE)+VLOOKUP(AF163,Group,6,FALSE),0)</f>
        <v>0</v>
      </c>
      <c r="AL163" s="17">
        <f t="shared" ref="AL163:AL164" si="407">IF(VLOOKUP(AF163,Group,7,FALSE)="",0,ROUND(AJ163-0.04999,1)-AJ163+AM163)</f>
        <v>0</v>
      </c>
      <c r="AM163" s="17" t="str">
        <f t="shared" ref="AM163:AM164" si="408">IF(VLOOKUP(AF163,Group,7,FALSE)="","",VLOOKUP(AF163,Group,7,FALSE))</f>
        <v/>
      </c>
      <c r="AO163" s="31" t="s">
        <v>59</v>
      </c>
    </row>
    <row r="164" spans="2:41" s="3" customFormat="1" ht="9.9499999999999993" customHeight="1" x14ac:dyDescent="0.2">
      <c r="B164" s="112" t="s">
        <v>55</v>
      </c>
      <c r="D164" s="40"/>
      <c r="E164" s="73" t="s">
        <v>109</v>
      </c>
      <c r="F164" s="73"/>
      <c r="G164" s="30" t="s">
        <v>48</v>
      </c>
      <c r="H164" s="30"/>
      <c r="I164" s="30"/>
      <c r="J164" s="30" t="s">
        <v>175</v>
      </c>
      <c r="L164" s="30"/>
      <c r="M164" s="30"/>
      <c r="N164" s="30"/>
      <c r="P164" s="73" t="s">
        <v>106</v>
      </c>
      <c r="Q164" s="89"/>
      <c r="R164" s="29"/>
      <c r="S164" s="39">
        <f t="shared" si="399"/>
        <v>10.8</v>
      </c>
      <c r="T164" s="37" t="s">
        <v>47</v>
      </c>
      <c r="U164" s="5" t="str">
        <f>+Instructions!$B$3</f>
        <v>B</v>
      </c>
      <c r="V164" s="52"/>
      <c r="W164" s="56">
        <f>+Instructions!$C$22</f>
        <v>0</v>
      </c>
      <c r="X164" s="17">
        <f t="shared" si="400"/>
        <v>10.8</v>
      </c>
      <c r="Y164" s="52"/>
      <c r="Z164" s="6" t="s">
        <v>667</v>
      </c>
      <c r="AA164" s="39">
        <v>10.8</v>
      </c>
      <c r="AB164" s="60">
        <f t="shared" si="401"/>
        <v>0</v>
      </c>
      <c r="AC164" s="17">
        <f t="shared" si="402"/>
        <v>10.8</v>
      </c>
      <c r="AD164" s="12">
        <f t="shared" si="403"/>
        <v>0</v>
      </c>
      <c r="AE164" s="120"/>
      <c r="AF164" s="127">
        <v>1</v>
      </c>
      <c r="AG164" s="38">
        <f t="shared" si="404"/>
        <v>10.8</v>
      </c>
      <c r="AH164" s="52"/>
      <c r="AJ164" s="17">
        <f t="shared" si="405"/>
        <v>10.8</v>
      </c>
      <c r="AK164" s="17">
        <f t="shared" si="406"/>
        <v>0</v>
      </c>
      <c r="AL164" s="17">
        <f t="shared" si="407"/>
        <v>0</v>
      </c>
      <c r="AM164" s="17" t="str">
        <f t="shared" si="408"/>
        <v/>
      </c>
      <c r="AO164" s="31" t="s">
        <v>59</v>
      </c>
    </row>
    <row r="165" spans="2:41" s="3" customFormat="1" ht="2.85" customHeight="1" x14ac:dyDescent="0.2">
      <c r="P165" s="73"/>
      <c r="Q165" s="89"/>
      <c r="R165" s="6"/>
      <c r="S165" s="39"/>
      <c r="T165" s="6"/>
      <c r="U165" s="5"/>
      <c r="V165" s="52"/>
      <c r="W165" s="56"/>
      <c r="X165" s="15"/>
      <c r="Y165" s="52"/>
      <c r="Z165" s="39"/>
      <c r="AA165" s="39"/>
      <c r="AB165" s="55"/>
      <c r="AC165" s="17"/>
      <c r="AD165" s="15"/>
      <c r="AE165" s="65"/>
      <c r="AF165" s="123"/>
      <c r="AG165" s="39"/>
      <c r="AH165" s="52"/>
      <c r="AJ165" s="17"/>
      <c r="AK165" s="17"/>
      <c r="AL165" s="17"/>
      <c r="AM165" s="17"/>
      <c r="AO165" s="157" t="s">
        <v>59</v>
      </c>
    </row>
    <row r="166" spans="2:41" s="3" customFormat="1" ht="9.9499999999999993" customHeight="1" x14ac:dyDescent="0.2">
      <c r="B166" s="112" t="s">
        <v>55</v>
      </c>
      <c r="D166" s="40"/>
      <c r="E166" s="73" t="s">
        <v>104</v>
      </c>
      <c r="F166" s="73"/>
      <c r="G166" s="30" t="s">
        <v>48</v>
      </c>
      <c r="H166" s="30"/>
      <c r="I166" s="30"/>
      <c r="J166" s="30" t="s">
        <v>258</v>
      </c>
      <c r="L166" s="30"/>
      <c r="M166" s="30"/>
      <c r="N166" s="30"/>
      <c r="P166" s="73" t="s">
        <v>106</v>
      </c>
      <c r="Q166" s="89"/>
      <c r="R166" s="29"/>
      <c r="S166" s="39">
        <f t="shared" ref="S166:S168" si="409">IF(Suggested="Yes",AA166,AG166)</f>
        <v>10.25</v>
      </c>
      <c r="T166" s="37" t="s">
        <v>47</v>
      </c>
      <c r="U166" s="5" t="str">
        <f>+Instructions!$B$3</f>
        <v>B</v>
      </c>
      <c r="V166" s="52"/>
      <c r="W166" s="56">
        <f>+Instructions!$C$22</f>
        <v>0</v>
      </c>
      <c r="X166" s="17">
        <f t="shared" ref="X166:X168" si="410">ROUND($AA166*(1-W166)+0.004999,2)</f>
        <v>10.25</v>
      </c>
      <c r="Y166" s="52"/>
      <c r="Z166" s="6" t="s">
        <v>667</v>
      </c>
      <c r="AA166" s="39">
        <v>10.25</v>
      </c>
      <c r="AB166" s="60">
        <f t="shared" ref="AB166:AB168" si="411">+W166</f>
        <v>0</v>
      </c>
      <c r="AC166" s="17">
        <f t="shared" ref="AC166:AC168" si="412">+X166</f>
        <v>10.25</v>
      </c>
      <c r="AD166" s="12">
        <f t="shared" ref="AD166:AD168" si="413">(AG166-AC166)/AG166</f>
        <v>0</v>
      </c>
      <c r="AE166" s="120"/>
      <c r="AF166" s="127">
        <v>1</v>
      </c>
      <c r="AG166" s="38">
        <f t="shared" ref="AG166:AG168" si="414">SUM(AJ166:AL166)+AE166</f>
        <v>10.25</v>
      </c>
      <c r="AH166" s="52"/>
      <c r="AJ166" s="17">
        <f t="shared" ref="AJ166:AJ168" si="415">ROUND(AC166/(1-VLOOKUP(AF166,Group,2,FALSE)),2)</f>
        <v>10.25</v>
      </c>
      <c r="AK166" s="17">
        <f t="shared" ref="AK166:AK168" si="416">IF(VLOOKUP(AF166,Group,5,FALSE)="YES",VLOOKUP(ROUND(ROUND(AJ166,1)-AJ166,2),Round,2,FALSE)+VLOOKUP(AF166,Group,6,FALSE),0)</f>
        <v>0</v>
      </c>
      <c r="AL166" s="17">
        <f t="shared" ref="AL166:AL168" si="417">IF(VLOOKUP(AF166,Group,7,FALSE)="",0,ROUND(AJ166-0.04999,1)-AJ166+AM166)</f>
        <v>0</v>
      </c>
      <c r="AM166" s="17" t="str">
        <f t="shared" ref="AM166:AM168" si="418">IF(VLOOKUP(AF166,Group,7,FALSE)="","",VLOOKUP(AF166,Group,7,FALSE))</f>
        <v/>
      </c>
      <c r="AO166" s="31" t="s">
        <v>59</v>
      </c>
    </row>
    <row r="167" spans="2:41" s="3" customFormat="1" ht="9.9499999999999993" customHeight="1" x14ac:dyDescent="0.2">
      <c r="B167" s="112" t="s">
        <v>55</v>
      </c>
      <c r="D167" s="40"/>
      <c r="E167" s="73" t="s">
        <v>109</v>
      </c>
      <c r="F167" s="73"/>
      <c r="G167" s="30" t="s">
        <v>48</v>
      </c>
      <c r="H167" s="30"/>
      <c r="I167" s="30"/>
      <c r="J167" s="30" t="s">
        <v>258</v>
      </c>
      <c r="L167" s="30"/>
      <c r="M167" s="30"/>
      <c r="N167" s="30"/>
      <c r="P167" s="73" t="s">
        <v>106</v>
      </c>
      <c r="Q167" s="89"/>
      <c r="R167" s="29"/>
      <c r="S167" s="39">
        <f t="shared" si="409"/>
        <v>11.75</v>
      </c>
      <c r="T167" s="37" t="s">
        <v>47</v>
      </c>
      <c r="U167" s="5" t="str">
        <f>+Instructions!$B$3</f>
        <v>B</v>
      </c>
      <c r="V167" s="52"/>
      <c r="W167" s="56">
        <f>+Instructions!$C$22</f>
        <v>0</v>
      </c>
      <c r="X167" s="17">
        <f t="shared" si="410"/>
        <v>11.75</v>
      </c>
      <c r="Y167" s="52"/>
      <c r="Z167" s="6" t="s">
        <v>667</v>
      </c>
      <c r="AA167" s="39">
        <v>11.75</v>
      </c>
      <c r="AB167" s="60">
        <f t="shared" si="411"/>
        <v>0</v>
      </c>
      <c r="AC167" s="17">
        <f t="shared" si="412"/>
        <v>11.75</v>
      </c>
      <c r="AD167" s="12">
        <f t="shared" si="413"/>
        <v>0</v>
      </c>
      <c r="AE167" s="120"/>
      <c r="AF167" s="127">
        <v>1</v>
      </c>
      <c r="AG167" s="38">
        <f t="shared" si="414"/>
        <v>11.75</v>
      </c>
      <c r="AH167" s="52"/>
      <c r="AJ167" s="17">
        <f t="shared" si="415"/>
        <v>11.75</v>
      </c>
      <c r="AK167" s="17">
        <f t="shared" si="416"/>
        <v>0</v>
      </c>
      <c r="AL167" s="17">
        <f t="shared" si="417"/>
        <v>0</v>
      </c>
      <c r="AM167" s="17" t="str">
        <f t="shared" si="418"/>
        <v/>
      </c>
      <c r="AO167" s="31" t="s">
        <v>59</v>
      </c>
    </row>
    <row r="168" spans="2:41" s="3" customFormat="1" ht="9.9499999999999993" customHeight="1" x14ac:dyDescent="0.2">
      <c r="B168" s="112" t="s">
        <v>55</v>
      </c>
      <c r="D168" s="40"/>
      <c r="E168" s="73" t="s">
        <v>112</v>
      </c>
      <c r="F168" s="73"/>
      <c r="G168" s="30" t="s">
        <v>48</v>
      </c>
      <c r="H168" s="30"/>
      <c r="I168" s="30"/>
      <c r="J168" s="30" t="s">
        <v>258</v>
      </c>
      <c r="L168" s="30"/>
      <c r="M168" s="30"/>
      <c r="N168" s="30"/>
      <c r="P168" s="73" t="s">
        <v>113</v>
      </c>
      <c r="Q168" s="89"/>
      <c r="R168" s="29"/>
      <c r="S168" s="39">
        <f t="shared" si="409"/>
        <v>12.25</v>
      </c>
      <c r="T168" s="37" t="s">
        <v>47</v>
      </c>
      <c r="U168" s="5" t="str">
        <f>+Instructions!$B$3</f>
        <v>B</v>
      </c>
      <c r="V168" s="52"/>
      <c r="W168" s="56">
        <f>+Instructions!$C$22</f>
        <v>0</v>
      </c>
      <c r="X168" s="17">
        <f t="shared" si="410"/>
        <v>12.25</v>
      </c>
      <c r="Y168" s="52"/>
      <c r="Z168" s="6" t="s">
        <v>667</v>
      </c>
      <c r="AA168" s="39">
        <v>12.25</v>
      </c>
      <c r="AB168" s="60">
        <f t="shared" si="411"/>
        <v>0</v>
      </c>
      <c r="AC168" s="17">
        <f t="shared" si="412"/>
        <v>12.25</v>
      </c>
      <c r="AD168" s="12">
        <f t="shared" si="413"/>
        <v>0</v>
      </c>
      <c r="AE168" s="120"/>
      <c r="AF168" s="127">
        <v>1</v>
      </c>
      <c r="AG168" s="38">
        <f t="shared" si="414"/>
        <v>12.25</v>
      </c>
      <c r="AH168" s="52"/>
      <c r="AJ168" s="17">
        <f t="shared" si="415"/>
        <v>12.25</v>
      </c>
      <c r="AK168" s="17">
        <f t="shared" si="416"/>
        <v>0</v>
      </c>
      <c r="AL168" s="17">
        <f t="shared" si="417"/>
        <v>0</v>
      </c>
      <c r="AM168" s="17" t="str">
        <f t="shared" si="418"/>
        <v/>
      </c>
      <c r="AO168" s="31" t="s">
        <v>59</v>
      </c>
    </row>
    <row r="169" spans="2:41" s="3" customFormat="1" ht="9.9499999999999993" customHeight="1" x14ac:dyDescent="0.2">
      <c r="B169" s="112" t="s">
        <v>55</v>
      </c>
      <c r="D169" s="40"/>
      <c r="E169" s="73" t="s">
        <v>107</v>
      </c>
      <c r="F169" s="73"/>
      <c r="G169" s="30" t="s">
        <v>48</v>
      </c>
      <c r="H169" s="30"/>
      <c r="I169" s="30"/>
      <c r="J169" s="30" t="s">
        <v>258</v>
      </c>
      <c r="L169" s="30"/>
      <c r="M169" s="30"/>
      <c r="N169" s="30"/>
      <c r="P169" s="73" t="s">
        <v>108</v>
      </c>
      <c r="Q169" s="89"/>
      <c r="R169" s="29"/>
      <c r="S169" s="39">
        <f>IF(Suggested="Yes",AA169,AG169)</f>
        <v>13.95</v>
      </c>
      <c r="T169" s="37" t="s">
        <v>47</v>
      </c>
      <c r="U169" s="5" t="str">
        <f>+Instructions!$B$3</f>
        <v>B</v>
      </c>
      <c r="V169" s="52"/>
      <c r="W169" s="56">
        <f>+Instructions!$C$22</f>
        <v>0</v>
      </c>
      <c r="X169" s="17">
        <f>ROUND($AA169*(1-W169)+0.004999,2)</f>
        <v>13.95</v>
      </c>
      <c r="Y169" s="52"/>
      <c r="Z169" s="6" t="s">
        <v>667</v>
      </c>
      <c r="AA169" s="39">
        <v>13.95</v>
      </c>
      <c r="AB169" s="60">
        <f>+W169</f>
        <v>0</v>
      </c>
      <c r="AC169" s="17">
        <f>+X169</f>
        <v>13.95</v>
      </c>
      <c r="AD169" s="12">
        <f>(AG169-AC169)/AG169</f>
        <v>0</v>
      </c>
      <c r="AE169" s="120"/>
      <c r="AF169" s="127">
        <v>1</v>
      </c>
      <c r="AG169" s="38">
        <f>SUM(AJ169:AL169)+AE169</f>
        <v>13.95</v>
      </c>
      <c r="AH169" s="52"/>
      <c r="AJ169" s="17">
        <f>ROUND(AC169/(1-VLOOKUP(AF169,Group,2,FALSE)),2)</f>
        <v>13.95</v>
      </c>
      <c r="AK169" s="17">
        <f>IF(VLOOKUP(AF169,Group,5,FALSE)="YES",VLOOKUP(ROUND(ROUND(AJ169,1)-AJ169,2),Round,2,FALSE)+VLOOKUP(AF169,Group,6,FALSE),0)</f>
        <v>0</v>
      </c>
      <c r="AL169" s="17">
        <f>IF(VLOOKUP(AF169,Group,7,FALSE)="",0,ROUND(AJ169-0.04999,1)-AJ169+AM169)</f>
        <v>0</v>
      </c>
      <c r="AM169" s="17" t="str">
        <f>IF(VLOOKUP(AF169,Group,7,FALSE)="","",VLOOKUP(AF169,Group,7,FALSE))</f>
        <v/>
      </c>
      <c r="AO169" s="31" t="s">
        <v>59</v>
      </c>
    </row>
    <row r="170" spans="2:41" s="3" customFormat="1" ht="0.95" customHeight="1" x14ac:dyDescent="0.2">
      <c r="P170" s="73"/>
      <c r="Q170" s="89"/>
      <c r="R170" s="6"/>
      <c r="S170" s="39"/>
      <c r="T170" s="6"/>
      <c r="U170" s="5"/>
      <c r="V170" s="52"/>
      <c r="W170" s="56"/>
      <c r="X170" s="15"/>
      <c r="Y170" s="52"/>
      <c r="Z170" s="39"/>
      <c r="AA170" s="39"/>
      <c r="AB170" s="55"/>
      <c r="AC170" s="17"/>
      <c r="AD170" s="15"/>
      <c r="AE170" s="65"/>
      <c r="AF170" s="123"/>
      <c r="AG170" s="39"/>
      <c r="AH170" s="52"/>
      <c r="AJ170" s="17"/>
      <c r="AK170" s="17"/>
      <c r="AL170" s="17"/>
      <c r="AM170" s="17"/>
      <c r="AO170" s="157" t="s">
        <v>59</v>
      </c>
    </row>
    <row r="171" spans="2:41" s="3" customFormat="1" ht="9.9499999999999993" customHeight="1" x14ac:dyDescent="0.2">
      <c r="B171" s="111" t="s">
        <v>8</v>
      </c>
      <c r="D171" s="40"/>
      <c r="E171" s="73" t="s">
        <v>223</v>
      </c>
      <c r="F171" s="73"/>
      <c r="G171" s="30" t="s">
        <v>114</v>
      </c>
      <c r="H171" s="30"/>
      <c r="I171" s="30"/>
      <c r="J171" s="30" t="s">
        <v>260</v>
      </c>
      <c r="K171" s="30"/>
      <c r="L171" s="73" t="s">
        <v>131</v>
      </c>
      <c r="N171" s="191" t="s">
        <v>130</v>
      </c>
      <c r="P171" s="73" t="s">
        <v>116</v>
      </c>
      <c r="Q171" s="89"/>
      <c r="R171" s="29"/>
      <c r="S171" s="39">
        <f t="shared" ref="S171:S172" si="419">IF(Suggested="Yes",AA171,AG171)</f>
        <v>35.25</v>
      </c>
      <c r="T171" s="37" t="s">
        <v>46</v>
      </c>
      <c r="U171" s="5" t="str">
        <f>+Instructions!$B$3</f>
        <v>B</v>
      </c>
      <c r="V171" s="52"/>
      <c r="W171" s="56">
        <f>+Instructions!$C$22</f>
        <v>0</v>
      </c>
      <c r="X171" s="17">
        <f t="shared" ref="X171:X172" si="420">ROUND($AA171*(1-W171)+0.004999,2)</f>
        <v>35.25</v>
      </c>
      <c r="Y171" s="52"/>
      <c r="Z171" s="6" t="s">
        <v>667</v>
      </c>
      <c r="AA171" s="39">
        <v>35.25</v>
      </c>
      <c r="AB171" s="60">
        <f t="shared" ref="AB171:AB172" si="421">+W171</f>
        <v>0</v>
      </c>
      <c r="AC171" s="17">
        <f t="shared" ref="AC171:AC172" si="422">+X171</f>
        <v>35.25</v>
      </c>
      <c r="AD171" s="12">
        <f t="shared" ref="AD171:AD172" si="423">(AG171-AC171)/AG171</f>
        <v>0</v>
      </c>
      <c r="AE171" s="120"/>
      <c r="AF171" s="128">
        <v>3</v>
      </c>
      <c r="AG171" s="53">
        <f t="shared" ref="AG171:AG172" si="424">SUM(AJ171:AL171)+AE171</f>
        <v>35.25</v>
      </c>
      <c r="AH171" s="52"/>
      <c r="AJ171" s="17">
        <f t="shared" ref="AJ171:AJ172" si="425">ROUND(AC171/(1-VLOOKUP(AF171,Group,2,FALSE)),2)</f>
        <v>35.25</v>
      </c>
      <c r="AK171" s="17">
        <f t="shared" ref="AK171:AK172" si="426">IF(VLOOKUP(AF171,Group,5,FALSE)="YES",VLOOKUP(ROUND(ROUND(AJ171,1)-AJ171,2),Round,2,FALSE)+VLOOKUP(AF171,Group,6,FALSE),0)</f>
        <v>0</v>
      </c>
      <c r="AL171" s="17">
        <f t="shared" ref="AL171:AL172" si="427">IF(VLOOKUP(AF171,Group,7,FALSE)="",0,ROUND(AJ171-0.04999,1)-AJ171+AM171)</f>
        <v>0</v>
      </c>
      <c r="AM171" s="17" t="str">
        <f t="shared" ref="AM171:AM172" si="428">IF(VLOOKUP(AF171,Group,7,FALSE)="","",VLOOKUP(AF171,Group,7,FALSE))</f>
        <v/>
      </c>
      <c r="AO171" s="31" t="s">
        <v>59</v>
      </c>
    </row>
    <row r="172" spans="2:41" s="3" customFormat="1" ht="9.9499999999999993" customHeight="1" x14ac:dyDescent="0.2">
      <c r="B172" s="111" t="s">
        <v>8</v>
      </c>
      <c r="D172" s="40"/>
      <c r="E172" s="73" t="s">
        <v>223</v>
      </c>
      <c r="F172" s="73"/>
      <c r="G172" s="30" t="s">
        <v>114</v>
      </c>
      <c r="H172" s="30"/>
      <c r="I172" s="30"/>
      <c r="J172" s="30" t="s">
        <v>260</v>
      </c>
      <c r="K172" s="30"/>
      <c r="L172" s="73" t="s">
        <v>150</v>
      </c>
      <c r="N172" s="191" t="s">
        <v>130</v>
      </c>
      <c r="P172" s="73" t="s">
        <v>116</v>
      </c>
      <c r="Q172" s="89"/>
      <c r="R172" s="29"/>
      <c r="S172" s="39">
        <f t="shared" si="419"/>
        <v>26.4</v>
      </c>
      <c r="T172" s="37" t="s">
        <v>46</v>
      </c>
      <c r="U172" s="5" t="str">
        <f>+Instructions!$B$3</f>
        <v>B</v>
      </c>
      <c r="V172" s="52"/>
      <c r="W172" s="56">
        <f>+Instructions!$C$22</f>
        <v>0</v>
      </c>
      <c r="X172" s="17">
        <f t="shared" si="420"/>
        <v>26.4</v>
      </c>
      <c r="Y172" s="52"/>
      <c r="Z172" s="6" t="s">
        <v>667</v>
      </c>
      <c r="AA172" s="39">
        <v>26.4</v>
      </c>
      <c r="AB172" s="60">
        <f t="shared" si="421"/>
        <v>0</v>
      </c>
      <c r="AC172" s="17">
        <f t="shared" si="422"/>
        <v>26.4</v>
      </c>
      <c r="AD172" s="12">
        <f t="shared" si="423"/>
        <v>0</v>
      </c>
      <c r="AE172" s="120"/>
      <c r="AF172" s="128">
        <v>3</v>
      </c>
      <c r="AG172" s="53">
        <f t="shared" si="424"/>
        <v>26.4</v>
      </c>
      <c r="AH172" s="52"/>
      <c r="AJ172" s="17">
        <f t="shared" si="425"/>
        <v>26.4</v>
      </c>
      <c r="AK172" s="17">
        <f t="shared" si="426"/>
        <v>0</v>
      </c>
      <c r="AL172" s="17">
        <f t="shared" si="427"/>
        <v>0</v>
      </c>
      <c r="AM172" s="17" t="str">
        <f t="shared" si="428"/>
        <v/>
      </c>
      <c r="AO172" s="31" t="s">
        <v>59</v>
      </c>
    </row>
    <row r="173" spans="2:41" s="3" customFormat="1" ht="0.95" customHeight="1" x14ac:dyDescent="0.2">
      <c r="P173" s="73"/>
      <c r="Q173" s="89"/>
      <c r="R173" s="6"/>
      <c r="S173" s="39"/>
      <c r="T173" s="6"/>
      <c r="U173" s="5"/>
      <c r="V173" s="52"/>
      <c r="W173" s="56"/>
      <c r="X173" s="15"/>
      <c r="Y173" s="52"/>
      <c r="Z173" s="39"/>
      <c r="AA173" s="39"/>
      <c r="AB173" s="55"/>
      <c r="AC173" s="17"/>
      <c r="AD173" s="15"/>
      <c r="AE173" s="65"/>
      <c r="AF173" s="123"/>
      <c r="AG173" s="39"/>
      <c r="AH173" s="52"/>
      <c r="AJ173" s="17"/>
      <c r="AK173" s="17"/>
      <c r="AL173" s="17"/>
      <c r="AM173" s="17"/>
      <c r="AO173" s="157" t="s">
        <v>59</v>
      </c>
    </row>
    <row r="174" spans="2:41" s="3" customFormat="1" ht="9.9499999999999993" customHeight="1" x14ac:dyDescent="0.2">
      <c r="B174" s="113" t="s">
        <v>45</v>
      </c>
      <c r="D174" s="40"/>
      <c r="E174" s="73" t="s">
        <v>136</v>
      </c>
      <c r="F174" s="73"/>
      <c r="G174" s="30" t="s">
        <v>162</v>
      </c>
      <c r="H174" s="30"/>
      <c r="I174" s="30"/>
      <c r="J174" s="30" t="s">
        <v>260</v>
      </c>
      <c r="K174" s="30"/>
      <c r="L174" s="30"/>
      <c r="M174" s="30"/>
      <c r="N174" s="30"/>
      <c r="P174" s="73" t="s">
        <v>120</v>
      </c>
      <c r="Q174" s="89"/>
      <c r="R174" s="29"/>
      <c r="S174" s="39">
        <f t="shared" ref="S174" si="429">IF(Suggested="Yes",AA174,AG174)</f>
        <v>361.4</v>
      </c>
      <c r="T174" s="37" t="s">
        <v>46</v>
      </c>
      <c r="U174" s="5" t="str">
        <f>+Instructions!$B$3</f>
        <v>B</v>
      </c>
      <c r="V174" s="52"/>
      <c r="W174" s="56">
        <f>+Instructions!$C$22</f>
        <v>0</v>
      </c>
      <c r="X174" s="39">
        <f t="shared" ref="X174" si="430">ROUND($AA174*(1-W174)+0.004999,2)</f>
        <v>361.4</v>
      </c>
      <c r="Y174" s="52"/>
      <c r="Z174" s="6" t="s">
        <v>667</v>
      </c>
      <c r="AA174" s="39">
        <v>361.4</v>
      </c>
      <c r="AB174" s="60">
        <f t="shared" ref="AB174" si="431">+W174</f>
        <v>0</v>
      </c>
      <c r="AC174" s="39">
        <f t="shared" ref="AC174" si="432">+X174</f>
        <v>361.4</v>
      </c>
      <c r="AD174" s="60">
        <f t="shared" ref="AD174" si="433">(AG174-AC174)/AG174</f>
        <v>0</v>
      </c>
      <c r="AE174" s="120"/>
      <c r="AF174" s="129">
        <v>2</v>
      </c>
      <c r="AG174" s="44">
        <f t="shared" ref="AG174" si="434">SUM(AJ174:AL174)+AE174</f>
        <v>361.4</v>
      </c>
      <c r="AH174" s="52"/>
      <c r="AJ174" s="17">
        <f t="shared" ref="AJ174" si="435">ROUND(AC174/(1-VLOOKUP(AF174,Group,2,FALSE)),2)</f>
        <v>361.4</v>
      </c>
      <c r="AK174" s="17">
        <f t="shared" ref="AK174" si="436">IF(VLOOKUP(AF174,Group,5,FALSE)="YES",VLOOKUP(ROUND(ROUND(AJ174,1)-AJ174,2),Round,2,FALSE)+VLOOKUP(AF174,Group,6,FALSE),0)</f>
        <v>0</v>
      </c>
      <c r="AL174" s="17">
        <f t="shared" ref="AL174" si="437">IF(VLOOKUP(AF174,Group,7,FALSE)="",0,ROUND(AJ174-0.04999,1)-AJ174+AM174)</f>
        <v>0</v>
      </c>
      <c r="AM174" s="17" t="str">
        <f t="shared" ref="AM174" si="438">IF(VLOOKUP(AF174,Group,7,FALSE)="","",VLOOKUP(AF174,Group,7,FALSE))</f>
        <v/>
      </c>
      <c r="AO174" s="31" t="s">
        <v>59</v>
      </c>
    </row>
    <row r="175" spans="2:41" s="3" customFormat="1" ht="9.9499999999999993" customHeight="1" x14ac:dyDescent="0.2">
      <c r="B175" s="113" t="s">
        <v>45</v>
      </c>
      <c r="D175" s="40"/>
      <c r="E175" s="73" t="s">
        <v>136</v>
      </c>
      <c r="F175" s="73"/>
      <c r="G175" s="30" t="s">
        <v>163</v>
      </c>
      <c r="H175" s="30"/>
      <c r="I175" s="30"/>
      <c r="J175" s="30" t="s">
        <v>260</v>
      </c>
      <c r="K175" s="30"/>
      <c r="L175" s="30"/>
      <c r="M175" s="30"/>
      <c r="N175" s="30"/>
      <c r="P175" s="73" t="s">
        <v>120</v>
      </c>
      <c r="Q175" s="89"/>
      <c r="R175" s="29"/>
      <c r="S175" s="39">
        <f>IF(Suggested="Yes",AA175,AG175)</f>
        <v>543.04999999999995</v>
      </c>
      <c r="T175" s="37" t="s">
        <v>46</v>
      </c>
      <c r="U175" s="5" t="str">
        <f>+Instructions!$B$3</f>
        <v>B</v>
      </c>
      <c r="V175" s="52"/>
      <c r="W175" s="56">
        <f>+Instructions!$C$22</f>
        <v>0</v>
      </c>
      <c r="X175" s="39">
        <f>ROUND($AA175*(1-W175)+0.004999,2)</f>
        <v>543.04999999999995</v>
      </c>
      <c r="Y175" s="52"/>
      <c r="Z175" s="6" t="s">
        <v>667</v>
      </c>
      <c r="AA175" s="39">
        <v>543.04999999999995</v>
      </c>
      <c r="AB175" s="60">
        <f>+W175</f>
        <v>0</v>
      </c>
      <c r="AC175" s="39">
        <f>+X175</f>
        <v>543.04999999999995</v>
      </c>
      <c r="AD175" s="60">
        <f>(AG175-AC175)/AG175</f>
        <v>0</v>
      </c>
      <c r="AE175" s="120"/>
      <c r="AF175" s="129">
        <v>2</v>
      </c>
      <c r="AG175" s="44">
        <f>SUM(AJ175:AL175)+AE175</f>
        <v>543.04999999999995</v>
      </c>
      <c r="AH175" s="52"/>
      <c r="AJ175" s="17">
        <f>ROUND(AC175/(1-VLOOKUP(AF175,Group,2,FALSE)),2)</f>
        <v>543.04999999999995</v>
      </c>
      <c r="AK175" s="17">
        <f>IF(VLOOKUP(AF175,Group,5,FALSE)="YES",VLOOKUP(ROUND(ROUND(AJ175,1)-AJ175,2),Round,2,FALSE)+VLOOKUP(AF175,Group,6,FALSE),0)</f>
        <v>0</v>
      </c>
      <c r="AL175" s="17">
        <f>IF(VLOOKUP(AF175,Group,7,FALSE)="",0,ROUND(AJ175-0.04999,1)-AJ175+AM175)</f>
        <v>0</v>
      </c>
      <c r="AM175" s="17" t="str">
        <f>IF(VLOOKUP(AF175,Group,7,FALSE)="","",VLOOKUP(AF175,Group,7,FALSE))</f>
        <v/>
      </c>
      <c r="AO175" s="31" t="s">
        <v>59</v>
      </c>
    </row>
    <row r="176" spans="2:41" s="3" customFormat="1" ht="9.9499999999999993" customHeight="1" x14ac:dyDescent="0.2">
      <c r="B176" s="113" t="s">
        <v>45</v>
      </c>
      <c r="D176" s="40"/>
      <c r="E176" s="73" t="s">
        <v>136</v>
      </c>
      <c r="F176" s="73"/>
      <c r="G176" s="30" t="s">
        <v>164</v>
      </c>
      <c r="H176" s="30"/>
      <c r="I176" s="30"/>
      <c r="J176" s="30" t="s">
        <v>260</v>
      </c>
      <c r="K176" s="30"/>
      <c r="L176" s="30"/>
      <c r="M176" s="30"/>
      <c r="N176" s="30"/>
      <c r="P176" s="73" t="s">
        <v>120</v>
      </c>
      <c r="Q176" s="89"/>
      <c r="R176" s="29"/>
      <c r="S176" s="39">
        <f t="shared" ref="S176" si="439">IF(Suggested="Yes",AA176,AG176)</f>
        <v>543.04999999999995</v>
      </c>
      <c r="T176" s="37" t="s">
        <v>46</v>
      </c>
      <c r="U176" s="5" t="str">
        <f>+Instructions!$B$3</f>
        <v>B</v>
      </c>
      <c r="V176" s="52"/>
      <c r="W176" s="56">
        <f>+Instructions!$C$22</f>
        <v>0</v>
      </c>
      <c r="X176" s="39">
        <f>ROUND($AA176*(1-W176)+0.004999,2)</f>
        <v>543.04999999999995</v>
      </c>
      <c r="Y176" s="52"/>
      <c r="Z176" s="6" t="s">
        <v>667</v>
      </c>
      <c r="AA176" s="39">
        <v>543.04999999999995</v>
      </c>
      <c r="AB176" s="60">
        <f t="shared" ref="AB176" si="440">+W176</f>
        <v>0</v>
      </c>
      <c r="AC176" s="39">
        <f t="shared" ref="AC176" si="441">+X176</f>
        <v>543.04999999999995</v>
      </c>
      <c r="AD176" s="60">
        <f t="shared" ref="AD176" si="442">(AG176-AC176)/AG176</f>
        <v>0</v>
      </c>
      <c r="AE176" s="120"/>
      <c r="AF176" s="129">
        <v>2</v>
      </c>
      <c r="AG176" s="44">
        <f t="shared" ref="AG176" si="443">SUM(AJ176:AL176)+AE176</f>
        <v>543.04999999999995</v>
      </c>
      <c r="AH176" s="52"/>
      <c r="AJ176" s="17">
        <f t="shared" ref="AJ176" si="444">ROUND(AC176/(1-VLOOKUP(AF176,Group,2,FALSE)),2)</f>
        <v>543.04999999999995</v>
      </c>
      <c r="AK176" s="17">
        <f t="shared" ref="AK176" si="445">IF(VLOOKUP(AF176,Group,5,FALSE)="YES",VLOOKUP(ROUND(ROUND(AJ176,1)-AJ176,2),Round,2,FALSE)+VLOOKUP(AF176,Group,6,FALSE),0)</f>
        <v>0</v>
      </c>
      <c r="AL176" s="17">
        <f t="shared" ref="AL176" si="446">IF(VLOOKUP(AF176,Group,7,FALSE)="",0,ROUND(AJ176-0.04999,1)-AJ176+AM176)</f>
        <v>0</v>
      </c>
      <c r="AM176" s="17" t="str">
        <f t="shared" ref="AM176" si="447">IF(VLOOKUP(AF176,Group,7,FALSE)="","",VLOOKUP(AF176,Group,7,FALSE))</f>
        <v/>
      </c>
      <c r="AO176" s="31" t="s">
        <v>59</v>
      </c>
    </row>
    <row r="177" spans="2:41" s="3" customFormat="1" ht="0.95" customHeight="1" x14ac:dyDescent="0.2">
      <c r="P177" s="73"/>
      <c r="Q177" s="89"/>
      <c r="R177" s="6"/>
      <c r="S177" s="39"/>
      <c r="T177" s="6"/>
      <c r="U177" s="5"/>
      <c r="V177" s="52"/>
      <c r="W177" s="56"/>
      <c r="X177" s="15"/>
      <c r="Y177" s="52"/>
      <c r="Z177" s="39"/>
      <c r="AA177" s="39"/>
      <c r="AB177" s="55"/>
      <c r="AC177" s="17"/>
      <c r="AD177" s="15"/>
      <c r="AE177" s="65"/>
      <c r="AF177" s="123"/>
      <c r="AG177" s="39"/>
      <c r="AH177" s="52"/>
      <c r="AJ177" s="17"/>
      <c r="AK177" s="17"/>
      <c r="AL177" s="17"/>
      <c r="AM177" s="17"/>
      <c r="AO177" s="157" t="s">
        <v>59</v>
      </c>
    </row>
    <row r="178" spans="2:41" s="3" customFormat="1" ht="9.9499999999999993" customHeight="1" x14ac:dyDescent="0.2">
      <c r="B178" s="113" t="s">
        <v>45</v>
      </c>
      <c r="D178" s="40"/>
      <c r="E178" s="73" t="s">
        <v>117</v>
      </c>
      <c r="F178" s="73"/>
      <c r="G178" s="30" t="s">
        <v>118</v>
      </c>
      <c r="H178" s="30"/>
      <c r="I178" s="30"/>
      <c r="J178" s="30" t="s">
        <v>260</v>
      </c>
      <c r="K178" s="30"/>
      <c r="L178" s="30"/>
      <c r="M178" s="30"/>
      <c r="N178" s="30"/>
      <c r="P178" s="73" t="s">
        <v>119</v>
      </c>
      <c r="Q178" s="89"/>
      <c r="R178" s="29"/>
      <c r="S178" s="39">
        <f t="shared" ref="S178" si="448">IF(Suggested="Yes",AA178,AG178)</f>
        <v>17.55</v>
      </c>
      <c r="T178" s="37" t="s">
        <v>46</v>
      </c>
      <c r="U178" s="5" t="str">
        <f>+Instructions!$B$3</f>
        <v>B</v>
      </c>
      <c r="V178" s="52"/>
      <c r="W178" s="56">
        <f>+Instructions!$C$22</f>
        <v>0</v>
      </c>
      <c r="X178" s="39">
        <f t="shared" ref="X178" si="449">ROUND($AA178*(1-W178)+0.004999,2)</f>
        <v>17.55</v>
      </c>
      <c r="Y178" s="52"/>
      <c r="Z178" s="6" t="s">
        <v>667</v>
      </c>
      <c r="AA178" s="39">
        <v>17.55</v>
      </c>
      <c r="AB178" s="60">
        <f t="shared" ref="AB178" si="450">+W178</f>
        <v>0</v>
      </c>
      <c r="AC178" s="39">
        <f t="shared" ref="AC178" si="451">+X178</f>
        <v>17.55</v>
      </c>
      <c r="AD178" s="60">
        <f t="shared" ref="AD178" si="452">(AG178-AC178)/AG178</f>
        <v>0</v>
      </c>
      <c r="AE178" s="120"/>
      <c r="AF178" s="129">
        <v>2</v>
      </c>
      <c r="AG178" s="44">
        <f t="shared" ref="AG178" si="453">SUM(AJ178:AL178)+AE178</f>
        <v>17.55</v>
      </c>
      <c r="AH178" s="52"/>
      <c r="AJ178" s="17">
        <f t="shared" ref="AJ178" si="454">ROUND(AC178/(1-VLOOKUP(AF178,Group,2,FALSE)),2)</f>
        <v>17.55</v>
      </c>
      <c r="AK178" s="17">
        <f t="shared" ref="AK178" si="455">IF(VLOOKUP(AF178,Group,5,FALSE)="YES",VLOOKUP(ROUND(ROUND(AJ178,1)-AJ178,2),Round,2,FALSE)+VLOOKUP(AF178,Group,6,FALSE),0)</f>
        <v>0</v>
      </c>
      <c r="AL178" s="17">
        <f t="shared" ref="AL178" si="456">IF(VLOOKUP(AF178,Group,7,FALSE)="",0,ROUND(AJ178-0.04999,1)-AJ178+AM178)</f>
        <v>0</v>
      </c>
      <c r="AM178" s="17" t="str">
        <f t="shared" ref="AM178" si="457">IF(VLOOKUP(AF178,Group,7,FALSE)="","",VLOOKUP(AF178,Group,7,FALSE))</f>
        <v/>
      </c>
      <c r="AO178" s="31" t="s">
        <v>59</v>
      </c>
    </row>
    <row r="179" spans="2:41" s="3" customFormat="1" ht="2.85" customHeight="1" x14ac:dyDescent="0.2">
      <c r="P179" s="73"/>
      <c r="Q179" s="89"/>
      <c r="R179" s="6"/>
      <c r="S179" s="39"/>
      <c r="T179" s="6"/>
      <c r="U179" s="5"/>
      <c r="V179" s="52"/>
      <c r="W179" s="56"/>
      <c r="X179" s="15"/>
      <c r="Y179" s="52"/>
      <c r="Z179" s="39"/>
      <c r="AA179" s="39"/>
      <c r="AB179" s="55"/>
      <c r="AC179" s="17"/>
      <c r="AD179" s="15"/>
      <c r="AE179" s="65"/>
      <c r="AF179" s="123"/>
      <c r="AG179" s="39"/>
      <c r="AH179" s="52"/>
      <c r="AJ179" s="17"/>
      <c r="AK179" s="17"/>
      <c r="AL179" s="17"/>
      <c r="AM179" s="17"/>
      <c r="AO179" s="157" t="s">
        <v>59</v>
      </c>
    </row>
    <row r="180" spans="2:41" s="3" customFormat="1" ht="9.9499999999999993" customHeight="1" x14ac:dyDescent="0.2">
      <c r="B180" s="112" t="s">
        <v>55</v>
      </c>
      <c r="D180" s="40"/>
      <c r="E180" s="73" t="s">
        <v>123</v>
      </c>
      <c r="F180" s="73"/>
      <c r="G180" s="30" t="s">
        <v>48</v>
      </c>
      <c r="H180" s="30"/>
      <c r="I180" s="30"/>
      <c r="J180" s="30" t="s">
        <v>105</v>
      </c>
      <c r="K180" s="30"/>
      <c r="L180" s="30"/>
      <c r="M180" s="30"/>
      <c r="N180" s="30"/>
      <c r="P180" s="73" t="s">
        <v>129</v>
      </c>
      <c r="Q180" s="89"/>
      <c r="R180" s="29"/>
      <c r="S180" s="39">
        <f t="shared" ref="S180:S181" si="458">IF(Suggested="Yes",AA180,AG180)</f>
        <v>10.45</v>
      </c>
      <c r="T180" s="37" t="s">
        <v>47</v>
      </c>
      <c r="U180" s="5" t="str">
        <f>+Instructions!$B$3</f>
        <v>B</v>
      </c>
      <c r="V180" s="52"/>
      <c r="W180" s="56">
        <f>+Instructions!$C$22</f>
        <v>0</v>
      </c>
      <c r="X180" s="17">
        <f t="shared" ref="X180:X181" si="459">ROUND($AA180*(1-W180)+0.004999,2)</f>
        <v>10.45</v>
      </c>
      <c r="Y180" s="52"/>
      <c r="Z180" s="6" t="s">
        <v>667</v>
      </c>
      <c r="AA180" s="39">
        <v>10.45</v>
      </c>
      <c r="AB180" s="60">
        <f t="shared" ref="AB180:AB181" si="460">+W180</f>
        <v>0</v>
      </c>
      <c r="AC180" s="17">
        <f t="shared" ref="AC180:AC181" si="461">+X180</f>
        <v>10.45</v>
      </c>
      <c r="AD180" s="12">
        <f t="shared" ref="AD180:AD181" si="462">(AG180-AC180)/AG180</f>
        <v>0</v>
      </c>
      <c r="AE180" s="120"/>
      <c r="AF180" s="127">
        <v>1</v>
      </c>
      <c r="AG180" s="38">
        <f t="shared" ref="AG180:AG181" si="463">SUM(AJ180:AL180)+AE180</f>
        <v>10.45</v>
      </c>
      <c r="AH180" s="52"/>
      <c r="AJ180" s="17">
        <f t="shared" ref="AJ180:AJ181" si="464">ROUND(AC180/(1-VLOOKUP(AF180,Group,2,FALSE)),2)</f>
        <v>10.45</v>
      </c>
      <c r="AK180" s="17">
        <f t="shared" ref="AK180:AK181" si="465">IF(VLOOKUP(AF180,Group,5,FALSE)="YES",VLOOKUP(ROUND(ROUND(AJ180,1)-AJ180,2),Round,2,FALSE)+VLOOKUP(AF180,Group,6,FALSE),0)</f>
        <v>0</v>
      </c>
      <c r="AL180" s="17">
        <f t="shared" ref="AL180:AL181" si="466">IF(VLOOKUP(AF180,Group,7,FALSE)="",0,ROUND(AJ180-0.04999,1)-AJ180+AM180)</f>
        <v>0</v>
      </c>
      <c r="AM180" s="17" t="str">
        <f t="shared" ref="AM180:AM181" si="467">IF(VLOOKUP(AF180,Group,7,FALSE)="","",VLOOKUP(AF180,Group,7,FALSE))</f>
        <v/>
      </c>
      <c r="AO180" s="31" t="s">
        <v>59</v>
      </c>
    </row>
    <row r="181" spans="2:41" s="3" customFormat="1" ht="9.9499999999999993" customHeight="1" x14ac:dyDescent="0.2">
      <c r="B181" s="112" t="s">
        <v>55</v>
      </c>
      <c r="D181" s="40"/>
      <c r="E181" s="73" t="s">
        <v>124</v>
      </c>
      <c r="F181" s="73"/>
      <c r="G181" s="30" t="s">
        <v>48</v>
      </c>
      <c r="H181" s="30"/>
      <c r="I181" s="30"/>
      <c r="J181" s="30" t="s">
        <v>105</v>
      </c>
      <c r="K181" s="30"/>
      <c r="L181" s="30"/>
      <c r="M181" s="30"/>
      <c r="N181" s="30"/>
      <c r="P181" s="73" t="s">
        <v>111</v>
      </c>
      <c r="Q181" s="89"/>
      <c r="R181" s="29"/>
      <c r="S181" s="39">
        <f t="shared" si="458"/>
        <v>11.55</v>
      </c>
      <c r="T181" s="37" t="s">
        <v>47</v>
      </c>
      <c r="U181" s="5" t="str">
        <f>+Instructions!$B$3</f>
        <v>B</v>
      </c>
      <c r="V181" s="52"/>
      <c r="W181" s="56">
        <f>+Instructions!$C$22</f>
        <v>0</v>
      </c>
      <c r="X181" s="17">
        <f t="shared" si="459"/>
        <v>11.55</v>
      </c>
      <c r="Y181" s="52"/>
      <c r="Z181" s="6" t="s">
        <v>667</v>
      </c>
      <c r="AA181" s="39">
        <v>11.55</v>
      </c>
      <c r="AB181" s="60">
        <f t="shared" si="460"/>
        <v>0</v>
      </c>
      <c r="AC181" s="17">
        <f t="shared" si="461"/>
        <v>11.55</v>
      </c>
      <c r="AD181" s="12">
        <f t="shared" si="462"/>
        <v>0</v>
      </c>
      <c r="AE181" s="120"/>
      <c r="AF181" s="127">
        <v>1</v>
      </c>
      <c r="AG181" s="38">
        <f t="shared" si="463"/>
        <v>11.55</v>
      </c>
      <c r="AH181" s="52"/>
      <c r="AJ181" s="17">
        <f t="shared" si="464"/>
        <v>11.55</v>
      </c>
      <c r="AK181" s="17">
        <f t="shared" si="465"/>
        <v>0</v>
      </c>
      <c r="AL181" s="17">
        <f t="shared" si="466"/>
        <v>0</v>
      </c>
      <c r="AM181" s="17" t="str">
        <f t="shared" si="467"/>
        <v/>
      </c>
      <c r="AO181" s="31" t="s">
        <v>59</v>
      </c>
    </row>
    <row r="182" spans="2:41" s="3" customFormat="1" ht="9.9499999999999993" customHeight="1" x14ac:dyDescent="0.2">
      <c r="B182" s="112" t="s">
        <v>55</v>
      </c>
      <c r="D182" s="40"/>
      <c r="E182" s="73" t="s">
        <v>125</v>
      </c>
      <c r="F182" s="73"/>
      <c r="G182" s="30" t="s">
        <v>48</v>
      </c>
      <c r="H182" s="30"/>
      <c r="I182" s="30"/>
      <c r="J182" s="30" t="s">
        <v>105</v>
      </c>
      <c r="K182" s="30"/>
      <c r="L182" s="30"/>
      <c r="M182" s="30"/>
      <c r="N182" s="30"/>
      <c r="P182" s="73" t="s">
        <v>141</v>
      </c>
      <c r="Q182" s="89"/>
      <c r="R182" s="29"/>
      <c r="S182" s="39">
        <f>IF(Suggested="Yes",AA182,AG182)</f>
        <v>14.4</v>
      </c>
      <c r="T182" s="37" t="s">
        <v>47</v>
      </c>
      <c r="U182" s="5" t="str">
        <f>+Instructions!$B$3</f>
        <v>B</v>
      </c>
      <c r="V182" s="52"/>
      <c r="W182" s="56">
        <f>+Instructions!$C$22</f>
        <v>0</v>
      </c>
      <c r="X182" s="17">
        <f>ROUND($AA182*(1-W182)+0.004999,2)</f>
        <v>14.4</v>
      </c>
      <c r="Y182" s="52"/>
      <c r="Z182" s="6" t="s">
        <v>667</v>
      </c>
      <c r="AA182" s="39">
        <v>14.4</v>
      </c>
      <c r="AB182" s="60">
        <f>+W182</f>
        <v>0</v>
      </c>
      <c r="AC182" s="17">
        <f>+X182</f>
        <v>14.4</v>
      </c>
      <c r="AD182" s="12">
        <f>(AG182-AC182)/AG182</f>
        <v>0</v>
      </c>
      <c r="AE182" s="120"/>
      <c r="AF182" s="127">
        <v>1</v>
      </c>
      <c r="AG182" s="38">
        <f>SUM(AJ182:AL182)+AE182</f>
        <v>14.4</v>
      </c>
      <c r="AH182" s="52"/>
      <c r="AJ182" s="17">
        <f>ROUND(AC182/(1-VLOOKUP(AF182,Group,2,FALSE)),2)</f>
        <v>14.4</v>
      </c>
      <c r="AK182" s="17">
        <f>IF(VLOOKUP(AF182,Group,5,FALSE)="YES",VLOOKUP(ROUND(ROUND(AJ182,1)-AJ182,2),Round,2,FALSE)+VLOOKUP(AF182,Group,6,FALSE),0)</f>
        <v>0</v>
      </c>
      <c r="AL182" s="17">
        <f>IF(VLOOKUP(AF182,Group,7,FALSE)="",0,ROUND(AJ182-0.04999,1)-AJ182+AM182)</f>
        <v>0</v>
      </c>
      <c r="AM182" s="17" t="str">
        <f>IF(VLOOKUP(AF182,Group,7,FALSE)="","",VLOOKUP(AF182,Group,7,FALSE))</f>
        <v/>
      </c>
      <c r="AO182" s="31" t="s">
        <v>59</v>
      </c>
    </row>
    <row r="183" spans="2:41" s="3" customFormat="1" ht="0.95" customHeight="1" x14ac:dyDescent="0.2">
      <c r="P183" s="73"/>
      <c r="Q183" s="89"/>
      <c r="R183" s="6"/>
      <c r="S183" s="39"/>
      <c r="T183" s="6"/>
      <c r="U183" s="5"/>
      <c r="V183" s="52"/>
      <c r="W183" s="56"/>
      <c r="X183" s="15"/>
      <c r="Y183" s="52"/>
      <c r="Z183" s="39"/>
      <c r="AA183" s="39"/>
      <c r="AB183" s="55"/>
      <c r="AC183" s="17"/>
      <c r="AD183" s="15"/>
      <c r="AE183" s="65"/>
      <c r="AF183" s="123"/>
      <c r="AG183" s="39"/>
      <c r="AH183" s="52"/>
      <c r="AJ183" s="17"/>
      <c r="AK183" s="17"/>
      <c r="AL183" s="17"/>
      <c r="AM183" s="17"/>
      <c r="AO183" s="157" t="s">
        <v>59</v>
      </c>
    </row>
    <row r="184" spans="2:41" s="3" customFormat="1" ht="9.9499999999999993" customHeight="1" x14ac:dyDescent="0.2">
      <c r="B184" s="111" t="s">
        <v>8</v>
      </c>
      <c r="D184" s="40"/>
      <c r="E184" s="73" t="s">
        <v>224</v>
      </c>
      <c r="F184" s="73"/>
      <c r="G184" s="30" t="s">
        <v>114</v>
      </c>
      <c r="H184" s="30"/>
      <c r="I184" s="30"/>
      <c r="J184" s="30" t="s">
        <v>115</v>
      </c>
      <c r="K184" s="30"/>
      <c r="L184" s="73" t="s">
        <v>145</v>
      </c>
      <c r="N184" s="191" t="s">
        <v>130</v>
      </c>
      <c r="P184" s="73" t="s">
        <v>116</v>
      </c>
      <c r="Q184" s="89"/>
      <c r="R184" s="29"/>
      <c r="S184" s="39">
        <f t="shared" ref="S184:S185" si="468">IF(Suggested="Yes",AA184,AG184)</f>
        <v>24.8</v>
      </c>
      <c r="T184" s="37" t="s">
        <v>46</v>
      </c>
      <c r="U184" s="5" t="str">
        <f>+Instructions!$B$3</f>
        <v>B</v>
      </c>
      <c r="V184" s="52"/>
      <c r="W184" s="56">
        <f>+Instructions!$C$22</f>
        <v>0</v>
      </c>
      <c r="X184" s="17">
        <f t="shared" ref="X184:X185" si="469">ROUND($AA184*(1-W184)+0.004999,2)</f>
        <v>24.8</v>
      </c>
      <c r="Y184" s="52"/>
      <c r="Z184" s="6" t="s">
        <v>667</v>
      </c>
      <c r="AA184" s="39">
        <v>24.8</v>
      </c>
      <c r="AB184" s="60">
        <f t="shared" ref="AB184:AB185" si="470">+W184</f>
        <v>0</v>
      </c>
      <c r="AC184" s="17">
        <f t="shared" ref="AC184:AC185" si="471">+X184</f>
        <v>24.8</v>
      </c>
      <c r="AD184" s="12">
        <f t="shared" ref="AD184:AD185" si="472">(AG184-AC184)/AG184</f>
        <v>0</v>
      </c>
      <c r="AE184" s="120"/>
      <c r="AF184" s="128">
        <v>3</v>
      </c>
      <c r="AG184" s="53">
        <f t="shared" ref="AG184:AG185" si="473">SUM(AJ184:AL184)+AE184</f>
        <v>24.8</v>
      </c>
      <c r="AH184" s="52"/>
      <c r="AJ184" s="17">
        <f t="shared" ref="AJ184:AJ185" si="474">ROUND(AC184/(1-VLOOKUP(AF184,Group,2,FALSE)),2)</f>
        <v>24.8</v>
      </c>
      <c r="AK184" s="17">
        <f t="shared" ref="AK184:AK185" si="475">IF(VLOOKUP(AF184,Group,5,FALSE)="YES",VLOOKUP(ROUND(ROUND(AJ184,1)-AJ184,2),Round,2,FALSE)+VLOOKUP(AF184,Group,6,FALSE),0)</f>
        <v>0</v>
      </c>
      <c r="AL184" s="17">
        <f t="shared" ref="AL184:AL185" si="476">IF(VLOOKUP(AF184,Group,7,FALSE)="",0,ROUND(AJ184-0.04999,1)-AJ184+AM184)</f>
        <v>0</v>
      </c>
      <c r="AM184" s="17" t="str">
        <f t="shared" ref="AM184:AM185" si="477">IF(VLOOKUP(AF184,Group,7,FALSE)="","",VLOOKUP(AF184,Group,7,FALSE))</f>
        <v/>
      </c>
      <c r="AO184" s="31" t="s">
        <v>59</v>
      </c>
    </row>
    <row r="185" spans="2:41" s="3" customFormat="1" ht="9.9499999999999993" customHeight="1" x14ac:dyDescent="0.2">
      <c r="B185" s="111" t="s">
        <v>8</v>
      </c>
      <c r="D185" s="40"/>
      <c r="E185" s="73" t="s">
        <v>224</v>
      </c>
      <c r="F185" s="73"/>
      <c r="G185" s="30" t="s">
        <v>114</v>
      </c>
      <c r="H185" s="30"/>
      <c r="I185" s="30"/>
      <c r="J185" s="30" t="s">
        <v>115</v>
      </c>
      <c r="K185" s="30"/>
      <c r="L185" s="73" t="s">
        <v>150</v>
      </c>
      <c r="N185" s="191" t="s">
        <v>130</v>
      </c>
      <c r="P185" s="73" t="s">
        <v>116</v>
      </c>
      <c r="Q185" s="89"/>
      <c r="R185" s="29"/>
      <c r="S185" s="39">
        <f t="shared" si="468"/>
        <v>24.8</v>
      </c>
      <c r="T185" s="37" t="s">
        <v>46</v>
      </c>
      <c r="U185" s="5" t="str">
        <f>+Instructions!$B$3</f>
        <v>B</v>
      </c>
      <c r="V185" s="52"/>
      <c r="W185" s="56">
        <f>+Instructions!$C$22</f>
        <v>0</v>
      </c>
      <c r="X185" s="17">
        <f t="shared" si="469"/>
        <v>24.8</v>
      </c>
      <c r="Y185" s="52"/>
      <c r="Z185" s="6" t="s">
        <v>667</v>
      </c>
      <c r="AA185" s="39">
        <v>24.8</v>
      </c>
      <c r="AB185" s="60">
        <f t="shared" si="470"/>
        <v>0</v>
      </c>
      <c r="AC185" s="17">
        <f t="shared" si="471"/>
        <v>24.8</v>
      </c>
      <c r="AD185" s="12">
        <f t="shared" si="472"/>
        <v>0</v>
      </c>
      <c r="AE185" s="120"/>
      <c r="AF185" s="128">
        <v>3</v>
      </c>
      <c r="AG185" s="53">
        <f t="shared" si="473"/>
        <v>24.8</v>
      </c>
      <c r="AH185" s="52"/>
      <c r="AJ185" s="17">
        <f t="shared" si="474"/>
        <v>24.8</v>
      </c>
      <c r="AK185" s="17">
        <f t="shared" si="475"/>
        <v>0</v>
      </c>
      <c r="AL185" s="17">
        <f t="shared" si="476"/>
        <v>0</v>
      </c>
      <c r="AM185" s="17" t="str">
        <f t="shared" si="477"/>
        <v/>
      </c>
      <c r="AO185" s="31" t="s">
        <v>59</v>
      </c>
    </row>
    <row r="186" spans="2:41" s="3" customFormat="1" ht="0.95" customHeight="1" x14ac:dyDescent="0.2">
      <c r="P186" s="73"/>
      <c r="Q186" s="89"/>
      <c r="R186" s="6"/>
      <c r="S186" s="39"/>
      <c r="T186" s="6"/>
      <c r="U186" s="5"/>
      <c r="V186" s="52"/>
      <c r="W186" s="56"/>
      <c r="X186" s="15"/>
      <c r="Y186" s="52"/>
      <c r="Z186" s="39"/>
      <c r="AA186" s="39"/>
      <c r="AB186" s="55"/>
      <c r="AC186" s="17"/>
      <c r="AD186" s="15"/>
      <c r="AE186" s="65"/>
      <c r="AF186" s="123"/>
      <c r="AG186" s="39"/>
      <c r="AH186" s="52"/>
      <c r="AJ186" s="17"/>
      <c r="AK186" s="17"/>
      <c r="AL186" s="17"/>
      <c r="AM186" s="17"/>
      <c r="AO186" s="157" t="s">
        <v>59</v>
      </c>
    </row>
    <row r="187" spans="2:41" s="3" customFormat="1" ht="9.9499999999999993" customHeight="1" x14ac:dyDescent="0.2">
      <c r="B187" s="113" t="s">
        <v>45</v>
      </c>
      <c r="D187" s="40"/>
      <c r="E187" s="73" t="s">
        <v>167</v>
      </c>
      <c r="F187" s="73"/>
      <c r="G187" s="30" t="s">
        <v>118</v>
      </c>
      <c r="H187" s="30"/>
      <c r="I187" s="30"/>
      <c r="J187" s="30" t="s">
        <v>115</v>
      </c>
      <c r="K187" s="30"/>
      <c r="L187" s="30"/>
      <c r="M187" s="30"/>
      <c r="N187" s="30"/>
      <c r="P187" s="73" t="s">
        <v>168</v>
      </c>
      <c r="Q187" s="89"/>
      <c r="R187" s="29"/>
      <c r="S187" s="39">
        <f t="shared" ref="S187" si="478">IF(Suggested="Yes",AA187,AG187)</f>
        <v>14.45</v>
      </c>
      <c r="T187" s="37" t="s">
        <v>46</v>
      </c>
      <c r="U187" s="5" t="str">
        <f>+Instructions!$B$3</f>
        <v>B</v>
      </c>
      <c r="V187" s="52"/>
      <c r="W187" s="56">
        <f>+Instructions!$C$22</f>
        <v>0</v>
      </c>
      <c r="X187" s="39">
        <f t="shared" ref="X187" si="479">ROUND($AA187*(1-W187)+0.004999,2)</f>
        <v>14.45</v>
      </c>
      <c r="Y187" s="52"/>
      <c r="Z187" s="6" t="s">
        <v>667</v>
      </c>
      <c r="AA187" s="39">
        <v>14.45</v>
      </c>
      <c r="AB187" s="60">
        <f t="shared" ref="AB187" si="480">+W187</f>
        <v>0</v>
      </c>
      <c r="AC187" s="39">
        <f t="shared" ref="AC187" si="481">+X187</f>
        <v>14.45</v>
      </c>
      <c r="AD187" s="60">
        <f t="shared" ref="AD187" si="482">(AG187-AC187)/AG187</f>
        <v>0</v>
      </c>
      <c r="AE187" s="120"/>
      <c r="AF187" s="129">
        <v>2</v>
      </c>
      <c r="AG187" s="44">
        <f t="shared" ref="AG187" si="483">SUM(AJ187:AL187)+AE187</f>
        <v>14.45</v>
      </c>
      <c r="AH187" s="52"/>
      <c r="AJ187" s="17">
        <f t="shared" ref="AJ187" si="484">ROUND(AC187/(1-VLOOKUP(AF187,Group,2,FALSE)),2)</f>
        <v>14.45</v>
      </c>
      <c r="AK187" s="17">
        <f t="shared" ref="AK187" si="485">IF(VLOOKUP(AF187,Group,5,FALSE)="YES",VLOOKUP(ROUND(ROUND(AJ187,1)-AJ187,2),Round,2,FALSE)+VLOOKUP(AF187,Group,6,FALSE),0)</f>
        <v>0</v>
      </c>
      <c r="AL187" s="17">
        <f t="shared" ref="AL187" si="486">IF(VLOOKUP(AF187,Group,7,FALSE)="",0,ROUND(AJ187-0.04999,1)-AJ187+AM187)</f>
        <v>0</v>
      </c>
      <c r="AM187" s="17" t="str">
        <f t="shared" ref="AM187" si="487">IF(VLOOKUP(AF187,Group,7,FALSE)="","",VLOOKUP(AF187,Group,7,FALSE))</f>
        <v/>
      </c>
      <c r="AO187" s="31" t="s">
        <v>59</v>
      </c>
    </row>
    <row r="188" spans="2:41" s="3" customFormat="1" ht="2.85" customHeight="1" x14ac:dyDescent="0.2">
      <c r="P188" s="73"/>
      <c r="Q188" s="89"/>
      <c r="R188" s="6"/>
      <c r="S188" s="39"/>
      <c r="T188" s="6"/>
      <c r="U188" s="5"/>
      <c r="V188" s="52"/>
      <c r="W188" s="56"/>
      <c r="X188" s="15"/>
      <c r="Y188" s="52"/>
      <c r="Z188" s="39"/>
      <c r="AA188" s="39"/>
      <c r="AB188" s="55"/>
      <c r="AC188" s="17"/>
      <c r="AD188" s="15"/>
      <c r="AE188" s="65"/>
      <c r="AF188" s="123"/>
      <c r="AG188" s="39"/>
      <c r="AH188" s="52"/>
      <c r="AJ188" s="17"/>
      <c r="AK188" s="17"/>
      <c r="AL188" s="17"/>
      <c r="AM188" s="17"/>
      <c r="AO188" s="157" t="s">
        <v>59</v>
      </c>
    </row>
    <row r="189" spans="2:41" s="3" customFormat="1" ht="9.9499999999999993" customHeight="1" x14ac:dyDescent="0.2">
      <c r="B189" s="112" t="s">
        <v>55</v>
      </c>
      <c r="D189" s="40"/>
      <c r="E189" s="73" t="s">
        <v>124</v>
      </c>
      <c r="F189" s="73"/>
      <c r="G189" s="30" t="s">
        <v>48</v>
      </c>
      <c r="H189" s="30"/>
      <c r="I189" s="30"/>
      <c r="J189" s="30" t="s">
        <v>178</v>
      </c>
      <c r="K189" s="30"/>
      <c r="L189" s="30"/>
      <c r="M189" s="30"/>
      <c r="N189" s="30"/>
      <c r="P189" s="73" t="s">
        <v>111</v>
      </c>
      <c r="Q189" s="89"/>
      <c r="R189" s="29"/>
      <c r="S189" s="39">
        <f t="shared" ref="S189" si="488">IF(Suggested="Yes",AA189,AG189)</f>
        <v>11.55</v>
      </c>
      <c r="T189" s="37" t="s">
        <v>47</v>
      </c>
      <c r="U189" s="5" t="str">
        <f>+Instructions!$B$3</f>
        <v>B</v>
      </c>
      <c r="V189" s="52"/>
      <c r="W189" s="56">
        <f>+Instructions!$C$22</f>
        <v>0</v>
      </c>
      <c r="X189" s="17">
        <f t="shared" ref="X189" si="489">ROUND($AA189*(1-W189)+0.004999,2)</f>
        <v>11.55</v>
      </c>
      <c r="Y189" s="52"/>
      <c r="Z189" s="6" t="s">
        <v>667</v>
      </c>
      <c r="AA189" s="39">
        <v>11.55</v>
      </c>
      <c r="AB189" s="60">
        <f t="shared" ref="AB189" si="490">+W189</f>
        <v>0</v>
      </c>
      <c r="AC189" s="17">
        <f t="shared" ref="AC189" si="491">+X189</f>
        <v>11.55</v>
      </c>
      <c r="AD189" s="12">
        <f t="shared" ref="AD189" si="492">(AG189-AC189)/AG189</f>
        <v>0</v>
      </c>
      <c r="AE189" s="120"/>
      <c r="AF189" s="127">
        <v>1</v>
      </c>
      <c r="AG189" s="38">
        <f t="shared" ref="AG189" si="493">SUM(AJ189:AL189)+AE189</f>
        <v>11.55</v>
      </c>
      <c r="AH189" s="52"/>
      <c r="AJ189" s="17">
        <f t="shared" ref="AJ189" si="494">ROUND(AC189/(1-VLOOKUP(AF189,Group,2,FALSE)),2)</f>
        <v>11.55</v>
      </c>
      <c r="AK189" s="17">
        <f t="shared" ref="AK189" si="495">IF(VLOOKUP(AF189,Group,5,FALSE)="YES",VLOOKUP(ROUND(ROUND(AJ189,1)-AJ189,2),Round,2,FALSE)+VLOOKUP(AF189,Group,6,FALSE),0)</f>
        <v>0</v>
      </c>
      <c r="AL189" s="17">
        <f t="shared" ref="AL189" si="496">IF(VLOOKUP(AF189,Group,7,FALSE)="",0,ROUND(AJ189-0.04999,1)-AJ189+AM189)</f>
        <v>0</v>
      </c>
      <c r="AM189" s="17" t="str">
        <f t="shared" ref="AM189" si="497">IF(VLOOKUP(AF189,Group,7,FALSE)="","",VLOOKUP(AF189,Group,7,FALSE))</f>
        <v/>
      </c>
      <c r="AO189" s="31" t="s">
        <v>59</v>
      </c>
    </row>
    <row r="190" spans="2:41" s="3" customFormat="1" ht="9.9499999999999993" customHeight="1" x14ac:dyDescent="0.2">
      <c r="B190" s="112" t="s">
        <v>55</v>
      </c>
      <c r="D190" s="40"/>
      <c r="E190" s="73" t="s">
        <v>125</v>
      </c>
      <c r="F190" s="73"/>
      <c r="G190" s="30" t="s">
        <v>48</v>
      </c>
      <c r="H190" s="30"/>
      <c r="I190" s="30"/>
      <c r="J190" s="30" t="s">
        <v>178</v>
      </c>
      <c r="K190" s="30"/>
      <c r="L190" s="30"/>
      <c r="M190" s="30"/>
      <c r="N190" s="30"/>
      <c r="P190" s="73" t="s">
        <v>141</v>
      </c>
      <c r="Q190" s="89"/>
      <c r="R190" s="29"/>
      <c r="S190" s="39">
        <f>IF(Suggested="Yes",AA190,AG190)</f>
        <v>14.4</v>
      </c>
      <c r="T190" s="37" t="s">
        <v>47</v>
      </c>
      <c r="U190" s="5" t="str">
        <f>+Instructions!$B$3</f>
        <v>B</v>
      </c>
      <c r="V190" s="52"/>
      <c r="W190" s="56">
        <f>+Instructions!$C$22</f>
        <v>0</v>
      </c>
      <c r="X190" s="17">
        <f>ROUND($AA190*(1-W190)+0.004999,2)</f>
        <v>14.4</v>
      </c>
      <c r="Y190" s="52"/>
      <c r="Z190" s="6" t="s">
        <v>667</v>
      </c>
      <c r="AA190" s="39">
        <v>14.4</v>
      </c>
      <c r="AB190" s="60">
        <f>+W190</f>
        <v>0</v>
      </c>
      <c r="AC190" s="17">
        <f>+X190</f>
        <v>14.4</v>
      </c>
      <c r="AD190" s="12">
        <f>(AG190-AC190)/AG190</f>
        <v>0</v>
      </c>
      <c r="AE190" s="120"/>
      <c r="AF190" s="127">
        <v>1</v>
      </c>
      <c r="AG190" s="38">
        <f>SUM(AJ190:AL190)+AE190</f>
        <v>14.4</v>
      </c>
      <c r="AH190" s="52"/>
      <c r="AJ190" s="17">
        <f>ROUND(AC190/(1-VLOOKUP(AF190,Group,2,FALSE)),2)</f>
        <v>14.4</v>
      </c>
      <c r="AK190" s="17">
        <f>IF(VLOOKUP(AF190,Group,5,FALSE)="YES",VLOOKUP(ROUND(ROUND(AJ190,1)-AJ190,2),Round,2,FALSE)+VLOOKUP(AF190,Group,6,FALSE),0)</f>
        <v>0</v>
      </c>
      <c r="AL190" s="17">
        <f>IF(VLOOKUP(AF190,Group,7,FALSE)="",0,ROUND(AJ190-0.04999,1)-AJ190+AM190)</f>
        <v>0</v>
      </c>
      <c r="AM190" s="17" t="str">
        <f>IF(VLOOKUP(AF190,Group,7,FALSE)="","",VLOOKUP(AF190,Group,7,FALSE))</f>
        <v/>
      </c>
      <c r="AO190" s="31" t="s">
        <v>59</v>
      </c>
    </row>
    <row r="191" spans="2:41" s="3" customFormat="1" ht="2.85" customHeight="1" x14ac:dyDescent="0.2">
      <c r="P191" s="73"/>
      <c r="Q191" s="89"/>
      <c r="R191" s="6"/>
      <c r="S191" s="39"/>
      <c r="T191" s="6"/>
      <c r="U191" s="5"/>
      <c r="V191" s="52"/>
      <c r="W191" s="56"/>
      <c r="X191" s="15"/>
      <c r="Y191" s="52"/>
      <c r="Z191" s="39"/>
      <c r="AA191" s="39"/>
      <c r="AB191" s="55"/>
      <c r="AC191" s="17"/>
      <c r="AD191" s="15"/>
      <c r="AE191" s="65"/>
      <c r="AF191" s="123"/>
      <c r="AG191" s="39"/>
      <c r="AH191" s="52"/>
      <c r="AJ191" s="17"/>
      <c r="AK191" s="17"/>
      <c r="AL191" s="17"/>
      <c r="AM191" s="17"/>
      <c r="AO191" s="157" t="s">
        <v>59</v>
      </c>
    </row>
    <row r="192" spans="2:41" s="3" customFormat="1" ht="9.9499999999999993" customHeight="1" x14ac:dyDescent="0.2">
      <c r="B192" s="112" t="s">
        <v>55</v>
      </c>
      <c r="D192" s="40"/>
      <c r="E192" s="73" t="s">
        <v>172</v>
      </c>
      <c r="F192" s="73"/>
      <c r="G192" s="30" t="s">
        <v>48</v>
      </c>
      <c r="H192" s="30"/>
      <c r="I192" s="30"/>
      <c r="J192" s="30" t="s">
        <v>175</v>
      </c>
      <c r="K192" s="30"/>
      <c r="L192" s="30"/>
      <c r="M192" s="30"/>
      <c r="N192" s="30"/>
      <c r="P192" s="73" t="s">
        <v>176</v>
      </c>
      <c r="Q192" s="89"/>
      <c r="R192" s="29"/>
      <c r="S192" s="39">
        <f t="shared" ref="S192" si="498">IF(Suggested="Yes",AA192,AG192)</f>
        <v>17.5</v>
      </c>
      <c r="T192" s="37" t="s">
        <v>47</v>
      </c>
      <c r="U192" s="5" t="str">
        <f>+Instructions!$B$3</f>
        <v>B</v>
      </c>
      <c r="V192" s="52"/>
      <c r="W192" s="56">
        <f>+Instructions!$C$22</f>
        <v>0</v>
      </c>
      <c r="X192" s="17">
        <f t="shared" ref="X192" si="499">ROUND($AA192*(1-W192)+0.004999,2)</f>
        <v>17.5</v>
      </c>
      <c r="Y192" s="52"/>
      <c r="Z192" s="6" t="s">
        <v>667</v>
      </c>
      <c r="AA192" s="39">
        <v>17.5</v>
      </c>
      <c r="AB192" s="60">
        <f t="shared" ref="AB192" si="500">+W192</f>
        <v>0</v>
      </c>
      <c r="AC192" s="17">
        <f t="shared" ref="AC192" si="501">+X192</f>
        <v>17.5</v>
      </c>
      <c r="AD192" s="12">
        <f t="shared" ref="AD192" si="502">(AG192-AC192)/AG192</f>
        <v>0</v>
      </c>
      <c r="AE192" s="120"/>
      <c r="AF192" s="127">
        <v>1</v>
      </c>
      <c r="AG192" s="38">
        <f t="shared" ref="AG192" si="503">SUM(AJ192:AL192)+AE192</f>
        <v>17.5</v>
      </c>
      <c r="AH192" s="52"/>
      <c r="AJ192" s="17">
        <f t="shared" ref="AJ192" si="504">ROUND(AC192/(1-VLOOKUP(AF192,Group,2,FALSE)),2)</f>
        <v>17.5</v>
      </c>
      <c r="AK192" s="17">
        <f t="shared" ref="AK192" si="505">IF(VLOOKUP(AF192,Group,5,FALSE)="YES",VLOOKUP(ROUND(ROUND(AJ192,1)-AJ192,2),Round,2,FALSE)+VLOOKUP(AF192,Group,6,FALSE),0)</f>
        <v>0</v>
      </c>
      <c r="AL192" s="17">
        <f t="shared" ref="AL192" si="506">IF(VLOOKUP(AF192,Group,7,FALSE)="",0,ROUND(AJ192-0.04999,1)-AJ192+AM192)</f>
        <v>0</v>
      </c>
      <c r="AM192" s="17" t="str">
        <f t="shared" ref="AM192" si="507">IF(VLOOKUP(AF192,Group,7,FALSE)="","",VLOOKUP(AF192,Group,7,FALSE))</f>
        <v/>
      </c>
      <c r="AO192" s="31" t="s">
        <v>59</v>
      </c>
    </row>
    <row r="193" spans="2:41" s="3" customFormat="1" ht="2.85" customHeight="1" x14ac:dyDescent="0.2">
      <c r="P193" s="73"/>
      <c r="Q193" s="89"/>
      <c r="R193" s="6"/>
      <c r="S193" s="39"/>
      <c r="T193" s="6"/>
      <c r="U193" s="5"/>
      <c r="V193" s="52"/>
      <c r="W193" s="56"/>
      <c r="X193" s="15"/>
      <c r="Y193" s="52"/>
      <c r="Z193" s="39"/>
      <c r="AA193" s="39"/>
      <c r="AB193" s="55"/>
      <c r="AC193" s="17"/>
      <c r="AD193" s="15"/>
      <c r="AE193" s="65"/>
      <c r="AF193" s="123"/>
      <c r="AG193" s="39"/>
      <c r="AH193" s="52"/>
      <c r="AJ193" s="17"/>
      <c r="AK193" s="17"/>
      <c r="AL193" s="17"/>
      <c r="AM193" s="17"/>
      <c r="AO193" s="157" t="s">
        <v>59</v>
      </c>
    </row>
    <row r="194" spans="2:41" s="3" customFormat="1" ht="9.9499999999999993" customHeight="1" x14ac:dyDescent="0.2">
      <c r="D194" s="40" t="s">
        <v>97</v>
      </c>
      <c r="E194" s="186" t="s">
        <v>263</v>
      </c>
      <c r="F194" s="186" t="s">
        <v>265</v>
      </c>
      <c r="G194" s="186"/>
      <c r="H194" s="186"/>
      <c r="I194" s="186" t="s">
        <v>268</v>
      </c>
      <c r="J194" s="186"/>
      <c r="K194" s="186" t="s">
        <v>269</v>
      </c>
      <c r="L194" s="186" t="s">
        <v>271</v>
      </c>
      <c r="M194" s="186"/>
      <c r="N194" s="186"/>
      <c r="O194" s="186"/>
      <c r="P194" s="98"/>
      <c r="Q194" s="187"/>
      <c r="R194" s="188"/>
      <c r="S194" s="39"/>
      <c r="T194" s="6"/>
      <c r="U194" s="5"/>
      <c r="V194" s="52"/>
      <c r="W194" s="56"/>
      <c r="X194" s="15"/>
      <c r="Y194" s="52"/>
      <c r="Z194" s="39"/>
      <c r="AA194" s="39"/>
      <c r="AB194" s="55"/>
      <c r="AC194" s="17"/>
      <c r="AD194" s="15"/>
      <c r="AE194" s="65"/>
      <c r="AF194" s="123"/>
      <c r="AG194" s="39"/>
      <c r="AH194" s="52"/>
      <c r="AJ194" s="17"/>
      <c r="AK194" s="17"/>
      <c r="AL194" s="17"/>
      <c r="AM194" s="17"/>
      <c r="AO194" s="157" t="s">
        <v>59</v>
      </c>
    </row>
    <row r="195" spans="2:41" s="3" customFormat="1" ht="9.9499999999999993" customHeight="1" x14ac:dyDescent="0.2">
      <c r="D195" s="40"/>
      <c r="E195" s="186" t="s">
        <v>264</v>
      </c>
      <c r="F195" s="186" t="s">
        <v>266</v>
      </c>
      <c r="G195" s="186"/>
      <c r="H195" s="186"/>
      <c r="I195" s="186" t="s">
        <v>267</v>
      </c>
      <c r="J195" s="186"/>
      <c r="K195" s="186" t="s">
        <v>270</v>
      </c>
      <c r="L195" s="186" t="s">
        <v>272</v>
      </c>
      <c r="M195" s="186"/>
      <c r="N195" s="186"/>
      <c r="O195" s="186"/>
      <c r="P195" s="98"/>
      <c r="Q195" s="187"/>
      <c r="R195" s="188"/>
      <c r="S195" s="39"/>
      <c r="T195" s="6"/>
      <c r="U195" s="5"/>
      <c r="V195" s="52"/>
      <c r="W195" s="56"/>
      <c r="X195" s="15"/>
      <c r="Y195" s="52"/>
      <c r="Z195" s="39"/>
      <c r="AA195" s="39"/>
      <c r="AB195" s="55"/>
      <c r="AC195" s="17"/>
      <c r="AD195" s="15"/>
      <c r="AE195" s="65"/>
      <c r="AF195" s="123"/>
      <c r="AG195" s="39"/>
      <c r="AH195" s="52"/>
      <c r="AJ195" s="17"/>
      <c r="AK195" s="17"/>
      <c r="AL195" s="17"/>
      <c r="AM195" s="17"/>
      <c r="AO195" s="157" t="s">
        <v>59</v>
      </c>
    </row>
    <row r="196" spans="2:41" s="3" customFormat="1" ht="0.95" customHeight="1" x14ac:dyDescent="0.2">
      <c r="P196" s="73"/>
      <c r="Q196" s="89"/>
      <c r="R196" s="6"/>
      <c r="S196" s="39"/>
      <c r="T196" s="6"/>
      <c r="U196" s="5"/>
      <c r="V196" s="52"/>
      <c r="W196" s="56"/>
      <c r="X196" s="15"/>
      <c r="Y196" s="52"/>
      <c r="Z196" s="39"/>
      <c r="AA196" s="39"/>
      <c r="AB196" s="55"/>
      <c r="AC196" s="17"/>
      <c r="AD196" s="15"/>
      <c r="AE196" s="65"/>
      <c r="AF196" s="123"/>
      <c r="AG196" s="39"/>
      <c r="AH196" s="52"/>
      <c r="AJ196" s="17"/>
      <c r="AK196" s="17"/>
      <c r="AL196" s="17"/>
      <c r="AM196" s="17"/>
      <c r="AO196" s="157" t="s">
        <v>59</v>
      </c>
    </row>
    <row r="197" spans="2:41" s="3" customFormat="1" ht="9.9499999999999993" customHeight="1" x14ac:dyDescent="0.2">
      <c r="B197" s="112" t="s">
        <v>55</v>
      </c>
      <c r="D197" s="40"/>
      <c r="E197" s="73" t="s">
        <v>123</v>
      </c>
      <c r="F197" s="73"/>
      <c r="G197" s="30" t="s">
        <v>48</v>
      </c>
      <c r="H197" s="30"/>
      <c r="I197" s="30"/>
      <c r="J197" s="30" t="s">
        <v>134</v>
      </c>
      <c r="K197" s="30"/>
      <c r="L197" s="30"/>
      <c r="M197" s="30"/>
      <c r="N197" s="30"/>
      <c r="P197" s="73" t="s">
        <v>129</v>
      </c>
      <c r="Q197" s="89"/>
      <c r="R197" s="29"/>
      <c r="S197" s="39">
        <f t="shared" ref="S197:S200" si="508">IF(Suggested="Yes",AA197,AG197)</f>
        <v>37.299999999999997</v>
      </c>
      <c r="T197" s="37" t="s">
        <v>47</v>
      </c>
      <c r="U197" s="5" t="str">
        <f>+Instructions!$B$3</f>
        <v>B</v>
      </c>
      <c r="V197" s="52"/>
      <c r="W197" s="56">
        <f>+Instructions!$C$22</f>
        <v>0</v>
      </c>
      <c r="X197" s="17">
        <f>ROUND($AA197*(1-W197)+0.004999,2)</f>
        <v>37.299999999999997</v>
      </c>
      <c r="Y197" s="52"/>
      <c r="Z197" s="6" t="s">
        <v>667</v>
      </c>
      <c r="AA197" s="39">
        <v>37.299999999999997</v>
      </c>
      <c r="AB197" s="60">
        <f t="shared" ref="AB197:AB200" si="509">+W197</f>
        <v>0</v>
      </c>
      <c r="AC197" s="17">
        <f t="shared" ref="AC197:AC200" si="510">+X197</f>
        <v>37.299999999999997</v>
      </c>
      <c r="AD197" s="12">
        <f t="shared" ref="AD197:AD200" si="511">(AG197-AC197)/AG197</f>
        <v>0</v>
      </c>
      <c r="AE197" s="120"/>
      <c r="AF197" s="127">
        <v>1</v>
      </c>
      <c r="AG197" s="38">
        <f t="shared" ref="AG197:AG200" si="512">SUM(AJ197:AL197)+AE197</f>
        <v>37.299999999999997</v>
      </c>
      <c r="AH197" s="52"/>
      <c r="AJ197" s="17">
        <f t="shared" ref="AJ197:AJ200" si="513">ROUND(AC197/(1-VLOOKUP(AF197,Group,2,FALSE)),2)</f>
        <v>37.299999999999997</v>
      </c>
      <c r="AK197" s="17">
        <f t="shared" ref="AK197:AK200" si="514">IF(VLOOKUP(AF197,Group,5,FALSE)="YES",VLOOKUP(ROUND(ROUND(AJ197,1)-AJ197,2),Round,2,FALSE)+VLOOKUP(AF197,Group,6,FALSE),0)</f>
        <v>0</v>
      </c>
      <c r="AL197" s="17">
        <f t="shared" ref="AL197:AL200" si="515">IF(VLOOKUP(AF197,Group,7,FALSE)="",0,ROUND(AJ197-0.04999,1)-AJ197+AM197)</f>
        <v>0</v>
      </c>
      <c r="AM197" s="17" t="str">
        <f t="shared" ref="AM197:AM200" si="516">IF(VLOOKUP(AF197,Group,7,FALSE)="","",VLOOKUP(AF197,Group,7,FALSE))</f>
        <v/>
      </c>
      <c r="AO197" s="31" t="s">
        <v>59</v>
      </c>
    </row>
    <row r="198" spans="2:41" s="3" customFormat="1" ht="9.9499999999999993" customHeight="1" x14ac:dyDescent="0.2">
      <c r="B198" s="112" t="s">
        <v>55</v>
      </c>
      <c r="D198" s="40"/>
      <c r="E198" s="73" t="s">
        <v>124</v>
      </c>
      <c r="F198" s="73"/>
      <c r="G198" s="30" t="s">
        <v>48</v>
      </c>
      <c r="H198" s="30"/>
      <c r="I198" s="30"/>
      <c r="J198" s="30" t="s">
        <v>134</v>
      </c>
      <c r="K198" s="30"/>
      <c r="L198" s="30"/>
      <c r="M198" s="30"/>
      <c r="N198" s="30"/>
      <c r="P198" s="73" t="s">
        <v>108</v>
      </c>
      <c r="Q198" s="89"/>
      <c r="R198" s="29"/>
      <c r="S198" s="39">
        <f t="shared" si="508"/>
        <v>40.200000000000003</v>
      </c>
      <c r="T198" s="37" t="s">
        <v>47</v>
      </c>
      <c r="U198" s="5" t="str">
        <f>+Instructions!$B$3</f>
        <v>B</v>
      </c>
      <c r="V198" s="52"/>
      <c r="W198" s="56">
        <f>+Instructions!$C$22</f>
        <v>0</v>
      </c>
      <c r="X198" s="17">
        <f>ROUND($AA198*(1-W198)+0.004999,2)</f>
        <v>40.200000000000003</v>
      </c>
      <c r="Y198" s="52"/>
      <c r="Z198" s="6" t="s">
        <v>667</v>
      </c>
      <c r="AA198" s="39">
        <v>40.200000000000003</v>
      </c>
      <c r="AB198" s="60">
        <f t="shared" si="509"/>
        <v>0</v>
      </c>
      <c r="AC198" s="17">
        <f t="shared" si="510"/>
        <v>40.200000000000003</v>
      </c>
      <c r="AD198" s="12">
        <f t="shared" si="511"/>
        <v>0</v>
      </c>
      <c r="AE198" s="120"/>
      <c r="AF198" s="127">
        <v>1</v>
      </c>
      <c r="AG198" s="38">
        <f t="shared" si="512"/>
        <v>40.200000000000003</v>
      </c>
      <c r="AH198" s="52"/>
      <c r="AJ198" s="17">
        <f t="shared" si="513"/>
        <v>40.200000000000003</v>
      </c>
      <c r="AK198" s="17">
        <f t="shared" si="514"/>
        <v>0</v>
      </c>
      <c r="AL198" s="17">
        <f t="shared" si="515"/>
        <v>0</v>
      </c>
      <c r="AM198" s="17" t="str">
        <f t="shared" si="516"/>
        <v/>
      </c>
      <c r="AO198" s="31" t="s">
        <v>59</v>
      </c>
    </row>
    <row r="199" spans="2:41" s="3" customFormat="1" ht="9.9499999999999993" customHeight="1" x14ac:dyDescent="0.2">
      <c r="B199" s="112" t="s">
        <v>55</v>
      </c>
      <c r="D199" s="40"/>
      <c r="E199" s="73" t="s">
        <v>125</v>
      </c>
      <c r="F199" s="73"/>
      <c r="G199" s="30" t="s">
        <v>48</v>
      </c>
      <c r="H199" s="30"/>
      <c r="I199" s="30"/>
      <c r="J199" s="30" t="s">
        <v>134</v>
      </c>
      <c r="K199" s="30"/>
      <c r="L199" s="30"/>
      <c r="M199" s="30"/>
      <c r="N199" s="30"/>
      <c r="P199" s="73" t="s">
        <v>141</v>
      </c>
      <c r="Q199" s="89"/>
      <c r="R199" s="29"/>
      <c r="S199" s="39">
        <f t="shared" si="508"/>
        <v>49.35</v>
      </c>
      <c r="T199" s="37" t="s">
        <v>47</v>
      </c>
      <c r="U199" s="5" t="str">
        <f>+Instructions!$B$3</f>
        <v>B</v>
      </c>
      <c r="V199" s="52"/>
      <c r="W199" s="56">
        <f>+Instructions!$C$22</f>
        <v>0</v>
      </c>
      <c r="X199" s="17">
        <f>ROUND($AA199*(1-W199)+0.004999,2)</f>
        <v>49.35</v>
      </c>
      <c r="Y199" s="52"/>
      <c r="Z199" s="6" t="s">
        <v>667</v>
      </c>
      <c r="AA199" s="39">
        <v>49.35</v>
      </c>
      <c r="AB199" s="60">
        <f t="shared" si="509"/>
        <v>0</v>
      </c>
      <c r="AC199" s="17">
        <f t="shared" si="510"/>
        <v>49.35</v>
      </c>
      <c r="AD199" s="12">
        <f t="shared" si="511"/>
        <v>0</v>
      </c>
      <c r="AE199" s="120"/>
      <c r="AF199" s="127">
        <v>1</v>
      </c>
      <c r="AG199" s="38">
        <f t="shared" si="512"/>
        <v>49.35</v>
      </c>
      <c r="AH199" s="52"/>
      <c r="AJ199" s="17">
        <f t="shared" si="513"/>
        <v>49.35</v>
      </c>
      <c r="AK199" s="17">
        <f t="shared" si="514"/>
        <v>0</v>
      </c>
      <c r="AL199" s="17">
        <f t="shared" si="515"/>
        <v>0</v>
      </c>
      <c r="AM199" s="17" t="str">
        <f t="shared" si="516"/>
        <v/>
      </c>
      <c r="AO199" s="31" t="s">
        <v>59</v>
      </c>
    </row>
    <row r="200" spans="2:41" s="3" customFormat="1" ht="9.9499999999999993" customHeight="1" x14ac:dyDescent="0.2">
      <c r="B200" s="112" t="s">
        <v>55</v>
      </c>
      <c r="D200" s="40"/>
      <c r="E200" s="73" t="s">
        <v>277</v>
      </c>
      <c r="F200" s="73"/>
      <c r="G200" s="30" t="s">
        <v>48</v>
      </c>
      <c r="H200" s="30"/>
      <c r="I200" s="30"/>
      <c r="J200" s="30" t="s">
        <v>134</v>
      </c>
      <c r="K200" s="30"/>
      <c r="L200" s="30"/>
      <c r="M200" s="30"/>
      <c r="N200" s="30"/>
      <c r="P200" s="73" t="s">
        <v>143</v>
      </c>
      <c r="Q200" s="89"/>
      <c r="R200" s="29"/>
      <c r="S200" s="39">
        <f t="shared" si="508"/>
        <v>49.25</v>
      </c>
      <c r="T200" s="37" t="s">
        <v>47</v>
      </c>
      <c r="U200" s="5" t="str">
        <f>+Instructions!$B$3</f>
        <v>B</v>
      </c>
      <c r="V200" s="52"/>
      <c r="W200" s="56">
        <f>+Instructions!$C$22</f>
        <v>0</v>
      </c>
      <c r="X200" s="17">
        <f>ROUND($AA200*(1-W200)+0.004999,2)</f>
        <v>49.25</v>
      </c>
      <c r="Y200" s="52"/>
      <c r="Z200" s="6" t="s">
        <v>667</v>
      </c>
      <c r="AA200" s="39">
        <v>49.25</v>
      </c>
      <c r="AB200" s="60">
        <f t="shared" si="509"/>
        <v>0</v>
      </c>
      <c r="AC200" s="17">
        <f t="shared" si="510"/>
        <v>49.25</v>
      </c>
      <c r="AD200" s="12">
        <f t="shared" si="511"/>
        <v>0</v>
      </c>
      <c r="AE200" s="120"/>
      <c r="AF200" s="127">
        <v>1</v>
      </c>
      <c r="AG200" s="38">
        <f t="shared" si="512"/>
        <v>49.25</v>
      </c>
      <c r="AH200" s="52"/>
      <c r="AJ200" s="17">
        <f t="shared" si="513"/>
        <v>49.25</v>
      </c>
      <c r="AK200" s="17">
        <f t="shared" si="514"/>
        <v>0</v>
      </c>
      <c r="AL200" s="17">
        <f t="shared" si="515"/>
        <v>0</v>
      </c>
      <c r="AM200" s="17" t="str">
        <f t="shared" si="516"/>
        <v/>
      </c>
      <c r="AO200" s="31" t="s">
        <v>59</v>
      </c>
    </row>
    <row r="201" spans="2:41" s="3" customFormat="1" ht="2.85" customHeight="1" x14ac:dyDescent="0.2">
      <c r="P201" s="73"/>
      <c r="Q201" s="89"/>
      <c r="R201" s="6"/>
      <c r="S201" s="39"/>
      <c r="T201" s="6"/>
      <c r="U201" s="5"/>
      <c r="V201" s="52"/>
      <c r="W201" s="56"/>
      <c r="X201" s="15"/>
      <c r="Y201" s="52"/>
      <c r="Z201" s="39"/>
      <c r="AA201" s="39"/>
      <c r="AB201" s="55"/>
      <c r="AC201" s="17"/>
      <c r="AD201" s="15"/>
      <c r="AE201" s="65"/>
      <c r="AF201" s="123"/>
      <c r="AG201" s="39"/>
      <c r="AH201" s="52"/>
      <c r="AJ201" s="17"/>
      <c r="AK201" s="17"/>
      <c r="AL201" s="17"/>
      <c r="AM201" s="17"/>
      <c r="AO201" s="157" t="s">
        <v>59</v>
      </c>
    </row>
    <row r="202" spans="2:41" s="3" customFormat="1" ht="9.9499999999999993" customHeight="1" x14ac:dyDescent="0.2">
      <c r="B202" s="112" t="s">
        <v>55</v>
      </c>
      <c r="D202" s="40"/>
      <c r="E202" s="73" t="s">
        <v>123</v>
      </c>
      <c r="F202" s="73"/>
      <c r="G202" s="30" t="s">
        <v>48</v>
      </c>
      <c r="H202" s="30"/>
      <c r="I202" s="30"/>
      <c r="J202" s="30" t="s">
        <v>105</v>
      </c>
      <c r="K202" s="30"/>
      <c r="L202" s="30"/>
      <c r="M202" s="30"/>
      <c r="N202" s="30"/>
      <c r="P202" s="73" t="s">
        <v>129</v>
      </c>
      <c r="Q202" s="89"/>
      <c r="R202" s="29"/>
      <c r="S202" s="39">
        <f t="shared" ref="S202:S205" si="517">IF(Suggested="Yes",AA202,AG202)</f>
        <v>29.75</v>
      </c>
      <c r="T202" s="37" t="s">
        <v>47</v>
      </c>
      <c r="U202" s="5" t="str">
        <f>+Instructions!$B$3</f>
        <v>B</v>
      </c>
      <c r="V202" s="52"/>
      <c r="W202" s="56">
        <f>+Instructions!$C$22</f>
        <v>0</v>
      </c>
      <c r="X202" s="17">
        <f t="shared" ref="X202:X205" si="518">ROUND($AA202*(1-W202)+0.004999,2)</f>
        <v>29.75</v>
      </c>
      <c r="Y202" s="52"/>
      <c r="Z202" s="6" t="s">
        <v>667</v>
      </c>
      <c r="AA202" s="39">
        <v>29.75</v>
      </c>
      <c r="AB202" s="60">
        <f t="shared" ref="AB202:AB205" si="519">+W202</f>
        <v>0</v>
      </c>
      <c r="AC202" s="17">
        <f t="shared" ref="AC202:AC205" si="520">+X202</f>
        <v>29.75</v>
      </c>
      <c r="AD202" s="12">
        <f t="shared" ref="AD202:AD205" si="521">(AG202-AC202)/AG202</f>
        <v>0</v>
      </c>
      <c r="AE202" s="120"/>
      <c r="AF202" s="127">
        <v>1</v>
      </c>
      <c r="AG202" s="38">
        <f t="shared" ref="AG202:AG205" si="522">SUM(AJ202:AL202)+AE202</f>
        <v>29.75</v>
      </c>
      <c r="AH202" s="52"/>
      <c r="AJ202" s="17">
        <f t="shared" ref="AJ202:AJ205" si="523">ROUND(AC202/(1-VLOOKUP(AF202,Group,2,FALSE)),2)</f>
        <v>29.75</v>
      </c>
      <c r="AK202" s="17">
        <f t="shared" ref="AK202:AK205" si="524">IF(VLOOKUP(AF202,Group,5,FALSE)="YES",VLOOKUP(ROUND(ROUND(AJ202,1)-AJ202,2),Round,2,FALSE)+VLOOKUP(AF202,Group,6,FALSE),0)</f>
        <v>0</v>
      </c>
      <c r="AL202" s="17">
        <f t="shared" ref="AL202:AL205" si="525">IF(VLOOKUP(AF202,Group,7,FALSE)="",0,ROUND(AJ202-0.04999,1)-AJ202+AM202)</f>
        <v>0</v>
      </c>
      <c r="AM202" s="17" t="str">
        <f t="shared" ref="AM202:AM205" si="526">IF(VLOOKUP(AF202,Group,7,FALSE)="","",VLOOKUP(AF202,Group,7,FALSE))</f>
        <v/>
      </c>
      <c r="AO202" s="31" t="s">
        <v>59</v>
      </c>
    </row>
    <row r="203" spans="2:41" s="3" customFormat="1" ht="9.9499999999999993" customHeight="1" x14ac:dyDescent="0.2">
      <c r="B203" s="112" t="s">
        <v>55</v>
      </c>
      <c r="D203" s="40"/>
      <c r="E203" s="73" t="s">
        <v>124</v>
      </c>
      <c r="F203" s="73"/>
      <c r="G203" s="30" t="s">
        <v>48</v>
      </c>
      <c r="H203" s="30"/>
      <c r="I203" s="30"/>
      <c r="J203" s="30" t="s">
        <v>105</v>
      </c>
      <c r="K203" s="30"/>
      <c r="L203" s="30"/>
      <c r="M203" s="30"/>
      <c r="N203" s="30"/>
      <c r="P203" s="73" t="s">
        <v>108</v>
      </c>
      <c r="Q203" s="89"/>
      <c r="R203" s="29"/>
      <c r="S203" s="39">
        <f t="shared" si="517"/>
        <v>32.450000000000003</v>
      </c>
      <c r="T203" s="37" t="s">
        <v>47</v>
      </c>
      <c r="U203" s="5" t="str">
        <f>+Instructions!$B$3</f>
        <v>B</v>
      </c>
      <c r="V203" s="52"/>
      <c r="W203" s="56">
        <f>+Instructions!$C$22</f>
        <v>0</v>
      </c>
      <c r="X203" s="17">
        <f t="shared" si="518"/>
        <v>32.450000000000003</v>
      </c>
      <c r="Y203" s="52"/>
      <c r="Z203" s="6" t="s">
        <v>667</v>
      </c>
      <c r="AA203" s="39">
        <v>32.450000000000003</v>
      </c>
      <c r="AB203" s="60">
        <f t="shared" si="519"/>
        <v>0</v>
      </c>
      <c r="AC203" s="17">
        <f t="shared" si="520"/>
        <v>32.450000000000003</v>
      </c>
      <c r="AD203" s="12">
        <f t="shared" si="521"/>
        <v>0</v>
      </c>
      <c r="AE203" s="120"/>
      <c r="AF203" s="127">
        <v>1</v>
      </c>
      <c r="AG203" s="38">
        <f t="shared" si="522"/>
        <v>32.450000000000003</v>
      </c>
      <c r="AH203" s="52"/>
      <c r="AJ203" s="17">
        <f t="shared" si="523"/>
        <v>32.450000000000003</v>
      </c>
      <c r="AK203" s="17">
        <f t="shared" si="524"/>
        <v>0</v>
      </c>
      <c r="AL203" s="17">
        <f t="shared" si="525"/>
        <v>0</v>
      </c>
      <c r="AM203" s="17" t="str">
        <f t="shared" si="526"/>
        <v/>
      </c>
      <c r="AO203" s="31" t="s">
        <v>59</v>
      </c>
    </row>
    <row r="204" spans="2:41" s="3" customFormat="1" ht="9.9499999999999993" customHeight="1" x14ac:dyDescent="0.2">
      <c r="B204" s="112" t="s">
        <v>55</v>
      </c>
      <c r="D204" s="40"/>
      <c r="E204" s="73" t="s">
        <v>125</v>
      </c>
      <c r="F204" s="73"/>
      <c r="G204" s="30" t="s">
        <v>48</v>
      </c>
      <c r="H204" s="30"/>
      <c r="I204" s="30"/>
      <c r="J204" s="30" t="s">
        <v>105</v>
      </c>
      <c r="K204" s="30"/>
      <c r="L204" s="30"/>
      <c r="M204" s="30"/>
      <c r="N204" s="30"/>
      <c r="P204" s="73" t="s">
        <v>141</v>
      </c>
      <c r="Q204" s="89"/>
      <c r="R204" s="29"/>
      <c r="S204" s="39">
        <f t="shared" si="517"/>
        <v>38.299999999999997</v>
      </c>
      <c r="T204" s="37" t="s">
        <v>47</v>
      </c>
      <c r="U204" s="5" t="str">
        <f>+Instructions!$B$3</f>
        <v>B</v>
      </c>
      <c r="V204" s="52"/>
      <c r="W204" s="56">
        <f>+Instructions!$C$22</f>
        <v>0</v>
      </c>
      <c r="X204" s="17">
        <f t="shared" si="518"/>
        <v>38.299999999999997</v>
      </c>
      <c r="Y204" s="52"/>
      <c r="Z204" s="6" t="s">
        <v>667</v>
      </c>
      <c r="AA204" s="39">
        <v>38.299999999999997</v>
      </c>
      <c r="AB204" s="60">
        <f t="shared" si="519"/>
        <v>0</v>
      </c>
      <c r="AC204" s="17">
        <f t="shared" si="520"/>
        <v>38.299999999999997</v>
      </c>
      <c r="AD204" s="12">
        <f t="shared" si="521"/>
        <v>0</v>
      </c>
      <c r="AE204" s="120"/>
      <c r="AF204" s="127">
        <v>1</v>
      </c>
      <c r="AG204" s="38">
        <f t="shared" si="522"/>
        <v>38.299999999999997</v>
      </c>
      <c r="AH204" s="52"/>
      <c r="AJ204" s="17">
        <f t="shared" si="523"/>
        <v>38.299999999999997</v>
      </c>
      <c r="AK204" s="17">
        <f t="shared" si="524"/>
        <v>0</v>
      </c>
      <c r="AL204" s="17">
        <f t="shared" si="525"/>
        <v>0</v>
      </c>
      <c r="AM204" s="17" t="str">
        <f t="shared" si="526"/>
        <v/>
      </c>
      <c r="AO204" s="31" t="s">
        <v>59</v>
      </c>
    </row>
    <row r="205" spans="2:41" s="3" customFormat="1" ht="9.9499999999999993" customHeight="1" x14ac:dyDescent="0.2">
      <c r="B205" s="112" t="s">
        <v>55</v>
      </c>
      <c r="D205" s="40"/>
      <c r="E205" s="73" t="s">
        <v>277</v>
      </c>
      <c r="F205" s="73"/>
      <c r="G205" s="30" t="s">
        <v>48</v>
      </c>
      <c r="H205" s="30"/>
      <c r="I205" s="30"/>
      <c r="J205" s="30" t="s">
        <v>105</v>
      </c>
      <c r="K205" s="30"/>
      <c r="L205" s="30"/>
      <c r="M205" s="30"/>
      <c r="N205" s="30"/>
      <c r="P205" s="73" t="s">
        <v>143</v>
      </c>
      <c r="Q205" s="89"/>
      <c r="R205" s="29"/>
      <c r="S205" s="39">
        <f t="shared" si="517"/>
        <v>38.25</v>
      </c>
      <c r="T205" s="37" t="s">
        <v>47</v>
      </c>
      <c r="U205" s="5" t="str">
        <f>+Instructions!$B$3</f>
        <v>B</v>
      </c>
      <c r="V205" s="52"/>
      <c r="W205" s="56">
        <f>+Instructions!$C$22</f>
        <v>0</v>
      </c>
      <c r="X205" s="17">
        <f t="shared" si="518"/>
        <v>38.25</v>
      </c>
      <c r="Y205" s="52"/>
      <c r="Z205" s="6" t="s">
        <v>667</v>
      </c>
      <c r="AA205" s="39">
        <v>38.25</v>
      </c>
      <c r="AB205" s="60">
        <f t="shared" si="519"/>
        <v>0</v>
      </c>
      <c r="AC205" s="17">
        <f t="shared" si="520"/>
        <v>38.25</v>
      </c>
      <c r="AD205" s="12">
        <f t="shared" si="521"/>
        <v>0</v>
      </c>
      <c r="AE205" s="120"/>
      <c r="AF205" s="127">
        <v>1</v>
      </c>
      <c r="AG205" s="38">
        <f t="shared" si="522"/>
        <v>38.25</v>
      </c>
      <c r="AH205" s="52"/>
      <c r="AJ205" s="17">
        <f t="shared" si="523"/>
        <v>38.25</v>
      </c>
      <c r="AK205" s="17">
        <f t="shared" si="524"/>
        <v>0</v>
      </c>
      <c r="AL205" s="17">
        <f t="shared" si="525"/>
        <v>0</v>
      </c>
      <c r="AM205" s="17" t="str">
        <f t="shared" si="526"/>
        <v/>
      </c>
      <c r="AO205" s="31" t="s">
        <v>59</v>
      </c>
    </row>
    <row r="206" spans="2:41" s="3" customFormat="1" ht="1.5" customHeight="1" x14ac:dyDescent="0.2">
      <c r="P206" s="73"/>
      <c r="Q206" s="89"/>
      <c r="R206" s="6"/>
      <c r="S206" s="39"/>
      <c r="T206" s="6"/>
      <c r="U206" s="5"/>
      <c r="V206" s="52"/>
      <c r="W206" s="56"/>
      <c r="X206" s="15"/>
      <c r="Y206" s="52"/>
      <c r="Z206" s="39"/>
      <c r="AA206" s="39"/>
      <c r="AB206" s="55"/>
      <c r="AC206" s="17"/>
      <c r="AD206" s="15"/>
      <c r="AE206" s="65"/>
      <c r="AF206" s="123"/>
      <c r="AG206" s="39"/>
      <c r="AH206" s="52"/>
      <c r="AJ206" s="17"/>
      <c r="AK206" s="17"/>
      <c r="AL206" s="17"/>
      <c r="AM206" s="17"/>
      <c r="AO206" s="157" t="s">
        <v>59</v>
      </c>
    </row>
    <row r="207" spans="2:41" s="3" customFormat="1" ht="9.75" customHeight="1" x14ac:dyDescent="0.2">
      <c r="C207" s="11"/>
      <c r="D207" s="98" t="s">
        <v>90</v>
      </c>
      <c r="E207" s="174" t="s">
        <v>480</v>
      </c>
      <c r="F207" s="73"/>
      <c r="G207" s="30"/>
      <c r="H207" s="30"/>
      <c r="I207" s="30"/>
      <c r="J207" s="30"/>
      <c r="K207" s="174"/>
      <c r="M207" s="30"/>
      <c r="N207" s="30"/>
      <c r="P207" s="73"/>
      <c r="Q207" s="89"/>
      <c r="R207" s="29"/>
      <c r="S207" s="39"/>
      <c r="T207" s="37"/>
      <c r="U207" s="37"/>
      <c r="V207" s="52"/>
      <c r="W207" s="56"/>
      <c r="X207" s="39"/>
      <c r="Y207" s="52"/>
      <c r="Z207" s="39"/>
      <c r="AA207" s="39"/>
      <c r="AB207" s="60"/>
      <c r="AC207" s="39"/>
      <c r="AD207" s="60"/>
      <c r="AE207" s="74"/>
      <c r="AF207" s="74"/>
      <c r="AG207" s="39"/>
      <c r="AH207" s="52"/>
      <c r="AI207" s="39"/>
      <c r="AJ207" s="39"/>
      <c r="AK207" s="39"/>
      <c r="AL207" s="39"/>
      <c r="AM207" s="39"/>
      <c r="AN207" s="6"/>
      <c r="AO207" s="156"/>
    </row>
    <row r="208" spans="2:41" s="3" customFormat="1" ht="9.9499999999999993" customHeight="1" x14ac:dyDescent="0.2">
      <c r="C208" s="213" t="s">
        <v>607</v>
      </c>
      <c r="D208" s="98"/>
      <c r="E208" s="174"/>
      <c r="F208" s="73"/>
      <c r="G208" s="30"/>
      <c r="H208" s="30"/>
      <c r="I208" s="30"/>
      <c r="J208" s="30"/>
      <c r="K208" s="174"/>
      <c r="M208" s="30"/>
      <c r="N208" s="30" t="s">
        <v>87</v>
      </c>
      <c r="P208" s="73"/>
      <c r="Q208" s="89"/>
      <c r="R208" s="78" t="s">
        <v>121</v>
      </c>
      <c r="S208" s="189" t="s">
        <v>641</v>
      </c>
      <c r="T208" s="190"/>
      <c r="U208" s="37"/>
      <c r="V208" s="52"/>
      <c r="W208" s="56"/>
      <c r="X208" s="39"/>
      <c r="Y208" s="52"/>
      <c r="Z208" s="39"/>
      <c r="AA208" s="39"/>
      <c r="AB208" s="60"/>
      <c r="AC208" s="39"/>
      <c r="AD208" s="60"/>
      <c r="AE208" s="74"/>
      <c r="AF208" s="74"/>
      <c r="AG208" s="39"/>
      <c r="AH208" s="52"/>
      <c r="AI208" s="39"/>
      <c r="AJ208" s="39"/>
      <c r="AK208" s="39"/>
      <c r="AL208" s="39"/>
      <c r="AM208" s="39"/>
      <c r="AN208" s="6"/>
      <c r="AO208" s="156"/>
    </row>
    <row r="209" spans="2:41" s="3" customFormat="1" ht="2.85" customHeight="1" x14ac:dyDescent="0.2">
      <c r="P209" s="73"/>
      <c r="Q209" s="89"/>
      <c r="R209" s="6"/>
      <c r="S209" s="39"/>
      <c r="T209" s="6"/>
      <c r="U209" s="5"/>
      <c r="V209" s="52"/>
      <c r="W209" s="56"/>
      <c r="X209" s="15"/>
      <c r="Y209" s="52"/>
      <c r="Z209" s="39"/>
      <c r="AA209" s="39"/>
      <c r="AB209" s="55"/>
      <c r="AC209" s="17"/>
      <c r="AD209" s="15"/>
      <c r="AE209" s="65"/>
      <c r="AF209" s="123"/>
      <c r="AG209" s="39"/>
      <c r="AH209" s="52"/>
      <c r="AJ209" s="17"/>
      <c r="AK209" s="17"/>
      <c r="AL209" s="17"/>
      <c r="AM209" s="17"/>
      <c r="AO209" s="157" t="s">
        <v>59</v>
      </c>
    </row>
    <row r="210" spans="2:41" s="3" customFormat="1" ht="9.9499999999999993" customHeight="1" x14ac:dyDescent="0.2">
      <c r="D210" s="40" t="s">
        <v>97</v>
      </c>
      <c r="E210" s="186" t="s">
        <v>636</v>
      </c>
      <c r="F210" s="186"/>
      <c r="G210" s="186"/>
      <c r="H210" s="186"/>
      <c r="I210" s="186"/>
      <c r="J210" s="186"/>
      <c r="K210" s="186"/>
      <c r="L210" s="186"/>
      <c r="M210" s="186"/>
      <c r="N210" s="186"/>
      <c r="O210" s="186"/>
      <c r="P210" s="98"/>
      <c r="Q210" s="187"/>
      <c r="R210" s="188"/>
      <c r="S210" s="39"/>
      <c r="T210" s="6"/>
      <c r="U210" s="5"/>
      <c r="V210" s="52"/>
      <c r="W210" s="56"/>
      <c r="X210" s="15"/>
      <c r="Y210" s="52"/>
      <c r="Z210" s="39"/>
      <c r="AA210" s="39"/>
      <c r="AB210" s="55"/>
      <c r="AC210" s="17"/>
      <c r="AD210" s="15"/>
      <c r="AE210" s="65"/>
      <c r="AF210" s="123"/>
      <c r="AG210" s="39"/>
      <c r="AH210" s="52"/>
      <c r="AJ210" s="17"/>
      <c r="AK210" s="17"/>
      <c r="AL210" s="17"/>
      <c r="AM210" s="17"/>
      <c r="AO210" s="157" t="s">
        <v>59</v>
      </c>
    </row>
    <row r="211" spans="2:41" s="3" customFormat="1" ht="1.5" customHeight="1" x14ac:dyDescent="0.2">
      <c r="P211" s="73"/>
      <c r="Q211" s="89"/>
      <c r="R211" s="6"/>
      <c r="S211" s="39"/>
      <c r="T211" s="6"/>
      <c r="U211" s="5"/>
      <c r="V211" s="52"/>
      <c r="W211" s="56"/>
      <c r="X211" s="15"/>
      <c r="Y211" s="52"/>
      <c r="Z211" s="39"/>
      <c r="AA211" s="39"/>
      <c r="AB211" s="55"/>
      <c r="AC211" s="17"/>
      <c r="AD211" s="15"/>
      <c r="AE211" s="65"/>
      <c r="AF211" s="123"/>
      <c r="AG211" s="39"/>
      <c r="AH211" s="52"/>
      <c r="AJ211" s="17"/>
      <c r="AK211" s="17"/>
      <c r="AL211" s="17"/>
      <c r="AM211" s="17"/>
      <c r="AO211" s="157" t="s">
        <v>59</v>
      </c>
    </row>
    <row r="212" spans="2:41" s="3" customFormat="1" ht="9.9499999999999993" customHeight="1" x14ac:dyDescent="0.2">
      <c r="B212" s="112" t="s">
        <v>55</v>
      </c>
      <c r="D212" s="40"/>
      <c r="E212" s="73" t="s">
        <v>104</v>
      </c>
      <c r="F212" s="73"/>
      <c r="G212" s="30" t="s">
        <v>48</v>
      </c>
      <c r="H212" s="30"/>
      <c r="I212" s="30"/>
      <c r="J212" s="30" t="s">
        <v>115</v>
      </c>
      <c r="K212" s="30"/>
      <c r="L212" s="30"/>
      <c r="M212" s="30"/>
      <c r="N212" s="186"/>
      <c r="P212" s="73" t="s">
        <v>106</v>
      </c>
      <c r="Q212" s="89"/>
      <c r="R212" s="29"/>
      <c r="S212" s="39">
        <f t="shared" ref="S212:S216" si="527">IF(Suggested="Yes",AA212,AG212)</f>
        <v>8.6999999999999993</v>
      </c>
      <c r="T212" s="37" t="s">
        <v>47</v>
      </c>
      <c r="U212" s="5" t="str">
        <f>+Instructions!$B$3</f>
        <v>B</v>
      </c>
      <c r="V212" s="52"/>
      <c r="W212" s="56">
        <f>+Instructions!$C$22</f>
        <v>0</v>
      </c>
      <c r="X212" s="17">
        <f t="shared" ref="X212:X216" si="528">ROUND($AA212*(1-W212)+0.004999,2)</f>
        <v>8.6999999999999993</v>
      </c>
      <c r="Y212" s="52"/>
      <c r="Z212" s="6" t="s">
        <v>666</v>
      </c>
      <c r="AA212" s="39">
        <v>8.6999999999999993</v>
      </c>
      <c r="AB212" s="60">
        <f t="shared" ref="AB212:AB216" si="529">+W212</f>
        <v>0</v>
      </c>
      <c r="AC212" s="17">
        <f t="shared" ref="AC212:AC216" si="530">+X212</f>
        <v>8.6999999999999993</v>
      </c>
      <c r="AD212" s="12">
        <f t="shared" ref="AD212:AD216" si="531">(AG212-AC212)/AG212</f>
        <v>0</v>
      </c>
      <c r="AE212" s="120"/>
      <c r="AF212" s="127">
        <v>1</v>
      </c>
      <c r="AG212" s="38">
        <f t="shared" ref="AG212:AG216" si="532">SUM(AJ212:AL212)+AE212</f>
        <v>8.6999999999999993</v>
      </c>
      <c r="AH212" s="52"/>
      <c r="AJ212" s="17">
        <f t="shared" ref="AJ212:AJ216" si="533">ROUND(AC212/(1-VLOOKUP(AF212,Group,2,FALSE)),2)</f>
        <v>8.6999999999999993</v>
      </c>
      <c r="AK212" s="17">
        <f t="shared" ref="AK212:AK216" si="534">IF(VLOOKUP(AF212,Group,5,FALSE)="YES",VLOOKUP(ROUND(ROUND(AJ212,1)-AJ212,2),Round,2,FALSE)+VLOOKUP(AF212,Group,6,FALSE),0)</f>
        <v>0</v>
      </c>
      <c r="AL212" s="17">
        <f t="shared" ref="AL212:AL216" si="535">IF(VLOOKUP(AF212,Group,7,FALSE)="",0,ROUND(AJ212-0.04999,1)-AJ212+AM212)</f>
        <v>0</v>
      </c>
      <c r="AM212" s="17" t="str">
        <f t="shared" ref="AM212:AM216" si="536">IF(VLOOKUP(AF212,Group,7,FALSE)="","",VLOOKUP(AF212,Group,7,FALSE))</f>
        <v/>
      </c>
      <c r="AO212" s="31" t="s">
        <v>59</v>
      </c>
    </row>
    <row r="213" spans="2:41" s="3" customFormat="1" ht="9.9499999999999993" customHeight="1" x14ac:dyDescent="0.2">
      <c r="B213" s="112" t="s">
        <v>55</v>
      </c>
      <c r="D213" s="40"/>
      <c r="E213" s="73" t="s">
        <v>109</v>
      </c>
      <c r="F213" s="73"/>
      <c r="G213" s="30" t="s">
        <v>48</v>
      </c>
      <c r="H213" s="30"/>
      <c r="I213" s="30"/>
      <c r="J213" s="30" t="s">
        <v>115</v>
      </c>
      <c r="K213" s="30"/>
      <c r="L213" s="30"/>
      <c r="M213" s="30"/>
      <c r="N213" s="186"/>
      <c r="P213" s="73" t="s">
        <v>106</v>
      </c>
      <c r="Q213" s="89"/>
      <c r="R213" s="29"/>
      <c r="S213" s="39">
        <f t="shared" si="527"/>
        <v>9.3000000000000007</v>
      </c>
      <c r="T213" s="37" t="s">
        <v>47</v>
      </c>
      <c r="U213" s="5" t="str">
        <f>+Instructions!$B$3</f>
        <v>B</v>
      </c>
      <c r="V213" s="52"/>
      <c r="W213" s="56">
        <f>+Instructions!$C$22</f>
        <v>0</v>
      </c>
      <c r="X213" s="17">
        <f t="shared" si="528"/>
        <v>9.3000000000000007</v>
      </c>
      <c r="Y213" s="52"/>
      <c r="Z213" s="6" t="s">
        <v>666</v>
      </c>
      <c r="AA213" s="39">
        <v>9.3000000000000007</v>
      </c>
      <c r="AB213" s="60">
        <f t="shared" si="529"/>
        <v>0</v>
      </c>
      <c r="AC213" s="17">
        <f t="shared" si="530"/>
        <v>9.3000000000000007</v>
      </c>
      <c r="AD213" s="12">
        <f t="shared" si="531"/>
        <v>0</v>
      </c>
      <c r="AE213" s="120"/>
      <c r="AF213" s="127">
        <v>1</v>
      </c>
      <c r="AG213" s="38">
        <f t="shared" si="532"/>
        <v>9.3000000000000007</v>
      </c>
      <c r="AH213" s="52"/>
      <c r="AJ213" s="17">
        <f t="shared" si="533"/>
        <v>9.3000000000000007</v>
      </c>
      <c r="AK213" s="17">
        <f t="shared" si="534"/>
        <v>0</v>
      </c>
      <c r="AL213" s="17">
        <f t="shared" si="535"/>
        <v>0</v>
      </c>
      <c r="AM213" s="17" t="str">
        <f t="shared" si="536"/>
        <v/>
      </c>
      <c r="AO213" s="31" t="s">
        <v>59</v>
      </c>
    </row>
    <row r="214" spans="2:41" s="3" customFormat="1" ht="9.9499999999999993" customHeight="1" x14ac:dyDescent="0.2">
      <c r="B214" s="112" t="s">
        <v>55</v>
      </c>
      <c r="D214" s="40"/>
      <c r="E214" s="73" t="s">
        <v>107</v>
      </c>
      <c r="F214" s="73"/>
      <c r="G214" s="30" t="s">
        <v>48</v>
      </c>
      <c r="H214" s="30"/>
      <c r="I214" s="30"/>
      <c r="J214" s="30" t="s">
        <v>115</v>
      </c>
      <c r="K214" s="30"/>
      <c r="L214" s="30"/>
      <c r="M214" s="30"/>
      <c r="N214" s="186"/>
      <c r="P214" s="73" t="s">
        <v>108</v>
      </c>
      <c r="Q214" s="89"/>
      <c r="R214" s="29"/>
      <c r="S214" s="39">
        <f t="shared" si="527"/>
        <v>10.85</v>
      </c>
      <c r="T214" s="37" t="s">
        <v>47</v>
      </c>
      <c r="U214" s="5" t="str">
        <f>+Instructions!$B$3</f>
        <v>B</v>
      </c>
      <c r="V214" s="52"/>
      <c r="W214" s="56">
        <f>+Instructions!$C$22</f>
        <v>0</v>
      </c>
      <c r="X214" s="17">
        <f t="shared" si="528"/>
        <v>10.85</v>
      </c>
      <c r="Y214" s="52"/>
      <c r="Z214" s="6" t="s">
        <v>666</v>
      </c>
      <c r="AA214" s="39">
        <v>10.85</v>
      </c>
      <c r="AB214" s="60">
        <f t="shared" si="529"/>
        <v>0</v>
      </c>
      <c r="AC214" s="17">
        <f t="shared" si="530"/>
        <v>10.85</v>
      </c>
      <c r="AD214" s="12">
        <f t="shared" si="531"/>
        <v>0</v>
      </c>
      <c r="AE214" s="120"/>
      <c r="AF214" s="127">
        <v>1</v>
      </c>
      <c r="AG214" s="38">
        <f t="shared" si="532"/>
        <v>10.85</v>
      </c>
      <c r="AH214" s="52"/>
      <c r="AJ214" s="17">
        <f t="shared" si="533"/>
        <v>10.85</v>
      </c>
      <c r="AK214" s="17">
        <f t="shared" si="534"/>
        <v>0</v>
      </c>
      <c r="AL214" s="17">
        <f t="shared" si="535"/>
        <v>0</v>
      </c>
      <c r="AM214" s="17" t="str">
        <f t="shared" si="536"/>
        <v/>
      </c>
      <c r="AO214" s="31" t="s">
        <v>59</v>
      </c>
    </row>
    <row r="215" spans="2:41" s="3" customFormat="1" ht="9.9499999999999993" customHeight="1" x14ac:dyDescent="0.2">
      <c r="B215" s="112" t="s">
        <v>55</v>
      </c>
      <c r="D215" s="40"/>
      <c r="E215" s="73" t="s">
        <v>112</v>
      </c>
      <c r="F215" s="73"/>
      <c r="G215" s="30" t="s">
        <v>48</v>
      </c>
      <c r="H215" s="30"/>
      <c r="I215" s="30"/>
      <c r="J215" s="30" t="s">
        <v>115</v>
      </c>
      <c r="K215" s="30"/>
      <c r="L215" s="30"/>
      <c r="M215" s="30"/>
      <c r="N215" s="186"/>
      <c r="P215" s="73" t="s">
        <v>113</v>
      </c>
      <c r="Q215" s="89"/>
      <c r="R215" s="29"/>
      <c r="S215" s="39">
        <f t="shared" ref="S215" si="537">IF(Suggested="Yes",AA215,AG215)</f>
        <v>9.6</v>
      </c>
      <c r="T215" s="37" t="s">
        <v>47</v>
      </c>
      <c r="U215" s="5" t="str">
        <f>+Instructions!$B$3</f>
        <v>B</v>
      </c>
      <c r="V215" s="52"/>
      <c r="W215" s="56">
        <f>+Instructions!$C$22</f>
        <v>0</v>
      </c>
      <c r="X215" s="17">
        <f t="shared" ref="X215" si="538">ROUND($AA215*(1-W215)+0.004999,2)</f>
        <v>9.6</v>
      </c>
      <c r="Y215" s="52"/>
      <c r="Z215" s="6" t="s">
        <v>666</v>
      </c>
      <c r="AA215" s="39">
        <v>9.6</v>
      </c>
      <c r="AB215" s="60">
        <f t="shared" ref="AB215" si="539">+W215</f>
        <v>0</v>
      </c>
      <c r="AC215" s="17">
        <f t="shared" ref="AC215" si="540">+X215</f>
        <v>9.6</v>
      </c>
      <c r="AD215" s="12">
        <f t="shared" ref="AD215" si="541">(AG215-AC215)/AG215</f>
        <v>0</v>
      </c>
      <c r="AE215" s="120"/>
      <c r="AF215" s="127">
        <v>1</v>
      </c>
      <c r="AG215" s="38">
        <f t="shared" ref="AG215" si="542">SUM(AJ215:AL215)+AE215</f>
        <v>9.6</v>
      </c>
      <c r="AH215" s="52"/>
      <c r="AJ215" s="17">
        <f t="shared" ref="AJ215" si="543">ROUND(AC215/(1-VLOOKUP(AF215,Group,2,FALSE)),2)</f>
        <v>9.6</v>
      </c>
      <c r="AK215" s="17">
        <f t="shared" ref="AK215" si="544">IF(VLOOKUP(AF215,Group,5,FALSE)="YES",VLOOKUP(ROUND(ROUND(AJ215,1)-AJ215,2),Round,2,FALSE)+VLOOKUP(AF215,Group,6,FALSE),0)</f>
        <v>0</v>
      </c>
      <c r="AL215" s="17">
        <f t="shared" ref="AL215" si="545">IF(VLOOKUP(AF215,Group,7,FALSE)="",0,ROUND(AJ215-0.04999,1)-AJ215+AM215)</f>
        <v>0</v>
      </c>
      <c r="AM215" s="17" t="str">
        <f t="shared" ref="AM215" si="546">IF(VLOOKUP(AF215,Group,7,FALSE)="","",VLOOKUP(AF215,Group,7,FALSE))</f>
        <v/>
      </c>
      <c r="AO215" s="31" t="s">
        <v>59</v>
      </c>
    </row>
    <row r="216" spans="2:41" s="3" customFormat="1" ht="9.9499999999999993" customHeight="1" x14ac:dyDescent="0.2">
      <c r="B216" s="112" t="s">
        <v>55</v>
      </c>
      <c r="D216" s="40"/>
      <c r="E216" s="73" t="s">
        <v>322</v>
      </c>
      <c r="F216" s="73"/>
      <c r="G216" s="30" t="s">
        <v>48</v>
      </c>
      <c r="H216" s="30"/>
      <c r="I216" s="30"/>
      <c r="J216" s="30" t="s">
        <v>115</v>
      </c>
      <c r="K216" s="30"/>
      <c r="L216" s="30"/>
      <c r="M216" s="30"/>
      <c r="N216" s="186"/>
      <c r="P216" s="73" t="s">
        <v>111</v>
      </c>
      <c r="Q216" s="89"/>
      <c r="R216" s="29"/>
      <c r="S216" s="39">
        <f t="shared" si="527"/>
        <v>12.3</v>
      </c>
      <c r="T216" s="37" t="s">
        <v>47</v>
      </c>
      <c r="U216" s="5" t="str">
        <f>+Instructions!$B$3</f>
        <v>B</v>
      </c>
      <c r="V216" s="52"/>
      <c r="W216" s="56">
        <f>+Instructions!$C$22</f>
        <v>0</v>
      </c>
      <c r="X216" s="17">
        <f t="shared" si="528"/>
        <v>12.3</v>
      </c>
      <c r="Y216" s="52"/>
      <c r="Z216" s="6" t="s">
        <v>666</v>
      </c>
      <c r="AA216" s="39">
        <v>12.3</v>
      </c>
      <c r="AB216" s="60">
        <f t="shared" si="529"/>
        <v>0</v>
      </c>
      <c r="AC216" s="17">
        <f t="shared" si="530"/>
        <v>12.3</v>
      </c>
      <c r="AD216" s="12">
        <f t="shared" si="531"/>
        <v>0</v>
      </c>
      <c r="AE216" s="120"/>
      <c r="AF216" s="127">
        <v>1</v>
      </c>
      <c r="AG216" s="38">
        <f t="shared" si="532"/>
        <v>12.3</v>
      </c>
      <c r="AH216" s="52"/>
      <c r="AJ216" s="17">
        <f t="shared" si="533"/>
        <v>12.3</v>
      </c>
      <c r="AK216" s="17">
        <f t="shared" si="534"/>
        <v>0</v>
      </c>
      <c r="AL216" s="17">
        <f t="shared" si="535"/>
        <v>0</v>
      </c>
      <c r="AM216" s="17" t="str">
        <f t="shared" si="536"/>
        <v/>
      </c>
      <c r="AO216" s="31" t="s">
        <v>59</v>
      </c>
    </row>
    <row r="217" spans="2:41" s="3" customFormat="1" ht="1.5" customHeight="1" x14ac:dyDescent="0.2">
      <c r="N217" s="186"/>
      <c r="P217" s="73"/>
      <c r="Q217" s="89"/>
      <c r="R217" s="6"/>
      <c r="S217" s="39"/>
      <c r="T217" s="6"/>
      <c r="U217" s="5"/>
      <c r="V217" s="52"/>
      <c r="W217" s="56"/>
      <c r="X217" s="15"/>
      <c r="Y217" s="52"/>
      <c r="Z217" s="39"/>
      <c r="AA217" s="39"/>
      <c r="AB217" s="55"/>
      <c r="AC217" s="17"/>
      <c r="AD217" s="15"/>
      <c r="AE217" s="65"/>
      <c r="AF217" s="123"/>
      <c r="AG217" s="39"/>
      <c r="AH217" s="52"/>
      <c r="AJ217" s="17"/>
      <c r="AK217" s="17"/>
      <c r="AL217" s="17"/>
      <c r="AM217" s="17"/>
      <c r="AO217" s="157"/>
    </row>
    <row r="218" spans="2:41" s="3" customFormat="1" ht="9.9499999999999993" customHeight="1" x14ac:dyDescent="0.2">
      <c r="B218" s="112" t="s">
        <v>55</v>
      </c>
      <c r="D218" s="40"/>
      <c r="E218" s="73" t="s">
        <v>107</v>
      </c>
      <c r="F218" s="73"/>
      <c r="G218" s="30" t="s">
        <v>48</v>
      </c>
      <c r="H218" s="30"/>
      <c r="I218" s="30"/>
      <c r="J218" s="30" t="s">
        <v>637</v>
      </c>
      <c r="K218" s="30"/>
      <c r="L218" s="30"/>
      <c r="M218" s="30"/>
      <c r="N218" s="186"/>
      <c r="P218" s="73" t="s">
        <v>108</v>
      </c>
      <c r="Q218" s="89"/>
      <c r="R218" s="29"/>
      <c r="S218" s="39">
        <f t="shared" ref="S218" si="547">IF(Suggested="Yes",AA218,AG218)</f>
        <v>11.9</v>
      </c>
      <c r="T218" s="37" t="s">
        <v>47</v>
      </c>
      <c r="U218" s="5" t="str">
        <f>+Instructions!$B$3</f>
        <v>B</v>
      </c>
      <c r="V218" s="52"/>
      <c r="W218" s="56">
        <f>+Instructions!$C$22</f>
        <v>0</v>
      </c>
      <c r="X218" s="17">
        <f t="shared" ref="X218" si="548">ROUND($AA218*(1-W218)+0.004999,2)</f>
        <v>11.9</v>
      </c>
      <c r="Y218" s="52"/>
      <c r="Z218" s="6" t="s">
        <v>666</v>
      </c>
      <c r="AA218" s="39">
        <v>11.9</v>
      </c>
      <c r="AB218" s="60">
        <f t="shared" ref="AB218" si="549">+W218</f>
        <v>0</v>
      </c>
      <c r="AC218" s="17">
        <f t="shared" ref="AC218" si="550">+X218</f>
        <v>11.9</v>
      </c>
      <c r="AD218" s="12">
        <f t="shared" ref="AD218" si="551">(AG218-AC218)/AG218</f>
        <v>0</v>
      </c>
      <c r="AE218" s="120"/>
      <c r="AF218" s="127">
        <v>1</v>
      </c>
      <c r="AG218" s="38">
        <f t="shared" ref="AG218" si="552">SUM(AJ218:AL218)+AE218</f>
        <v>11.9</v>
      </c>
      <c r="AH218" s="52"/>
      <c r="AJ218" s="17">
        <f t="shared" ref="AJ218" si="553">ROUND(AC218/(1-VLOOKUP(AF218,Group,2,FALSE)),2)</f>
        <v>11.9</v>
      </c>
      <c r="AK218" s="17">
        <f t="shared" ref="AK218" si="554">IF(VLOOKUP(AF218,Group,5,FALSE)="YES",VLOOKUP(ROUND(ROUND(AJ218,1)-AJ218,2),Round,2,FALSE)+VLOOKUP(AF218,Group,6,FALSE),0)</f>
        <v>0</v>
      </c>
      <c r="AL218" s="17">
        <f t="shared" ref="AL218" si="555">IF(VLOOKUP(AF218,Group,7,FALSE)="",0,ROUND(AJ218-0.04999,1)-AJ218+AM218)</f>
        <v>0</v>
      </c>
      <c r="AM218" s="17" t="str">
        <f t="shared" ref="AM218" si="556">IF(VLOOKUP(AF218,Group,7,FALSE)="","",VLOOKUP(AF218,Group,7,FALSE))</f>
        <v/>
      </c>
      <c r="AO218" s="31" t="s">
        <v>59</v>
      </c>
    </row>
    <row r="219" spans="2:41" s="3" customFormat="1" ht="1.5" customHeight="1" x14ac:dyDescent="0.2">
      <c r="N219" s="186"/>
      <c r="P219" s="73"/>
      <c r="Q219" s="89"/>
      <c r="R219" s="6"/>
      <c r="S219" s="39"/>
      <c r="T219" s="6"/>
      <c r="U219" s="5"/>
      <c r="V219" s="52"/>
      <c r="W219" s="56"/>
      <c r="X219" s="15"/>
      <c r="Y219" s="52"/>
      <c r="Z219" s="39"/>
      <c r="AA219" s="39"/>
      <c r="AB219" s="55"/>
      <c r="AC219" s="17"/>
      <c r="AD219" s="15"/>
      <c r="AE219" s="65"/>
      <c r="AF219" s="123"/>
      <c r="AG219" s="39"/>
      <c r="AH219" s="52"/>
      <c r="AJ219" s="17"/>
      <c r="AK219" s="17"/>
      <c r="AL219" s="17"/>
      <c r="AM219" s="17"/>
      <c r="AO219" s="157"/>
    </row>
    <row r="220" spans="2:41" s="3" customFormat="1" ht="9.9499999999999993" customHeight="1" x14ac:dyDescent="0.2">
      <c r="B220" s="112" t="s">
        <v>55</v>
      </c>
      <c r="D220" s="40"/>
      <c r="E220" s="73" t="s">
        <v>109</v>
      </c>
      <c r="F220" s="73"/>
      <c r="G220" s="30" t="s">
        <v>48</v>
      </c>
      <c r="H220" s="30"/>
      <c r="I220" s="30"/>
      <c r="J220" s="30" t="s">
        <v>631</v>
      </c>
      <c r="K220" s="30"/>
      <c r="L220" s="30"/>
      <c r="M220" s="30"/>
      <c r="N220" s="186"/>
      <c r="P220" s="73" t="s">
        <v>106</v>
      </c>
      <c r="Q220" s="89"/>
      <c r="R220" s="29"/>
      <c r="S220" s="39">
        <f t="shared" ref="S220:S221" si="557">IF(Suggested="Yes",AA220,AG220)</f>
        <v>9.3000000000000007</v>
      </c>
      <c r="T220" s="37" t="s">
        <v>47</v>
      </c>
      <c r="U220" s="5" t="str">
        <f>+Instructions!$B$3</f>
        <v>B</v>
      </c>
      <c r="V220" s="52"/>
      <c r="W220" s="56">
        <f>+Instructions!$C$22</f>
        <v>0</v>
      </c>
      <c r="X220" s="17">
        <f t="shared" ref="X220:X221" si="558">ROUND($AA220*(1-W220)+0.004999,2)</f>
        <v>9.3000000000000007</v>
      </c>
      <c r="Y220" s="52"/>
      <c r="Z220" s="6" t="s">
        <v>666</v>
      </c>
      <c r="AA220" s="39">
        <v>9.3000000000000007</v>
      </c>
      <c r="AB220" s="60">
        <f t="shared" ref="AB220:AB221" si="559">+W220</f>
        <v>0</v>
      </c>
      <c r="AC220" s="17">
        <f t="shared" ref="AC220:AC221" si="560">+X220</f>
        <v>9.3000000000000007</v>
      </c>
      <c r="AD220" s="12">
        <f t="shared" ref="AD220:AD221" si="561">(AG220-AC220)/AG220</f>
        <v>0</v>
      </c>
      <c r="AE220" s="120"/>
      <c r="AF220" s="127">
        <v>1</v>
      </c>
      <c r="AG220" s="38">
        <f t="shared" ref="AG220:AG221" si="562">SUM(AJ220:AL220)+AE220</f>
        <v>9.3000000000000007</v>
      </c>
      <c r="AH220" s="52"/>
      <c r="AJ220" s="17">
        <f t="shared" ref="AJ220:AJ221" si="563">ROUND(AC220/(1-VLOOKUP(AF220,Group,2,FALSE)),2)</f>
        <v>9.3000000000000007</v>
      </c>
      <c r="AK220" s="17">
        <f t="shared" ref="AK220:AK221" si="564">IF(VLOOKUP(AF220,Group,5,FALSE)="YES",VLOOKUP(ROUND(ROUND(AJ220,1)-AJ220,2),Round,2,FALSE)+VLOOKUP(AF220,Group,6,FALSE),0)</f>
        <v>0</v>
      </c>
      <c r="AL220" s="17">
        <f t="shared" ref="AL220:AL221" si="565">IF(VLOOKUP(AF220,Group,7,FALSE)="",0,ROUND(AJ220-0.04999,1)-AJ220+AM220)</f>
        <v>0</v>
      </c>
      <c r="AM220" s="17" t="str">
        <f t="shared" ref="AM220:AM221" si="566">IF(VLOOKUP(AF220,Group,7,FALSE)="","",VLOOKUP(AF220,Group,7,FALSE))</f>
        <v/>
      </c>
      <c r="AO220" s="31" t="s">
        <v>59</v>
      </c>
    </row>
    <row r="221" spans="2:41" s="3" customFormat="1" ht="9.9499999999999993" customHeight="1" x14ac:dyDescent="0.2">
      <c r="B221" s="112" t="s">
        <v>55</v>
      </c>
      <c r="D221" s="40"/>
      <c r="E221" s="73" t="s">
        <v>107</v>
      </c>
      <c r="F221" s="73"/>
      <c r="G221" s="30" t="s">
        <v>48</v>
      </c>
      <c r="H221" s="30"/>
      <c r="I221" s="30"/>
      <c r="J221" s="30" t="s">
        <v>631</v>
      </c>
      <c r="K221" s="30"/>
      <c r="L221" s="30"/>
      <c r="M221" s="30"/>
      <c r="N221" s="186"/>
      <c r="P221" s="73" t="s">
        <v>108</v>
      </c>
      <c r="Q221" s="89"/>
      <c r="R221" s="29"/>
      <c r="S221" s="39">
        <f t="shared" si="557"/>
        <v>10.85</v>
      </c>
      <c r="T221" s="37" t="s">
        <v>47</v>
      </c>
      <c r="U221" s="5" t="str">
        <f>+Instructions!$B$3</f>
        <v>B</v>
      </c>
      <c r="V221" s="52"/>
      <c r="W221" s="56">
        <f>+Instructions!$C$22</f>
        <v>0</v>
      </c>
      <c r="X221" s="17">
        <f t="shared" si="558"/>
        <v>10.85</v>
      </c>
      <c r="Y221" s="52"/>
      <c r="Z221" s="6" t="s">
        <v>666</v>
      </c>
      <c r="AA221" s="39">
        <v>10.85</v>
      </c>
      <c r="AB221" s="60">
        <f t="shared" si="559"/>
        <v>0</v>
      </c>
      <c r="AC221" s="17">
        <f t="shared" si="560"/>
        <v>10.85</v>
      </c>
      <c r="AD221" s="12">
        <f t="shared" si="561"/>
        <v>0</v>
      </c>
      <c r="AE221" s="120"/>
      <c r="AF221" s="127">
        <v>1</v>
      </c>
      <c r="AG221" s="38">
        <f t="shared" si="562"/>
        <v>10.85</v>
      </c>
      <c r="AH221" s="52"/>
      <c r="AJ221" s="17">
        <f t="shared" si="563"/>
        <v>10.85</v>
      </c>
      <c r="AK221" s="17">
        <f t="shared" si="564"/>
        <v>0</v>
      </c>
      <c r="AL221" s="17">
        <f t="shared" si="565"/>
        <v>0</v>
      </c>
      <c r="AM221" s="17" t="str">
        <f t="shared" si="566"/>
        <v/>
      </c>
      <c r="AO221" s="31" t="s">
        <v>59</v>
      </c>
    </row>
    <row r="222" spans="2:41" s="3" customFormat="1" ht="1.5" customHeight="1" x14ac:dyDescent="0.2">
      <c r="N222" s="186"/>
      <c r="P222" s="73"/>
      <c r="Q222" s="89"/>
      <c r="R222" s="6"/>
      <c r="S222" s="39"/>
      <c r="T222" s="6"/>
      <c r="U222" s="5"/>
      <c r="V222" s="52"/>
      <c r="W222" s="56"/>
      <c r="X222" s="15"/>
      <c r="Y222" s="52"/>
      <c r="Z222" s="39"/>
      <c r="AA222" s="39"/>
      <c r="AB222" s="55"/>
      <c r="AC222" s="17"/>
      <c r="AD222" s="15"/>
      <c r="AE222" s="65"/>
      <c r="AF222" s="123"/>
      <c r="AG222" s="39"/>
      <c r="AH222" s="52"/>
      <c r="AJ222" s="17"/>
      <c r="AK222" s="17"/>
      <c r="AL222" s="17"/>
      <c r="AM222" s="17"/>
      <c r="AO222" s="157"/>
    </row>
    <row r="223" spans="2:41" s="3" customFormat="1" ht="9.9499999999999993" customHeight="1" x14ac:dyDescent="0.2">
      <c r="B223" s="112" t="s">
        <v>55</v>
      </c>
      <c r="D223" s="40"/>
      <c r="E223" s="73" t="s">
        <v>638</v>
      </c>
      <c r="F223" s="73"/>
      <c r="G223" s="30" t="s">
        <v>639</v>
      </c>
      <c r="H223" s="30"/>
      <c r="I223" s="30"/>
      <c r="J223" s="30" t="s">
        <v>631</v>
      </c>
      <c r="K223" s="30"/>
      <c r="L223" s="30"/>
      <c r="M223" s="30"/>
      <c r="N223" s="186"/>
      <c r="P223" s="73" t="s">
        <v>176</v>
      </c>
      <c r="Q223" s="89"/>
      <c r="R223" s="29"/>
      <c r="S223" s="39">
        <f t="shared" ref="S223:S224" si="567">IF(Suggested="Yes",AA223,AG223)</f>
        <v>25.15</v>
      </c>
      <c r="T223" s="37" t="s">
        <v>47</v>
      </c>
      <c r="U223" s="5" t="str">
        <f>+Instructions!$B$3</f>
        <v>B</v>
      </c>
      <c r="V223" s="52"/>
      <c r="W223" s="56">
        <f>+Instructions!$C$22</f>
        <v>0</v>
      </c>
      <c r="X223" s="17">
        <f t="shared" ref="X223:X224" si="568">ROUND($AA223*(1-W223)+0.004999,2)</f>
        <v>25.15</v>
      </c>
      <c r="Y223" s="52"/>
      <c r="Z223" s="6" t="s">
        <v>666</v>
      </c>
      <c r="AA223" s="39">
        <v>25.15</v>
      </c>
      <c r="AB223" s="60">
        <f t="shared" ref="AB223:AB224" si="569">+W223</f>
        <v>0</v>
      </c>
      <c r="AC223" s="17">
        <f t="shared" ref="AC223:AC224" si="570">+X223</f>
        <v>25.15</v>
      </c>
      <c r="AD223" s="12">
        <f t="shared" ref="AD223:AD224" si="571">(AG223-AC223)/AG223</f>
        <v>0</v>
      </c>
      <c r="AE223" s="120"/>
      <c r="AF223" s="127">
        <v>1</v>
      </c>
      <c r="AG223" s="38">
        <f t="shared" ref="AG223:AG224" si="572">SUM(AJ223:AL223)+AE223</f>
        <v>25.15</v>
      </c>
      <c r="AH223" s="52"/>
      <c r="AJ223" s="17">
        <f t="shared" ref="AJ223:AJ224" si="573">ROUND(AC223/(1-VLOOKUP(AF223,Group,2,FALSE)),2)</f>
        <v>25.15</v>
      </c>
      <c r="AK223" s="17">
        <f t="shared" ref="AK223:AK224" si="574">IF(VLOOKUP(AF223,Group,5,FALSE)="YES",VLOOKUP(ROUND(ROUND(AJ223,1)-AJ223,2),Round,2,FALSE)+VLOOKUP(AF223,Group,6,FALSE),0)</f>
        <v>0</v>
      </c>
      <c r="AL223" s="17">
        <f t="shared" ref="AL223:AL224" si="575">IF(VLOOKUP(AF223,Group,7,FALSE)="",0,ROUND(AJ223-0.04999,1)-AJ223+AM223)</f>
        <v>0</v>
      </c>
      <c r="AM223" s="17" t="str">
        <f t="shared" ref="AM223:AM224" si="576">IF(VLOOKUP(AF223,Group,7,FALSE)="","",VLOOKUP(AF223,Group,7,FALSE))</f>
        <v/>
      </c>
      <c r="AO223" s="31" t="s">
        <v>59</v>
      </c>
    </row>
    <row r="224" spans="2:41" s="3" customFormat="1" ht="9.9499999999999993" customHeight="1" x14ac:dyDescent="0.2">
      <c r="B224" s="112" t="s">
        <v>55</v>
      </c>
      <c r="D224" s="40"/>
      <c r="E224" s="73" t="s">
        <v>640</v>
      </c>
      <c r="F224" s="73"/>
      <c r="G224" s="30" t="s">
        <v>639</v>
      </c>
      <c r="H224" s="30"/>
      <c r="I224" s="30"/>
      <c r="J224" s="30" t="s">
        <v>631</v>
      </c>
      <c r="K224" s="30"/>
      <c r="L224" s="30"/>
      <c r="M224" s="30"/>
      <c r="N224" s="186"/>
      <c r="P224" s="73" t="s">
        <v>176</v>
      </c>
      <c r="Q224" s="89"/>
      <c r="R224" s="29"/>
      <c r="S224" s="39">
        <f t="shared" si="567"/>
        <v>25.15</v>
      </c>
      <c r="T224" s="37" t="s">
        <v>47</v>
      </c>
      <c r="U224" s="5" t="str">
        <f>+Instructions!$B$3</f>
        <v>B</v>
      </c>
      <c r="V224" s="52"/>
      <c r="W224" s="56">
        <f>+Instructions!$C$22</f>
        <v>0</v>
      </c>
      <c r="X224" s="17">
        <f t="shared" si="568"/>
        <v>25.15</v>
      </c>
      <c r="Y224" s="52"/>
      <c r="Z224" s="6" t="s">
        <v>666</v>
      </c>
      <c r="AA224" s="39">
        <v>25.15</v>
      </c>
      <c r="AB224" s="60">
        <f t="shared" si="569"/>
        <v>0</v>
      </c>
      <c r="AC224" s="17">
        <f t="shared" si="570"/>
        <v>25.15</v>
      </c>
      <c r="AD224" s="12">
        <f t="shared" si="571"/>
        <v>0</v>
      </c>
      <c r="AE224" s="120"/>
      <c r="AF224" s="127">
        <v>1</v>
      </c>
      <c r="AG224" s="38">
        <f t="shared" si="572"/>
        <v>25.15</v>
      </c>
      <c r="AH224" s="52"/>
      <c r="AJ224" s="17">
        <f t="shared" si="573"/>
        <v>25.15</v>
      </c>
      <c r="AK224" s="17">
        <f t="shared" si="574"/>
        <v>0</v>
      </c>
      <c r="AL224" s="17">
        <f t="shared" si="575"/>
        <v>0</v>
      </c>
      <c r="AM224" s="17" t="str">
        <f t="shared" si="576"/>
        <v/>
      </c>
      <c r="AO224" s="31" t="s">
        <v>59</v>
      </c>
    </row>
    <row r="225" spans="2:41" s="3" customFormat="1" ht="3.95" customHeight="1" x14ac:dyDescent="0.2">
      <c r="P225" s="73"/>
      <c r="Q225" s="89"/>
      <c r="R225" s="6"/>
      <c r="S225" s="39"/>
      <c r="T225" s="6"/>
      <c r="U225" s="5"/>
      <c r="V225" s="52"/>
      <c r="W225" s="56"/>
      <c r="X225" s="15"/>
      <c r="Y225" s="52"/>
      <c r="Z225" s="39"/>
      <c r="AA225" s="39"/>
      <c r="AB225" s="55"/>
      <c r="AC225" s="17"/>
      <c r="AD225" s="15"/>
      <c r="AE225" s="65"/>
      <c r="AF225" s="123"/>
      <c r="AG225" s="39"/>
      <c r="AH225" s="52"/>
      <c r="AJ225" s="17"/>
      <c r="AK225" s="17"/>
      <c r="AL225" s="17"/>
      <c r="AM225" s="17"/>
      <c r="AO225" s="157"/>
    </row>
    <row r="226" spans="2:41" s="3" customFormat="1" ht="9.9499999999999993" customHeight="1" x14ac:dyDescent="0.2">
      <c r="C226" s="213" t="s">
        <v>314</v>
      </c>
      <c r="D226" s="98"/>
      <c r="E226" s="174"/>
      <c r="F226" s="73"/>
      <c r="G226" s="30"/>
      <c r="H226" s="30"/>
      <c r="I226" s="30"/>
      <c r="J226" s="30"/>
      <c r="K226" s="174"/>
      <c r="M226" s="30"/>
      <c r="N226" s="30" t="s">
        <v>87</v>
      </c>
      <c r="P226" s="73"/>
      <c r="Q226" s="89"/>
      <c r="R226" s="78" t="s">
        <v>121</v>
      </c>
      <c r="S226" s="189" t="s">
        <v>535</v>
      </c>
      <c r="T226" s="190"/>
      <c r="U226" s="37"/>
      <c r="V226" s="52"/>
      <c r="W226" s="56"/>
      <c r="X226" s="39"/>
      <c r="Y226" s="52"/>
      <c r="Z226" s="39"/>
      <c r="AA226" s="39"/>
      <c r="AB226" s="60"/>
      <c r="AC226" s="39"/>
      <c r="AD226" s="60"/>
      <c r="AE226" s="74"/>
      <c r="AF226" s="74"/>
      <c r="AG226" s="39"/>
      <c r="AH226" s="52"/>
      <c r="AI226" s="39"/>
      <c r="AJ226" s="39"/>
      <c r="AK226" s="39"/>
      <c r="AL226" s="39"/>
      <c r="AM226" s="39"/>
      <c r="AN226" s="6"/>
      <c r="AO226" s="156"/>
    </row>
    <row r="227" spans="2:41" s="3" customFormat="1" ht="2.85" customHeight="1" x14ac:dyDescent="0.2">
      <c r="P227" s="73"/>
      <c r="Q227" s="89"/>
      <c r="R227" s="6"/>
      <c r="S227" s="39"/>
      <c r="T227" s="6"/>
      <c r="U227" s="5"/>
      <c r="V227" s="52"/>
      <c r="W227" s="56"/>
      <c r="X227" s="15"/>
      <c r="Y227" s="52"/>
      <c r="Z227" s="39"/>
      <c r="AA227" s="39"/>
      <c r="AB227" s="55"/>
      <c r="AC227" s="17"/>
      <c r="AD227" s="15"/>
      <c r="AE227" s="65"/>
      <c r="AF227" s="123"/>
      <c r="AG227" s="39"/>
      <c r="AH227" s="52"/>
      <c r="AJ227" s="17"/>
      <c r="AK227" s="17"/>
      <c r="AL227" s="17"/>
      <c r="AM227" s="17"/>
      <c r="AO227" s="157" t="s">
        <v>59</v>
      </c>
    </row>
    <row r="228" spans="2:41" s="3" customFormat="1" ht="9.9499999999999993" customHeight="1" x14ac:dyDescent="0.2">
      <c r="D228" s="40" t="s">
        <v>97</v>
      </c>
      <c r="E228" s="186" t="s">
        <v>315</v>
      </c>
      <c r="F228" s="186"/>
      <c r="G228" s="186" t="s">
        <v>317</v>
      </c>
      <c r="H228" s="186"/>
      <c r="I228" s="186"/>
      <c r="J228" s="186" t="s">
        <v>320</v>
      </c>
      <c r="K228" s="186"/>
      <c r="L228" s="186"/>
      <c r="M228" s="186"/>
      <c r="N228" s="186"/>
      <c r="O228" s="186"/>
      <c r="P228" s="98"/>
      <c r="Q228" s="187"/>
      <c r="R228" s="188"/>
      <c r="S228" s="39"/>
      <c r="T228" s="6"/>
      <c r="U228" s="5"/>
      <c r="V228" s="52"/>
      <c r="W228" s="56"/>
      <c r="X228" s="15"/>
      <c r="Y228" s="52"/>
      <c r="Z228" s="39"/>
      <c r="AA228" s="39"/>
      <c r="AB228" s="55"/>
      <c r="AC228" s="17"/>
      <c r="AD228" s="15"/>
      <c r="AE228" s="65"/>
      <c r="AF228" s="123"/>
      <c r="AG228" s="39"/>
      <c r="AH228" s="52"/>
      <c r="AJ228" s="17"/>
      <c r="AK228" s="17"/>
      <c r="AL228" s="17"/>
      <c r="AM228" s="17"/>
      <c r="AO228" s="157" t="s">
        <v>59</v>
      </c>
    </row>
    <row r="229" spans="2:41" s="3" customFormat="1" ht="9.9499999999999993" customHeight="1" x14ac:dyDescent="0.2">
      <c r="D229" s="40"/>
      <c r="E229" s="186" t="s">
        <v>316</v>
      </c>
      <c r="F229" s="186"/>
      <c r="G229" s="186" t="s">
        <v>318</v>
      </c>
      <c r="H229" s="186"/>
      <c r="I229" s="186"/>
      <c r="J229" s="186" t="s">
        <v>319</v>
      </c>
      <c r="K229" s="186"/>
      <c r="L229" s="186"/>
      <c r="M229" s="186"/>
      <c r="N229" s="186"/>
      <c r="O229" s="186"/>
      <c r="P229" s="98"/>
      <c r="Q229" s="187"/>
      <c r="R229" s="188"/>
      <c r="S229" s="39"/>
      <c r="T229" s="6"/>
      <c r="U229" s="5"/>
      <c r="V229" s="52"/>
      <c r="W229" s="56"/>
      <c r="X229" s="15"/>
      <c r="Y229" s="52"/>
      <c r="Z229" s="39"/>
      <c r="AA229" s="39"/>
      <c r="AB229" s="55"/>
      <c r="AC229" s="17"/>
      <c r="AD229" s="15"/>
      <c r="AE229" s="65"/>
      <c r="AF229" s="123"/>
      <c r="AG229" s="39"/>
      <c r="AH229" s="52"/>
      <c r="AJ229" s="17"/>
      <c r="AK229" s="17"/>
      <c r="AL229" s="17"/>
      <c r="AM229" s="17"/>
      <c r="AO229" s="157" t="s">
        <v>59</v>
      </c>
    </row>
    <row r="230" spans="2:41" s="3" customFormat="1" ht="1.5" customHeight="1" x14ac:dyDescent="0.2">
      <c r="P230" s="73"/>
      <c r="Q230" s="89"/>
      <c r="R230" s="6"/>
      <c r="S230" s="39"/>
      <c r="T230" s="6"/>
      <c r="U230" s="5"/>
      <c r="V230" s="52"/>
      <c r="W230" s="56"/>
      <c r="X230" s="15"/>
      <c r="Y230" s="52"/>
      <c r="Z230" s="39"/>
      <c r="AA230" s="39"/>
      <c r="AB230" s="55"/>
      <c r="AC230" s="17"/>
      <c r="AD230" s="15"/>
      <c r="AE230" s="65"/>
      <c r="AF230" s="123"/>
      <c r="AG230" s="39"/>
      <c r="AH230" s="52"/>
      <c r="AJ230" s="17"/>
      <c r="AK230" s="17"/>
      <c r="AL230" s="17"/>
      <c r="AM230" s="17"/>
      <c r="AO230" s="157" t="s">
        <v>59</v>
      </c>
    </row>
    <row r="231" spans="2:41" s="3" customFormat="1" ht="9.9499999999999993" customHeight="1" x14ac:dyDescent="0.2">
      <c r="B231" s="112" t="s">
        <v>55</v>
      </c>
      <c r="D231" s="40"/>
      <c r="E231" s="73" t="s">
        <v>109</v>
      </c>
      <c r="F231" s="73"/>
      <c r="G231" s="30" t="s">
        <v>48</v>
      </c>
      <c r="H231" s="30"/>
      <c r="I231" s="30"/>
      <c r="J231" s="30" t="s">
        <v>195</v>
      </c>
      <c r="L231" s="30"/>
      <c r="M231" s="30"/>
      <c r="N231" s="30"/>
      <c r="P231" s="73" t="s">
        <v>106</v>
      </c>
      <c r="Q231" s="89"/>
      <c r="R231" s="29" t="s">
        <v>52</v>
      </c>
      <c r="S231" s="39">
        <f t="shared" ref="S231:S236" si="577">IF(Suggested="Yes",AA231,AG231)</f>
        <v>15.3</v>
      </c>
      <c r="T231" s="37" t="s">
        <v>47</v>
      </c>
      <c r="U231" s="5" t="str">
        <f>+Instructions!$B$3</f>
        <v>B</v>
      </c>
      <c r="V231" s="52"/>
      <c r="W231" s="56">
        <f>+Instructions!$C$22</f>
        <v>0</v>
      </c>
      <c r="X231" s="17">
        <f t="shared" ref="X231:X233" si="578">ROUND($AA231*(1-W231)+0.004999,2)</f>
        <v>15.3</v>
      </c>
      <c r="Y231" s="52"/>
      <c r="Z231" s="6" t="s">
        <v>667</v>
      </c>
      <c r="AA231" s="39">
        <v>15.3</v>
      </c>
      <c r="AB231" s="60">
        <f t="shared" ref="AB231:AB236" si="579">+W231</f>
        <v>0</v>
      </c>
      <c r="AC231" s="17">
        <f t="shared" ref="AC231:AC236" si="580">+X231</f>
        <v>15.3</v>
      </c>
      <c r="AD231" s="12">
        <f t="shared" ref="AD231:AD236" si="581">(AG231-AC231)/AG231</f>
        <v>0</v>
      </c>
      <c r="AE231" s="120"/>
      <c r="AF231" s="127">
        <v>1</v>
      </c>
      <c r="AG231" s="38">
        <f t="shared" ref="AG231:AG236" si="582">SUM(AJ231:AL231)+AE231</f>
        <v>15.3</v>
      </c>
      <c r="AH231" s="52"/>
      <c r="AJ231" s="17">
        <f t="shared" ref="AJ231:AJ236" si="583">ROUND(AC231/(1-VLOOKUP(AF231,Group,2,FALSE)),2)</f>
        <v>15.3</v>
      </c>
      <c r="AK231" s="17">
        <f t="shared" ref="AK231:AK236" si="584">IF(VLOOKUP(AF231,Group,5,FALSE)="YES",VLOOKUP(ROUND(ROUND(AJ231,1)-AJ231,2),Round,2,FALSE)+VLOOKUP(AF231,Group,6,FALSE),0)</f>
        <v>0</v>
      </c>
      <c r="AL231" s="17">
        <f t="shared" ref="AL231:AL236" si="585">IF(VLOOKUP(AF231,Group,7,FALSE)="",0,ROUND(AJ231-0.04999,1)-AJ231+AM231)</f>
        <v>0</v>
      </c>
      <c r="AM231" s="17" t="str">
        <f t="shared" ref="AM231:AM236" si="586">IF(VLOOKUP(AF231,Group,7,FALSE)="","",VLOOKUP(AF231,Group,7,FALSE))</f>
        <v/>
      </c>
      <c r="AO231" s="31" t="s">
        <v>59</v>
      </c>
    </row>
    <row r="232" spans="2:41" s="3" customFormat="1" ht="9.9499999999999993" customHeight="1" x14ac:dyDescent="0.2">
      <c r="B232" s="112" t="s">
        <v>55</v>
      </c>
      <c r="D232" s="40"/>
      <c r="E232" s="73" t="s">
        <v>107</v>
      </c>
      <c r="F232" s="73"/>
      <c r="G232" s="30" t="s">
        <v>48</v>
      </c>
      <c r="H232" s="30"/>
      <c r="I232" s="30"/>
      <c r="J232" s="30" t="s">
        <v>195</v>
      </c>
      <c r="L232" s="30"/>
      <c r="M232" s="30"/>
      <c r="N232" s="30"/>
      <c r="P232" s="73" t="s">
        <v>108</v>
      </c>
      <c r="Q232" s="89"/>
      <c r="R232" s="29"/>
      <c r="S232" s="39">
        <f t="shared" si="577"/>
        <v>15.5</v>
      </c>
      <c r="T232" s="37" t="s">
        <v>47</v>
      </c>
      <c r="U232" s="5" t="str">
        <f>+Instructions!$B$3</f>
        <v>B</v>
      </c>
      <c r="V232" s="52"/>
      <c r="W232" s="56">
        <f>+Instructions!$C$22</f>
        <v>0</v>
      </c>
      <c r="X232" s="17">
        <f t="shared" si="578"/>
        <v>15.5</v>
      </c>
      <c r="Y232" s="52"/>
      <c r="Z232" s="6" t="s">
        <v>667</v>
      </c>
      <c r="AA232" s="39">
        <v>15.5</v>
      </c>
      <c r="AB232" s="60">
        <f t="shared" si="579"/>
        <v>0</v>
      </c>
      <c r="AC232" s="17">
        <f t="shared" si="580"/>
        <v>15.5</v>
      </c>
      <c r="AD232" s="12">
        <f t="shared" si="581"/>
        <v>0</v>
      </c>
      <c r="AE232" s="120"/>
      <c r="AF232" s="127">
        <v>1</v>
      </c>
      <c r="AG232" s="38">
        <f t="shared" si="582"/>
        <v>15.5</v>
      </c>
      <c r="AH232" s="52"/>
      <c r="AJ232" s="17">
        <f t="shared" si="583"/>
        <v>15.5</v>
      </c>
      <c r="AK232" s="17">
        <f t="shared" si="584"/>
        <v>0</v>
      </c>
      <c r="AL232" s="17">
        <f t="shared" si="585"/>
        <v>0</v>
      </c>
      <c r="AM232" s="17" t="str">
        <f t="shared" si="586"/>
        <v/>
      </c>
      <c r="AO232" s="31" t="s">
        <v>59</v>
      </c>
    </row>
    <row r="233" spans="2:41" s="3" customFormat="1" ht="9.9499999999999993" customHeight="1" x14ac:dyDescent="0.2">
      <c r="B233" s="112" t="s">
        <v>55</v>
      </c>
      <c r="D233" s="40"/>
      <c r="E233" s="73" t="s">
        <v>322</v>
      </c>
      <c r="F233" s="73"/>
      <c r="G233" s="30" t="s">
        <v>48</v>
      </c>
      <c r="H233" s="30"/>
      <c r="I233" s="30"/>
      <c r="J233" s="30" t="s">
        <v>195</v>
      </c>
      <c r="K233" s="30"/>
      <c r="L233" s="30"/>
      <c r="M233" s="30"/>
      <c r="N233" s="30"/>
      <c r="P233" s="73" t="s">
        <v>111</v>
      </c>
      <c r="Q233" s="89"/>
      <c r="R233" s="29"/>
      <c r="S233" s="39">
        <f t="shared" si="577"/>
        <v>15.95</v>
      </c>
      <c r="T233" s="37" t="s">
        <v>47</v>
      </c>
      <c r="U233" s="5" t="str">
        <f>+Instructions!$B$3</f>
        <v>B</v>
      </c>
      <c r="V233" s="52"/>
      <c r="W233" s="56">
        <f>+Instructions!$C$22</f>
        <v>0</v>
      </c>
      <c r="X233" s="17">
        <f t="shared" si="578"/>
        <v>15.95</v>
      </c>
      <c r="Y233" s="52"/>
      <c r="Z233" s="6" t="s">
        <v>667</v>
      </c>
      <c r="AA233" s="39">
        <v>15.95</v>
      </c>
      <c r="AB233" s="60">
        <f t="shared" si="579"/>
        <v>0</v>
      </c>
      <c r="AC233" s="17">
        <f t="shared" si="580"/>
        <v>15.95</v>
      </c>
      <c r="AD233" s="12">
        <f t="shared" si="581"/>
        <v>0</v>
      </c>
      <c r="AE233" s="120"/>
      <c r="AF233" s="127">
        <v>1</v>
      </c>
      <c r="AG233" s="38">
        <f t="shared" si="582"/>
        <v>15.95</v>
      </c>
      <c r="AH233" s="52"/>
      <c r="AJ233" s="17">
        <f t="shared" si="583"/>
        <v>15.95</v>
      </c>
      <c r="AK233" s="17">
        <f t="shared" si="584"/>
        <v>0</v>
      </c>
      <c r="AL233" s="17">
        <f t="shared" si="585"/>
        <v>0</v>
      </c>
      <c r="AM233" s="17" t="str">
        <f t="shared" si="586"/>
        <v/>
      </c>
      <c r="AO233" s="31" t="s">
        <v>59</v>
      </c>
    </row>
    <row r="234" spans="2:41" s="3" customFormat="1" ht="9.9499999999999993" customHeight="1" x14ac:dyDescent="0.2">
      <c r="B234" s="112" t="s">
        <v>55</v>
      </c>
      <c r="D234" s="40"/>
      <c r="E234" s="73" t="s">
        <v>323</v>
      </c>
      <c r="F234" s="73"/>
      <c r="G234" s="30" t="s">
        <v>48</v>
      </c>
      <c r="H234" s="30"/>
      <c r="I234" s="30"/>
      <c r="J234" s="30" t="s">
        <v>195</v>
      </c>
      <c r="K234" s="30"/>
      <c r="L234" s="30"/>
      <c r="M234" s="30"/>
      <c r="N234" s="30"/>
      <c r="P234" s="73" t="s">
        <v>141</v>
      </c>
      <c r="Q234" s="89"/>
      <c r="R234" s="29"/>
      <c r="S234" s="39">
        <f t="shared" si="577"/>
        <v>26.75</v>
      </c>
      <c r="T234" s="37" t="s">
        <v>47</v>
      </c>
      <c r="U234" s="5" t="str">
        <f>+Instructions!$B$3</f>
        <v>B</v>
      </c>
      <c r="V234" s="52"/>
      <c r="W234" s="56">
        <f>+Instructions!$C$22</f>
        <v>0</v>
      </c>
      <c r="X234" s="17">
        <f t="shared" ref="X234:X236" si="587">ROUND($AA234*(1-W234)+0.004999,2)</f>
        <v>26.75</v>
      </c>
      <c r="Y234" s="52"/>
      <c r="Z234" s="6" t="s">
        <v>667</v>
      </c>
      <c r="AA234" s="39">
        <v>26.75</v>
      </c>
      <c r="AB234" s="60">
        <f t="shared" si="579"/>
        <v>0</v>
      </c>
      <c r="AC234" s="17">
        <f t="shared" si="580"/>
        <v>26.75</v>
      </c>
      <c r="AD234" s="12">
        <f t="shared" si="581"/>
        <v>0</v>
      </c>
      <c r="AE234" s="120"/>
      <c r="AF234" s="127">
        <v>1</v>
      </c>
      <c r="AG234" s="38">
        <f t="shared" si="582"/>
        <v>26.75</v>
      </c>
      <c r="AH234" s="52"/>
      <c r="AJ234" s="17">
        <f t="shared" si="583"/>
        <v>26.75</v>
      </c>
      <c r="AK234" s="17">
        <f t="shared" si="584"/>
        <v>0</v>
      </c>
      <c r="AL234" s="17">
        <f t="shared" si="585"/>
        <v>0</v>
      </c>
      <c r="AM234" s="17" t="str">
        <f t="shared" si="586"/>
        <v/>
      </c>
      <c r="AO234" s="31" t="s">
        <v>59</v>
      </c>
    </row>
    <row r="235" spans="2:41" s="3" customFormat="1" ht="1.5" customHeight="1" x14ac:dyDescent="0.2">
      <c r="P235" s="73"/>
      <c r="Q235" s="89"/>
      <c r="R235" s="6"/>
      <c r="S235" s="39"/>
      <c r="T235" s="6"/>
      <c r="U235" s="5"/>
      <c r="V235" s="52"/>
      <c r="W235" s="56"/>
      <c r="X235" s="15"/>
      <c r="Y235" s="52"/>
      <c r="Z235" s="39"/>
      <c r="AA235" s="39"/>
      <c r="AB235" s="55"/>
      <c r="AC235" s="17"/>
      <c r="AD235" s="15"/>
      <c r="AE235" s="65"/>
      <c r="AF235" s="123"/>
      <c r="AG235" s="39"/>
      <c r="AH235" s="52"/>
      <c r="AJ235" s="17"/>
      <c r="AK235" s="17"/>
      <c r="AL235" s="17"/>
      <c r="AM235" s="17"/>
      <c r="AO235" s="157" t="s">
        <v>59</v>
      </c>
    </row>
    <row r="236" spans="2:41" s="3" customFormat="1" ht="9.9499999999999993" customHeight="1" x14ac:dyDescent="0.2">
      <c r="B236" s="112" t="s">
        <v>55</v>
      </c>
      <c r="D236" s="40"/>
      <c r="E236" s="73" t="s">
        <v>223</v>
      </c>
      <c r="F236" s="73"/>
      <c r="G236" s="30" t="s">
        <v>324</v>
      </c>
      <c r="H236" s="30"/>
      <c r="I236" s="30"/>
      <c r="J236" s="30" t="s">
        <v>325</v>
      </c>
      <c r="K236" s="30"/>
      <c r="L236" s="30"/>
      <c r="M236" s="30"/>
      <c r="N236" s="30"/>
      <c r="P236" s="73" t="s">
        <v>329</v>
      </c>
      <c r="Q236" s="89"/>
      <c r="R236" s="29" t="s">
        <v>326</v>
      </c>
      <c r="S236" s="39">
        <f t="shared" si="577"/>
        <v>60.45</v>
      </c>
      <c r="T236" s="37" t="s">
        <v>47</v>
      </c>
      <c r="U236" s="5" t="str">
        <f>+Instructions!$B$3</f>
        <v>B</v>
      </c>
      <c r="V236" s="52"/>
      <c r="W236" s="56">
        <f>+Instructions!$C$22</f>
        <v>0</v>
      </c>
      <c r="X236" s="17">
        <f t="shared" si="587"/>
        <v>60.45</v>
      </c>
      <c r="Y236" s="52"/>
      <c r="Z236" s="6" t="s">
        <v>667</v>
      </c>
      <c r="AA236" s="39">
        <v>60.45</v>
      </c>
      <c r="AB236" s="60">
        <f t="shared" si="579"/>
        <v>0</v>
      </c>
      <c r="AC236" s="17">
        <f t="shared" si="580"/>
        <v>60.45</v>
      </c>
      <c r="AD236" s="12">
        <f t="shared" si="581"/>
        <v>0</v>
      </c>
      <c r="AE236" s="120"/>
      <c r="AF236" s="127">
        <v>1</v>
      </c>
      <c r="AG236" s="38">
        <f t="shared" si="582"/>
        <v>60.45</v>
      </c>
      <c r="AH236" s="52"/>
      <c r="AJ236" s="17">
        <f t="shared" si="583"/>
        <v>60.45</v>
      </c>
      <c r="AK236" s="17">
        <f t="shared" si="584"/>
        <v>0</v>
      </c>
      <c r="AL236" s="17">
        <f t="shared" si="585"/>
        <v>0</v>
      </c>
      <c r="AM236" s="17" t="str">
        <f t="shared" si="586"/>
        <v/>
      </c>
      <c r="AO236" s="31" t="s">
        <v>59</v>
      </c>
    </row>
    <row r="237" spans="2:41" s="3" customFormat="1" ht="1.5" customHeight="1" x14ac:dyDescent="0.2">
      <c r="P237" s="73"/>
      <c r="Q237" s="89"/>
      <c r="R237" s="6"/>
      <c r="S237" s="39"/>
      <c r="T237" s="6"/>
      <c r="U237" s="5"/>
      <c r="V237" s="52"/>
      <c r="W237" s="56"/>
      <c r="X237" s="15"/>
      <c r="Y237" s="52"/>
      <c r="Z237" s="39"/>
      <c r="AA237" s="39"/>
      <c r="AB237" s="55"/>
      <c r="AC237" s="17"/>
      <c r="AD237" s="15"/>
      <c r="AE237" s="65"/>
      <c r="AF237" s="123"/>
      <c r="AG237" s="39"/>
      <c r="AH237" s="52"/>
      <c r="AJ237" s="17"/>
      <c r="AK237" s="17"/>
      <c r="AL237" s="17"/>
      <c r="AM237" s="17"/>
      <c r="AO237" s="157" t="s">
        <v>59</v>
      </c>
    </row>
    <row r="238" spans="2:41" s="3" customFormat="1" ht="9.9499999999999993" customHeight="1" x14ac:dyDescent="0.2">
      <c r="B238" s="111" t="s">
        <v>8</v>
      </c>
      <c r="D238" s="40"/>
      <c r="E238" s="73" t="s">
        <v>223</v>
      </c>
      <c r="F238" s="73"/>
      <c r="G238" s="30" t="s">
        <v>114</v>
      </c>
      <c r="H238" s="30"/>
      <c r="I238" s="30"/>
      <c r="J238" s="30" t="s">
        <v>196</v>
      </c>
      <c r="K238" s="30"/>
      <c r="L238" s="73" t="s">
        <v>131</v>
      </c>
      <c r="N238" s="191" t="s">
        <v>130</v>
      </c>
      <c r="P238" s="73" t="s">
        <v>116</v>
      </c>
      <c r="Q238" s="89"/>
      <c r="R238" s="29"/>
      <c r="S238" s="39">
        <f t="shared" ref="S238:S239" si="588">IF(Suggested="Yes",AA238,AG238)</f>
        <v>54.45</v>
      </c>
      <c r="T238" s="37" t="s">
        <v>46</v>
      </c>
      <c r="U238" s="5" t="str">
        <f>+Instructions!$B$3</f>
        <v>B</v>
      </c>
      <c r="V238" s="52"/>
      <c r="W238" s="56">
        <f>+Instructions!$C$22</f>
        <v>0</v>
      </c>
      <c r="X238" s="17">
        <f t="shared" ref="X238:X239" si="589">ROUND($AA238*(1-W238)+0.004999,2)</f>
        <v>54.45</v>
      </c>
      <c r="Y238" s="52"/>
      <c r="Z238" s="6" t="s">
        <v>667</v>
      </c>
      <c r="AA238" s="39">
        <v>54.45</v>
      </c>
      <c r="AB238" s="60">
        <f t="shared" ref="AB238:AB239" si="590">+W238</f>
        <v>0</v>
      </c>
      <c r="AC238" s="17">
        <f t="shared" ref="AC238:AC239" si="591">+X238</f>
        <v>54.45</v>
      </c>
      <c r="AD238" s="12">
        <f t="shared" ref="AD238:AD239" si="592">(AG238-AC238)/AG238</f>
        <v>0</v>
      </c>
      <c r="AE238" s="120"/>
      <c r="AF238" s="128">
        <v>3</v>
      </c>
      <c r="AG238" s="53">
        <f t="shared" ref="AG238:AG239" si="593">SUM(AJ238:AL238)+AE238</f>
        <v>54.45</v>
      </c>
      <c r="AH238" s="52"/>
      <c r="AJ238" s="17">
        <f t="shared" ref="AJ238:AJ239" si="594">ROUND(AC238/(1-VLOOKUP(AF238,Group,2,FALSE)),2)</f>
        <v>54.45</v>
      </c>
      <c r="AK238" s="17">
        <f t="shared" ref="AK238:AK239" si="595">IF(VLOOKUP(AF238,Group,5,FALSE)="YES",VLOOKUP(ROUND(ROUND(AJ238,1)-AJ238,2),Round,2,FALSE)+VLOOKUP(AF238,Group,6,FALSE),0)</f>
        <v>0</v>
      </c>
      <c r="AL238" s="17">
        <f t="shared" ref="AL238:AL239" si="596">IF(VLOOKUP(AF238,Group,7,FALSE)="",0,ROUND(AJ238-0.04999,1)-AJ238+AM238)</f>
        <v>0</v>
      </c>
      <c r="AM238" s="17" t="str">
        <f t="shared" ref="AM238:AM239" si="597">IF(VLOOKUP(AF238,Group,7,FALSE)="","",VLOOKUP(AF238,Group,7,FALSE))</f>
        <v/>
      </c>
      <c r="AO238" s="31" t="s">
        <v>59</v>
      </c>
    </row>
    <row r="239" spans="2:41" s="3" customFormat="1" ht="9.9499999999999993" customHeight="1" x14ac:dyDescent="0.2">
      <c r="B239" s="111" t="s">
        <v>8</v>
      </c>
      <c r="D239" s="40"/>
      <c r="E239" s="73" t="s">
        <v>137</v>
      </c>
      <c r="F239" s="73"/>
      <c r="G239" s="30" t="s">
        <v>114</v>
      </c>
      <c r="H239" s="30"/>
      <c r="I239" s="30"/>
      <c r="J239" s="30" t="s">
        <v>196</v>
      </c>
      <c r="K239" s="30"/>
      <c r="L239" s="73" t="s">
        <v>132</v>
      </c>
      <c r="N239" s="191" t="s">
        <v>130</v>
      </c>
      <c r="P239" s="73" t="s">
        <v>133</v>
      </c>
      <c r="Q239" s="89"/>
      <c r="R239" s="29"/>
      <c r="S239" s="39">
        <f t="shared" si="588"/>
        <v>34.5</v>
      </c>
      <c r="T239" s="37" t="s">
        <v>47</v>
      </c>
      <c r="U239" s="5" t="str">
        <f>+Instructions!$B$3</f>
        <v>B</v>
      </c>
      <c r="V239" s="52"/>
      <c r="W239" s="56">
        <f>+Instructions!$C$22</f>
        <v>0</v>
      </c>
      <c r="X239" s="17">
        <f t="shared" si="589"/>
        <v>34.5</v>
      </c>
      <c r="Y239" s="52"/>
      <c r="Z239" s="6" t="s">
        <v>667</v>
      </c>
      <c r="AA239" s="39">
        <v>34.5</v>
      </c>
      <c r="AB239" s="60">
        <f t="shared" si="590"/>
        <v>0</v>
      </c>
      <c r="AC239" s="17">
        <f t="shared" si="591"/>
        <v>34.5</v>
      </c>
      <c r="AD239" s="12">
        <f t="shared" si="592"/>
        <v>0</v>
      </c>
      <c r="AE239" s="120"/>
      <c r="AF239" s="128">
        <v>3</v>
      </c>
      <c r="AG239" s="53">
        <f t="shared" si="593"/>
        <v>34.5</v>
      </c>
      <c r="AH239" s="52"/>
      <c r="AJ239" s="17">
        <f t="shared" si="594"/>
        <v>34.5</v>
      </c>
      <c r="AK239" s="17">
        <f t="shared" si="595"/>
        <v>0</v>
      </c>
      <c r="AL239" s="17">
        <f t="shared" si="596"/>
        <v>0</v>
      </c>
      <c r="AM239" s="17" t="str">
        <f t="shared" si="597"/>
        <v/>
      </c>
      <c r="AO239" s="31" t="s">
        <v>59</v>
      </c>
    </row>
    <row r="240" spans="2:41" s="3" customFormat="1" ht="1.5" customHeight="1" x14ac:dyDescent="0.2">
      <c r="P240" s="73"/>
      <c r="Q240" s="89"/>
      <c r="R240" s="6"/>
      <c r="S240" s="39"/>
      <c r="T240" s="6"/>
      <c r="U240" s="5"/>
      <c r="V240" s="52"/>
      <c r="W240" s="56"/>
      <c r="X240" s="15"/>
      <c r="Y240" s="52"/>
      <c r="Z240" s="39"/>
      <c r="AA240" s="39"/>
      <c r="AB240" s="55"/>
      <c r="AC240" s="17"/>
      <c r="AD240" s="15"/>
      <c r="AE240" s="65"/>
      <c r="AF240" s="123"/>
      <c r="AG240" s="39"/>
      <c r="AH240" s="52"/>
      <c r="AJ240" s="17"/>
      <c r="AK240" s="17"/>
      <c r="AL240" s="17"/>
      <c r="AM240" s="17"/>
      <c r="AO240" s="157" t="s">
        <v>59</v>
      </c>
    </row>
    <row r="241" spans="2:41" s="3" customFormat="1" ht="9.9499999999999993" customHeight="1" x14ac:dyDescent="0.2">
      <c r="B241" s="113" t="s">
        <v>45</v>
      </c>
      <c r="D241" s="40"/>
      <c r="E241" s="73" t="s">
        <v>136</v>
      </c>
      <c r="F241" s="73"/>
      <c r="G241" s="30" t="s">
        <v>162</v>
      </c>
      <c r="H241" s="30"/>
      <c r="I241" s="30"/>
      <c r="J241" s="30" t="s">
        <v>196</v>
      </c>
      <c r="K241" s="30"/>
      <c r="L241" s="30"/>
      <c r="M241" s="30"/>
      <c r="N241" s="30"/>
      <c r="P241" s="73" t="s">
        <v>120</v>
      </c>
      <c r="Q241" s="89"/>
      <c r="R241" s="29"/>
      <c r="S241" s="39">
        <f t="shared" ref="S241" si="598">IF(Suggested="Yes",AA241,AG241)</f>
        <v>361.4</v>
      </c>
      <c r="T241" s="37" t="s">
        <v>46</v>
      </c>
      <c r="U241" s="5" t="str">
        <f>+Instructions!$B$3</f>
        <v>B</v>
      </c>
      <c r="V241" s="52"/>
      <c r="W241" s="56">
        <f>+Instructions!$C$22</f>
        <v>0</v>
      </c>
      <c r="X241" s="39">
        <f t="shared" ref="X241" si="599">ROUND($AA241*(1-W241)+0.004999,2)</f>
        <v>361.4</v>
      </c>
      <c r="Y241" s="52"/>
      <c r="Z241" s="6" t="s">
        <v>667</v>
      </c>
      <c r="AA241" s="39">
        <v>361.4</v>
      </c>
      <c r="AB241" s="60">
        <f t="shared" ref="AB241" si="600">+W241</f>
        <v>0</v>
      </c>
      <c r="AC241" s="39">
        <f t="shared" ref="AC241" si="601">+X241</f>
        <v>361.4</v>
      </c>
      <c r="AD241" s="60">
        <f t="shared" ref="AD241" si="602">(AG241-AC241)/AG241</f>
        <v>0</v>
      </c>
      <c r="AE241" s="120"/>
      <c r="AF241" s="129">
        <v>2</v>
      </c>
      <c r="AG241" s="44">
        <f t="shared" ref="AG241" si="603">SUM(AJ241:AL241)+AE241</f>
        <v>361.4</v>
      </c>
      <c r="AH241" s="52"/>
      <c r="AJ241" s="17">
        <f t="shared" ref="AJ241" si="604">ROUND(AC241/(1-VLOOKUP(AF241,Group,2,FALSE)),2)</f>
        <v>361.4</v>
      </c>
      <c r="AK241" s="17">
        <f t="shared" ref="AK241" si="605">IF(VLOOKUP(AF241,Group,5,FALSE)="YES",VLOOKUP(ROUND(ROUND(AJ241,1)-AJ241,2),Round,2,FALSE)+VLOOKUP(AF241,Group,6,FALSE),0)</f>
        <v>0</v>
      </c>
      <c r="AL241" s="17">
        <f t="shared" ref="AL241" si="606">IF(VLOOKUP(AF241,Group,7,FALSE)="",0,ROUND(AJ241-0.04999,1)-AJ241+AM241)</f>
        <v>0</v>
      </c>
      <c r="AM241" s="17" t="str">
        <f t="shared" ref="AM241" si="607">IF(VLOOKUP(AF241,Group,7,FALSE)="","",VLOOKUP(AF241,Group,7,FALSE))</f>
        <v/>
      </c>
      <c r="AO241" s="31" t="s">
        <v>59</v>
      </c>
    </row>
    <row r="242" spans="2:41" s="3" customFormat="1" ht="9.9499999999999993" customHeight="1" x14ac:dyDescent="0.2">
      <c r="B242" s="113" t="s">
        <v>45</v>
      </c>
      <c r="D242" s="40"/>
      <c r="E242" s="73" t="s">
        <v>136</v>
      </c>
      <c r="F242" s="73"/>
      <c r="G242" s="30" t="s">
        <v>163</v>
      </c>
      <c r="H242" s="30"/>
      <c r="I242" s="30"/>
      <c r="J242" s="30" t="s">
        <v>196</v>
      </c>
      <c r="K242" s="30"/>
      <c r="L242" s="30"/>
      <c r="M242" s="30"/>
      <c r="N242" s="30"/>
      <c r="P242" s="73" t="s">
        <v>120</v>
      </c>
      <c r="Q242" s="89"/>
      <c r="R242" s="29"/>
      <c r="S242" s="39">
        <f>IF(Suggested="Yes",AA242,AG242)</f>
        <v>543.04999999999995</v>
      </c>
      <c r="T242" s="37" t="s">
        <v>46</v>
      </c>
      <c r="U242" s="5" t="str">
        <f>+Instructions!$B$3</f>
        <v>B</v>
      </c>
      <c r="V242" s="52"/>
      <c r="W242" s="56">
        <f>+Instructions!$C$22</f>
        <v>0</v>
      </c>
      <c r="X242" s="39">
        <f>ROUND($AA242*(1-W242)+0.004999,2)</f>
        <v>543.04999999999995</v>
      </c>
      <c r="Y242" s="52"/>
      <c r="Z242" s="6" t="s">
        <v>667</v>
      </c>
      <c r="AA242" s="39">
        <v>543.04999999999995</v>
      </c>
      <c r="AB242" s="60">
        <f>+W242</f>
        <v>0</v>
      </c>
      <c r="AC242" s="39">
        <f>+X242</f>
        <v>543.04999999999995</v>
      </c>
      <c r="AD242" s="60">
        <f>(AG242-AC242)/AG242</f>
        <v>0</v>
      </c>
      <c r="AE242" s="120"/>
      <c r="AF242" s="129">
        <v>2</v>
      </c>
      <c r="AG242" s="44">
        <f>SUM(AJ242:AL242)+AE242</f>
        <v>543.04999999999995</v>
      </c>
      <c r="AH242" s="52"/>
      <c r="AJ242" s="17">
        <f>ROUND(AC242/(1-VLOOKUP(AF242,Group,2,FALSE)),2)</f>
        <v>543.04999999999995</v>
      </c>
      <c r="AK242" s="17">
        <f>IF(VLOOKUP(AF242,Group,5,FALSE)="YES",VLOOKUP(ROUND(ROUND(AJ242,1)-AJ242,2),Round,2,FALSE)+VLOOKUP(AF242,Group,6,FALSE),0)</f>
        <v>0</v>
      </c>
      <c r="AL242" s="17">
        <f>IF(VLOOKUP(AF242,Group,7,FALSE)="",0,ROUND(AJ242-0.04999,1)-AJ242+AM242)</f>
        <v>0</v>
      </c>
      <c r="AM242" s="17" t="str">
        <f>IF(VLOOKUP(AF242,Group,7,FALSE)="","",VLOOKUP(AF242,Group,7,FALSE))</f>
        <v/>
      </c>
      <c r="AO242" s="31" t="s">
        <v>59</v>
      </c>
    </row>
    <row r="243" spans="2:41" s="3" customFormat="1" ht="9.9499999999999993" customHeight="1" x14ac:dyDescent="0.2">
      <c r="B243" s="113" t="s">
        <v>45</v>
      </c>
      <c r="D243" s="40"/>
      <c r="E243" s="73" t="s">
        <v>136</v>
      </c>
      <c r="F243" s="73"/>
      <c r="G243" s="30" t="s">
        <v>164</v>
      </c>
      <c r="H243" s="30"/>
      <c r="I243" s="30"/>
      <c r="J243" s="30" t="s">
        <v>196</v>
      </c>
      <c r="K243" s="30"/>
      <c r="L243" s="30"/>
      <c r="M243" s="30"/>
      <c r="N243" s="30"/>
      <c r="P243" s="73" t="s">
        <v>120</v>
      </c>
      <c r="Q243" s="89"/>
      <c r="R243" s="29"/>
      <c r="S243" s="39">
        <f t="shared" ref="S243" si="608">IF(Suggested="Yes",AA243,AG243)</f>
        <v>543.04999999999995</v>
      </c>
      <c r="T243" s="37" t="s">
        <v>46</v>
      </c>
      <c r="U243" s="5" t="str">
        <f>+Instructions!$B$3</f>
        <v>B</v>
      </c>
      <c r="V243" s="52"/>
      <c r="W243" s="56">
        <f>+Instructions!$C$22</f>
        <v>0</v>
      </c>
      <c r="X243" s="39">
        <f>ROUND($AA243*(1-W243)+0.004999,2)</f>
        <v>543.04999999999995</v>
      </c>
      <c r="Y243" s="52"/>
      <c r="Z243" s="6" t="s">
        <v>667</v>
      </c>
      <c r="AA243" s="39">
        <v>543.04999999999995</v>
      </c>
      <c r="AB243" s="60">
        <f t="shared" ref="AB243" si="609">+W243</f>
        <v>0</v>
      </c>
      <c r="AC243" s="39">
        <f t="shared" ref="AC243" si="610">+X243</f>
        <v>543.04999999999995</v>
      </c>
      <c r="AD243" s="60">
        <f t="shared" ref="AD243" si="611">(AG243-AC243)/AG243</f>
        <v>0</v>
      </c>
      <c r="AE243" s="120"/>
      <c r="AF243" s="129">
        <v>2</v>
      </c>
      <c r="AG243" s="44">
        <f t="shared" ref="AG243" si="612">SUM(AJ243:AL243)+AE243</f>
        <v>543.04999999999995</v>
      </c>
      <c r="AH243" s="52"/>
      <c r="AJ243" s="17">
        <f t="shared" ref="AJ243" si="613">ROUND(AC243/(1-VLOOKUP(AF243,Group,2,FALSE)),2)</f>
        <v>543.04999999999995</v>
      </c>
      <c r="AK243" s="17">
        <f t="shared" ref="AK243" si="614">IF(VLOOKUP(AF243,Group,5,FALSE)="YES",VLOOKUP(ROUND(ROUND(AJ243,1)-AJ243,2),Round,2,FALSE)+VLOOKUP(AF243,Group,6,FALSE),0)</f>
        <v>0</v>
      </c>
      <c r="AL243" s="17">
        <f t="shared" ref="AL243" si="615">IF(VLOOKUP(AF243,Group,7,FALSE)="",0,ROUND(AJ243-0.04999,1)-AJ243+AM243)</f>
        <v>0</v>
      </c>
      <c r="AM243" s="17" t="str">
        <f t="shared" ref="AM243" si="616">IF(VLOOKUP(AF243,Group,7,FALSE)="","",VLOOKUP(AF243,Group,7,FALSE))</f>
        <v/>
      </c>
      <c r="AO243" s="31" t="s">
        <v>59</v>
      </c>
    </row>
    <row r="244" spans="2:41" s="3" customFormat="1" ht="1.5" customHeight="1" x14ac:dyDescent="0.2">
      <c r="P244" s="73"/>
      <c r="Q244" s="89"/>
      <c r="R244" s="6"/>
      <c r="S244" s="39"/>
      <c r="T244" s="6"/>
      <c r="U244" s="5"/>
      <c r="V244" s="52"/>
      <c r="W244" s="56"/>
      <c r="X244" s="15"/>
      <c r="Y244" s="52"/>
      <c r="Z244" s="39"/>
      <c r="AA244" s="39"/>
      <c r="AB244" s="55"/>
      <c r="AC244" s="17"/>
      <c r="AD244" s="15"/>
      <c r="AE244" s="65"/>
      <c r="AF244" s="123"/>
      <c r="AG244" s="39"/>
      <c r="AH244" s="52"/>
      <c r="AJ244" s="17"/>
      <c r="AK244" s="17"/>
      <c r="AL244" s="17"/>
      <c r="AM244" s="17"/>
      <c r="AO244" s="157" t="s">
        <v>59</v>
      </c>
    </row>
    <row r="245" spans="2:41" s="3" customFormat="1" ht="9.9499999999999993" customHeight="1" x14ac:dyDescent="0.2">
      <c r="B245" s="113" t="s">
        <v>45</v>
      </c>
      <c r="D245" s="40"/>
      <c r="E245" s="73" t="s">
        <v>117</v>
      </c>
      <c r="F245" s="73"/>
      <c r="G245" s="30" t="s">
        <v>118</v>
      </c>
      <c r="H245" s="30"/>
      <c r="I245" s="30"/>
      <c r="J245" s="30" t="s">
        <v>196</v>
      </c>
      <c r="K245" s="30"/>
      <c r="L245" s="30"/>
      <c r="M245" s="30"/>
      <c r="N245" s="30"/>
      <c r="P245" s="73" t="s">
        <v>119</v>
      </c>
      <c r="Q245" s="89"/>
      <c r="R245" s="29"/>
      <c r="S245" s="39">
        <f t="shared" ref="S245" si="617">IF(Suggested="Yes",AA245,AG245)</f>
        <v>17.55</v>
      </c>
      <c r="T245" s="37" t="s">
        <v>46</v>
      </c>
      <c r="U245" s="5" t="str">
        <f>+Instructions!$B$3</f>
        <v>B</v>
      </c>
      <c r="V245" s="52"/>
      <c r="W245" s="56">
        <f>+Instructions!$C$22</f>
        <v>0</v>
      </c>
      <c r="X245" s="39">
        <f t="shared" ref="X245" si="618">ROUND($AA245*(1-W245)+0.004999,2)</f>
        <v>17.55</v>
      </c>
      <c r="Y245" s="52"/>
      <c r="Z245" s="6" t="s">
        <v>667</v>
      </c>
      <c r="AA245" s="39">
        <v>17.55</v>
      </c>
      <c r="AB245" s="60">
        <f t="shared" ref="AB245" si="619">+W245</f>
        <v>0</v>
      </c>
      <c r="AC245" s="39">
        <f t="shared" ref="AC245" si="620">+X245</f>
        <v>17.55</v>
      </c>
      <c r="AD245" s="60">
        <f t="shared" ref="AD245" si="621">(AG245-AC245)/AG245</f>
        <v>0</v>
      </c>
      <c r="AE245" s="120"/>
      <c r="AF245" s="129">
        <v>2</v>
      </c>
      <c r="AG245" s="44">
        <f t="shared" ref="AG245" si="622">SUM(AJ245:AL245)+AE245</f>
        <v>17.55</v>
      </c>
      <c r="AH245" s="52"/>
      <c r="AJ245" s="17">
        <f t="shared" ref="AJ245" si="623">ROUND(AC245/(1-VLOOKUP(AF245,Group,2,FALSE)),2)</f>
        <v>17.55</v>
      </c>
      <c r="AK245" s="17">
        <f t="shared" ref="AK245" si="624">IF(VLOOKUP(AF245,Group,5,FALSE)="YES",VLOOKUP(ROUND(ROUND(AJ245,1)-AJ245,2),Round,2,FALSE)+VLOOKUP(AF245,Group,6,FALSE),0)</f>
        <v>0</v>
      </c>
      <c r="AL245" s="17">
        <f t="shared" ref="AL245" si="625">IF(VLOOKUP(AF245,Group,7,FALSE)="",0,ROUND(AJ245-0.04999,1)-AJ245+AM245)</f>
        <v>0</v>
      </c>
      <c r="AM245" s="17" t="str">
        <f t="shared" ref="AM245" si="626">IF(VLOOKUP(AF245,Group,7,FALSE)="","",VLOOKUP(AF245,Group,7,FALSE))</f>
        <v/>
      </c>
      <c r="AO245" s="31" t="s">
        <v>59</v>
      </c>
    </row>
    <row r="246" spans="2:41" s="3" customFormat="1" ht="1.5" customHeight="1" x14ac:dyDescent="0.2">
      <c r="P246" s="73"/>
      <c r="Q246" s="89"/>
      <c r="R246" s="6"/>
      <c r="S246" s="39"/>
      <c r="T246" s="6"/>
      <c r="U246" s="5"/>
      <c r="V246" s="52"/>
      <c r="W246" s="56"/>
      <c r="X246" s="15"/>
      <c r="Y246" s="52"/>
      <c r="Z246" s="39"/>
      <c r="AA246" s="39"/>
      <c r="AB246" s="55"/>
      <c r="AC246" s="17"/>
      <c r="AD246" s="15"/>
      <c r="AE246" s="65"/>
      <c r="AF246" s="123"/>
      <c r="AG246" s="39"/>
      <c r="AH246" s="52"/>
      <c r="AJ246" s="17"/>
      <c r="AK246" s="17"/>
      <c r="AL246" s="17"/>
      <c r="AM246" s="17"/>
      <c r="AO246" s="157" t="s">
        <v>59</v>
      </c>
    </row>
    <row r="247" spans="2:41" s="3" customFormat="1" ht="9.9499999999999993" customHeight="1" x14ac:dyDescent="0.2">
      <c r="B247" s="112" t="s">
        <v>55</v>
      </c>
      <c r="D247" s="40"/>
      <c r="E247" s="73" t="s">
        <v>109</v>
      </c>
      <c r="F247" s="73"/>
      <c r="G247" s="30" t="s">
        <v>48</v>
      </c>
      <c r="H247" s="30"/>
      <c r="I247" s="30"/>
      <c r="J247" s="30" t="s">
        <v>330</v>
      </c>
      <c r="L247" s="30"/>
      <c r="M247" s="30"/>
      <c r="N247" s="30"/>
      <c r="P247" s="73" t="s">
        <v>106</v>
      </c>
      <c r="Q247" s="89"/>
      <c r="R247" s="29" t="s">
        <v>52</v>
      </c>
      <c r="S247" s="39">
        <f t="shared" ref="S247:S250" si="627">IF(Suggested="Yes",AA247,AG247)</f>
        <v>18.05</v>
      </c>
      <c r="T247" s="37" t="s">
        <v>47</v>
      </c>
      <c r="U247" s="5" t="str">
        <f>+Instructions!$B$3</f>
        <v>B</v>
      </c>
      <c r="V247" s="52"/>
      <c r="W247" s="56">
        <f>+Instructions!$C$22</f>
        <v>0</v>
      </c>
      <c r="X247" s="17">
        <f t="shared" ref="X247:X250" si="628">ROUND($AA247*(1-W247)+0.004999,2)</f>
        <v>18.05</v>
      </c>
      <c r="Y247" s="52"/>
      <c r="Z247" s="6" t="s">
        <v>667</v>
      </c>
      <c r="AA247" s="39">
        <v>18.05</v>
      </c>
      <c r="AB247" s="60">
        <f t="shared" ref="AB247:AB250" si="629">+W247</f>
        <v>0</v>
      </c>
      <c r="AC247" s="17">
        <f t="shared" ref="AC247:AC250" si="630">+X247</f>
        <v>18.05</v>
      </c>
      <c r="AD247" s="12">
        <f t="shared" ref="AD247:AD250" si="631">(AG247-AC247)/AG247</f>
        <v>0</v>
      </c>
      <c r="AE247" s="120"/>
      <c r="AF247" s="127">
        <v>1</v>
      </c>
      <c r="AG247" s="38">
        <f t="shared" ref="AG247:AG250" si="632">SUM(AJ247:AL247)+AE247</f>
        <v>18.05</v>
      </c>
      <c r="AH247" s="52"/>
      <c r="AJ247" s="17">
        <f t="shared" ref="AJ247:AJ250" si="633">ROUND(AC247/(1-VLOOKUP(AF247,Group,2,FALSE)),2)</f>
        <v>18.05</v>
      </c>
      <c r="AK247" s="17">
        <f t="shared" ref="AK247:AK250" si="634">IF(VLOOKUP(AF247,Group,5,FALSE)="YES",VLOOKUP(ROUND(ROUND(AJ247,1)-AJ247,2),Round,2,FALSE)+VLOOKUP(AF247,Group,6,FALSE),0)</f>
        <v>0</v>
      </c>
      <c r="AL247" s="17">
        <f t="shared" ref="AL247:AL250" si="635">IF(VLOOKUP(AF247,Group,7,FALSE)="",0,ROUND(AJ247-0.04999,1)-AJ247+AM247)</f>
        <v>0</v>
      </c>
      <c r="AM247" s="17" t="str">
        <f t="shared" ref="AM247:AM250" si="636">IF(VLOOKUP(AF247,Group,7,FALSE)="","",VLOOKUP(AF247,Group,7,FALSE))</f>
        <v/>
      </c>
      <c r="AO247" s="31" t="s">
        <v>59</v>
      </c>
    </row>
    <row r="248" spans="2:41" s="3" customFormat="1" ht="9.9499999999999993" customHeight="1" x14ac:dyDescent="0.2">
      <c r="B248" s="112" t="s">
        <v>55</v>
      </c>
      <c r="D248" s="40"/>
      <c r="E248" s="73" t="s">
        <v>107</v>
      </c>
      <c r="F248" s="73"/>
      <c r="G248" s="30" t="s">
        <v>48</v>
      </c>
      <c r="H248" s="30"/>
      <c r="I248" s="30"/>
      <c r="J248" s="30" t="s">
        <v>330</v>
      </c>
      <c r="L248" s="30"/>
      <c r="M248" s="30"/>
      <c r="N248" s="30"/>
      <c r="P248" s="73" t="s">
        <v>108</v>
      </c>
      <c r="Q248" s="89"/>
      <c r="R248" s="29"/>
      <c r="S248" s="39">
        <f t="shared" si="627"/>
        <v>18.25</v>
      </c>
      <c r="T248" s="37" t="s">
        <v>47</v>
      </c>
      <c r="U248" s="5" t="str">
        <f>+Instructions!$B$3</f>
        <v>B</v>
      </c>
      <c r="V248" s="52"/>
      <c r="W248" s="56">
        <f>+Instructions!$C$22</f>
        <v>0</v>
      </c>
      <c r="X248" s="17">
        <f t="shared" si="628"/>
        <v>18.25</v>
      </c>
      <c r="Y248" s="52"/>
      <c r="Z248" s="6" t="s">
        <v>667</v>
      </c>
      <c r="AA248" s="39">
        <v>18.25</v>
      </c>
      <c r="AB248" s="60">
        <f t="shared" si="629"/>
        <v>0</v>
      </c>
      <c r="AC248" s="17">
        <f t="shared" si="630"/>
        <v>18.25</v>
      </c>
      <c r="AD248" s="12">
        <f t="shared" si="631"/>
        <v>0</v>
      </c>
      <c r="AE248" s="120"/>
      <c r="AF248" s="127">
        <v>1</v>
      </c>
      <c r="AG248" s="38">
        <f t="shared" si="632"/>
        <v>18.25</v>
      </c>
      <c r="AH248" s="52"/>
      <c r="AJ248" s="17">
        <f t="shared" si="633"/>
        <v>18.25</v>
      </c>
      <c r="AK248" s="17">
        <f t="shared" si="634"/>
        <v>0</v>
      </c>
      <c r="AL248" s="17">
        <f t="shared" si="635"/>
        <v>0</v>
      </c>
      <c r="AM248" s="17" t="str">
        <f t="shared" si="636"/>
        <v/>
      </c>
      <c r="AO248" s="31" t="s">
        <v>59</v>
      </c>
    </row>
    <row r="249" spans="2:41" s="3" customFormat="1" ht="9.9499999999999993" customHeight="1" x14ac:dyDescent="0.2">
      <c r="B249" s="112" t="s">
        <v>55</v>
      </c>
      <c r="D249" s="40"/>
      <c r="E249" s="73" t="s">
        <v>322</v>
      </c>
      <c r="F249" s="73"/>
      <c r="G249" s="30" t="s">
        <v>48</v>
      </c>
      <c r="H249" s="30"/>
      <c r="I249" s="30"/>
      <c r="J249" s="30" t="s">
        <v>330</v>
      </c>
      <c r="K249" s="30"/>
      <c r="L249" s="30"/>
      <c r="M249" s="30"/>
      <c r="N249" s="30"/>
      <c r="P249" s="73" t="s">
        <v>111</v>
      </c>
      <c r="Q249" s="89"/>
      <c r="R249" s="29"/>
      <c r="S249" s="39">
        <f t="shared" si="627"/>
        <v>19.25</v>
      </c>
      <c r="T249" s="37" t="s">
        <v>47</v>
      </c>
      <c r="U249" s="5" t="str">
        <f>+Instructions!$B$3</f>
        <v>B</v>
      </c>
      <c r="V249" s="52"/>
      <c r="W249" s="56">
        <f>+Instructions!$C$22</f>
        <v>0</v>
      </c>
      <c r="X249" s="17">
        <f t="shared" si="628"/>
        <v>19.25</v>
      </c>
      <c r="Y249" s="52"/>
      <c r="Z249" s="6" t="s">
        <v>667</v>
      </c>
      <c r="AA249" s="39">
        <v>19.25</v>
      </c>
      <c r="AB249" s="60">
        <f t="shared" si="629"/>
        <v>0</v>
      </c>
      <c r="AC249" s="17">
        <f t="shared" si="630"/>
        <v>19.25</v>
      </c>
      <c r="AD249" s="12">
        <f t="shared" si="631"/>
        <v>0</v>
      </c>
      <c r="AE249" s="120"/>
      <c r="AF249" s="127">
        <v>1</v>
      </c>
      <c r="AG249" s="38">
        <f t="shared" si="632"/>
        <v>19.25</v>
      </c>
      <c r="AH249" s="52"/>
      <c r="AJ249" s="17">
        <f t="shared" si="633"/>
        <v>19.25</v>
      </c>
      <c r="AK249" s="17">
        <f t="shared" si="634"/>
        <v>0</v>
      </c>
      <c r="AL249" s="17">
        <f t="shared" si="635"/>
        <v>0</v>
      </c>
      <c r="AM249" s="17" t="str">
        <f t="shared" si="636"/>
        <v/>
      </c>
      <c r="AO249" s="31" t="s">
        <v>59</v>
      </c>
    </row>
    <row r="250" spans="2:41" s="3" customFormat="1" ht="9.9499999999999993" customHeight="1" x14ac:dyDescent="0.2">
      <c r="B250" s="112" t="s">
        <v>55</v>
      </c>
      <c r="D250" s="40"/>
      <c r="E250" s="73" t="s">
        <v>323</v>
      </c>
      <c r="F250" s="73"/>
      <c r="G250" s="30" t="s">
        <v>48</v>
      </c>
      <c r="H250" s="30"/>
      <c r="I250" s="30"/>
      <c r="J250" s="30" t="s">
        <v>330</v>
      </c>
      <c r="K250" s="30"/>
      <c r="L250" s="30"/>
      <c r="M250" s="30"/>
      <c r="N250" s="30"/>
      <c r="P250" s="73" t="s">
        <v>141</v>
      </c>
      <c r="Q250" s="89"/>
      <c r="R250" s="29"/>
      <c r="S250" s="39">
        <f t="shared" si="627"/>
        <v>31.6</v>
      </c>
      <c r="T250" s="37" t="s">
        <v>47</v>
      </c>
      <c r="U250" s="5" t="str">
        <f>+Instructions!$B$3</f>
        <v>B</v>
      </c>
      <c r="V250" s="52"/>
      <c r="W250" s="56">
        <f>+Instructions!$C$22</f>
        <v>0</v>
      </c>
      <c r="X250" s="17">
        <f t="shared" si="628"/>
        <v>31.6</v>
      </c>
      <c r="Y250" s="52"/>
      <c r="Z250" s="6" t="s">
        <v>667</v>
      </c>
      <c r="AA250" s="39">
        <v>31.6</v>
      </c>
      <c r="AB250" s="60">
        <f t="shared" si="629"/>
        <v>0</v>
      </c>
      <c r="AC250" s="17">
        <f t="shared" si="630"/>
        <v>31.6</v>
      </c>
      <c r="AD250" s="12">
        <f t="shared" si="631"/>
        <v>0</v>
      </c>
      <c r="AE250" s="120"/>
      <c r="AF250" s="127">
        <v>1</v>
      </c>
      <c r="AG250" s="38">
        <f t="shared" si="632"/>
        <v>31.6</v>
      </c>
      <c r="AH250" s="52"/>
      <c r="AJ250" s="17">
        <f t="shared" si="633"/>
        <v>31.6</v>
      </c>
      <c r="AK250" s="17">
        <f t="shared" si="634"/>
        <v>0</v>
      </c>
      <c r="AL250" s="17">
        <f t="shared" si="635"/>
        <v>0</v>
      </c>
      <c r="AM250" s="17" t="str">
        <f t="shared" si="636"/>
        <v/>
      </c>
      <c r="AO250" s="31" t="s">
        <v>59</v>
      </c>
    </row>
    <row r="251" spans="2:41" s="3" customFormat="1" ht="1.5" customHeight="1" x14ac:dyDescent="0.2">
      <c r="P251" s="73"/>
      <c r="Q251" s="89"/>
      <c r="R251" s="6"/>
      <c r="S251" s="39"/>
      <c r="T251" s="6"/>
      <c r="U251" s="5"/>
      <c r="V251" s="52"/>
      <c r="W251" s="56"/>
      <c r="X251" s="15"/>
      <c r="Y251" s="52"/>
      <c r="Z251" s="39"/>
      <c r="AA251" s="39"/>
      <c r="AB251" s="55"/>
      <c r="AC251" s="17"/>
      <c r="AD251" s="15"/>
      <c r="AE251" s="65"/>
      <c r="AF251" s="123"/>
      <c r="AG251" s="39"/>
      <c r="AH251" s="52"/>
      <c r="AJ251" s="17"/>
      <c r="AK251" s="17"/>
      <c r="AL251" s="17"/>
      <c r="AM251" s="17"/>
      <c r="AO251" s="157" t="s">
        <v>59</v>
      </c>
    </row>
    <row r="252" spans="2:41" s="3" customFormat="1" ht="9.9499999999999993" customHeight="1" x14ac:dyDescent="0.2">
      <c r="B252" s="111" t="s">
        <v>8</v>
      </c>
      <c r="D252" s="40"/>
      <c r="E252" s="73" t="s">
        <v>223</v>
      </c>
      <c r="F252" s="73"/>
      <c r="G252" s="30" t="s">
        <v>114</v>
      </c>
      <c r="H252" s="30"/>
      <c r="I252" s="30"/>
      <c r="J252" s="30" t="s">
        <v>331</v>
      </c>
      <c r="K252" s="30"/>
      <c r="L252" s="73" t="s">
        <v>131</v>
      </c>
      <c r="N252" s="191" t="s">
        <v>130</v>
      </c>
      <c r="P252" s="73" t="s">
        <v>116</v>
      </c>
      <c r="Q252" s="89"/>
      <c r="R252" s="29"/>
      <c r="S252" s="39">
        <f t="shared" ref="S252:S253" si="637">IF(Suggested="Yes",AA252,AG252)</f>
        <v>66.25</v>
      </c>
      <c r="T252" s="37" t="s">
        <v>46</v>
      </c>
      <c r="U252" s="5" t="str">
        <f>+Instructions!$B$3</f>
        <v>B</v>
      </c>
      <c r="V252" s="52"/>
      <c r="W252" s="56">
        <f>+Instructions!$C$22</f>
        <v>0</v>
      </c>
      <c r="X252" s="17">
        <f t="shared" ref="X252:X253" si="638">ROUND($AA252*(1-W252)+0.004999,2)</f>
        <v>66.25</v>
      </c>
      <c r="Y252" s="52"/>
      <c r="Z252" s="6" t="s">
        <v>667</v>
      </c>
      <c r="AA252" s="39">
        <v>66.25</v>
      </c>
      <c r="AB252" s="60">
        <f t="shared" ref="AB252:AB253" si="639">+W252</f>
        <v>0</v>
      </c>
      <c r="AC252" s="17">
        <f t="shared" ref="AC252:AC253" si="640">+X252</f>
        <v>66.25</v>
      </c>
      <c r="AD252" s="12">
        <f t="shared" ref="AD252:AD253" si="641">(AG252-AC252)/AG252</f>
        <v>0</v>
      </c>
      <c r="AE252" s="120"/>
      <c r="AF252" s="128">
        <v>3</v>
      </c>
      <c r="AG252" s="53">
        <f t="shared" ref="AG252:AG253" si="642">SUM(AJ252:AL252)+AE252</f>
        <v>66.25</v>
      </c>
      <c r="AH252" s="52"/>
      <c r="AJ252" s="17">
        <f t="shared" ref="AJ252:AJ253" si="643">ROUND(AC252/(1-VLOOKUP(AF252,Group,2,FALSE)),2)</f>
        <v>66.25</v>
      </c>
      <c r="AK252" s="17">
        <f t="shared" ref="AK252:AK253" si="644">IF(VLOOKUP(AF252,Group,5,FALSE)="YES",VLOOKUP(ROUND(ROUND(AJ252,1)-AJ252,2),Round,2,FALSE)+VLOOKUP(AF252,Group,6,FALSE),0)</f>
        <v>0</v>
      </c>
      <c r="AL252" s="17">
        <f t="shared" ref="AL252:AL253" si="645">IF(VLOOKUP(AF252,Group,7,FALSE)="",0,ROUND(AJ252-0.04999,1)-AJ252+AM252)</f>
        <v>0</v>
      </c>
      <c r="AM252" s="17" t="str">
        <f t="shared" ref="AM252:AM253" si="646">IF(VLOOKUP(AF252,Group,7,FALSE)="","",VLOOKUP(AF252,Group,7,FALSE))</f>
        <v/>
      </c>
      <c r="AO252" s="31" t="s">
        <v>59</v>
      </c>
    </row>
    <row r="253" spans="2:41" s="3" customFormat="1" ht="9.9499999999999993" customHeight="1" x14ac:dyDescent="0.2">
      <c r="B253" s="111" t="s">
        <v>8</v>
      </c>
      <c r="D253" s="40"/>
      <c r="E253" s="73" t="s">
        <v>137</v>
      </c>
      <c r="F253" s="73"/>
      <c r="G253" s="30" t="s">
        <v>114</v>
      </c>
      <c r="H253" s="30"/>
      <c r="I253" s="30"/>
      <c r="J253" s="30" t="s">
        <v>331</v>
      </c>
      <c r="K253" s="30"/>
      <c r="L253" s="73" t="s">
        <v>132</v>
      </c>
      <c r="N253" s="191" t="s">
        <v>130</v>
      </c>
      <c r="P253" s="73" t="s">
        <v>133</v>
      </c>
      <c r="Q253" s="89"/>
      <c r="R253" s="29"/>
      <c r="S253" s="39">
        <f t="shared" si="637"/>
        <v>38.700000000000003</v>
      </c>
      <c r="T253" s="37" t="s">
        <v>47</v>
      </c>
      <c r="U253" s="5" t="str">
        <f>+Instructions!$B$3</f>
        <v>B</v>
      </c>
      <c r="V253" s="52"/>
      <c r="W253" s="56">
        <f>+Instructions!$C$22</f>
        <v>0</v>
      </c>
      <c r="X253" s="17">
        <f t="shared" si="638"/>
        <v>38.700000000000003</v>
      </c>
      <c r="Y253" s="52"/>
      <c r="Z253" s="6" t="s">
        <v>667</v>
      </c>
      <c r="AA253" s="39">
        <v>38.700000000000003</v>
      </c>
      <c r="AB253" s="60">
        <f t="shared" si="639"/>
        <v>0</v>
      </c>
      <c r="AC253" s="17">
        <f t="shared" si="640"/>
        <v>38.700000000000003</v>
      </c>
      <c r="AD253" s="12">
        <f t="shared" si="641"/>
        <v>0</v>
      </c>
      <c r="AE253" s="120"/>
      <c r="AF253" s="128">
        <v>3</v>
      </c>
      <c r="AG253" s="53">
        <f t="shared" si="642"/>
        <v>38.700000000000003</v>
      </c>
      <c r="AH253" s="52"/>
      <c r="AJ253" s="17">
        <f t="shared" si="643"/>
        <v>38.700000000000003</v>
      </c>
      <c r="AK253" s="17">
        <f t="shared" si="644"/>
        <v>0</v>
      </c>
      <c r="AL253" s="17">
        <f t="shared" si="645"/>
        <v>0</v>
      </c>
      <c r="AM253" s="17" t="str">
        <f t="shared" si="646"/>
        <v/>
      </c>
      <c r="AO253" s="31" t="s">
        <v>59</v>
      </c>
    </row>
    <row r="254" spans="2:41" s="3" customFormat="1" ht="1.5" customHeight="1" x14ac:dyDescent="0.2">
      <c r="P254" s="73"/>
      <c r="Q254" s="89"/>
      <c r="R254" s="6"/>
      <c r="S254" s="39"/>
      <c r="T254" s="6"/>
      <c r="U254" s="5"/>
      <c r="V254" s="52"/>
      <c r="W254" s="56"/>
      <c r="X254" s="15"/>
      <c r="Y254" s="52"/>
      <c r="Z254" s="39"/>
      <c r="AA254" s="39"/>
      <c r="AB254" s="55"/>
      <c r="AC254" s="17"/>
      <c r="AD254" s="15"/>
      <c r="AE254" s="65"/>
      <c r="AF254" s="123"/>
      <c r="AG254" s="39"/>
      <c r="AH254" s="52"/>
      <c r="AJ254" s="17"/>
      <c r="AK254" s="17"/>
      <c r="AL254" s="17"/>
      <c r="AM254" s="17"/>
      <c r="AO254" s="157" t="s">
        <v>59</v>
      </c>
    </row>
    <row r="255" spans="2:41" s="3" customFormat="1" ht="9.9499999999999993" customHeight="1" x14ac:dyDescent="0.2">
      <c r="B255" s="113" t="s">
        <v>45</v>
      </c>
      <c r="D255" s="40"/>
      <c r="E255" s="73" t="s">
        <v>136</v>
      </c>
      <c r="F255" s="73"/>
      <c r="G255" s="30" t="s">
        <v>162</v>
      </c>
      <c r="H255" s="30"/>
      <c r="I255" s="30"/>
      <c r="J255" s="30" t="s">
        <v>331</v>
      </c>
      <c r="K255" s="30"/>
      <c r="L255" s="30"/>
      <c r="M255" s="30"/>
      <c r="N255" s="30"/>
      <c r="P255" s="73" t="s">
        <v>120</v>
      </c>
      <c r="Q255" s="89"/>
      <c r="R255" s="29"/>
      <c r="S255" s="39">
        <f t="shared" ref="S255" si="647">IF(Suggested="Yes",AA255,AG255)</f>
        <v>396.3</v>
      </c>
      <c r="T255" s="37" t="s">
        <v>46</v>
      </c>
      <c r="U255" s="5" t="str">
        <f>+Instructions!$B$3</f>
        <v>B</v>
      </c>
      <c r="V255" s="52"/>
      <c r="W255" s="56">
        <f>+Instructions!$C$22</f>
        <v>0</v>
      </c>
      <c r="X255" s="39">
        <f t="shared" ref="X255" si="648">ROUND($AA255*(1-W255)+0.004999,2)</f>
        <v>396.3</v>
      </c>
      <c r="Y255" s="52"/>
      <c r="Z255" s="6" t="s">
        <v>667</v>
      </c>
      <c r="AA255" s="39">
        <v>396.3</v>
      </c>
      <c r="AB255" s="60">
        <f t="shared" ref="AB255" si="649">+W255</f>
        <v>0</v>
      </c>
      <c r="AC255" s="39">
        <f t="shared" ref="AC255" si="650">+X255</f>
        <v>396.3</v>
      </c>
      <c r="AD255" s="60">
        <f t="shared" ref="AD255" si="651">(AG255-AC255)/AG255</f>
        <v>0</v>
      </c>
      <c r="AE255" s="120"/>
      <c r="AF255" s="129">
        <v>2</v>
      </c>
      <c r="AG255" s="44">
        <f t="shared" ref="AG255" si="652">SUM(AJ255:AL255)+AE255</f>
        <v>396.3</v>
      </c>
      <c r="AH255" s="52"/>
      <c r="AJ255" s="17">
        <f t="shared" ref="AJ255" si="653">ROUND(AC255/(1-VLOOKUP(AF255,Group,2,FALSE)),2)</f>
        <v>396.3</v>
      </c>
      <c r="AK255" s="17">
        <f t="shared" ref="AK255" si="654">IF(VLOOKUP(AF255,Group,5,FALSE)="YES",VLOOKUP(ROUND(ROUND(AJ255,1)-AJ255,2),Round,2,FALSE)+VLOOKUP(AF255,Group,6,FALSE),0)</f>
        <v>0</v>
      </c>
      <c r="AL255" s="17">
        <f t="shared" ref="AL255" si="655">IF(VLOOKUP(AF255,Group,7,FALSE)="",0,ROUND(AJ255-0.04999,1)-AJ255+AM255)</f>
        <v>0</v>
      </c>
      <c r="AM255" s="17" t="str">
        <f t="shared" ref="AM255" si="656">IF(VLOOKUP(AF255,Group,7,FALSE)="","",VLOOKUP(AF255,Group,7,FALSE))</f>
        <v/>
      </c>
      <c r="AO255" s="31" t="s">
        <v>59</v>
      </c>
    </row>
    <row r="256" spans="2:41" s="3" customFormat="1" ht="9.9499999999999993" customHeight="1" x14ac:dyDescent="0.2">
      <c r="B256" s="113" t="s">
        <v>45</v>
      </c>
      <c r="D256" s="40"/>
      <c r="E256" s="73" t="s">
        <v>136</v>
      </c>
      <c r="F256" s="73"/>
      <c r="G256" s="30" t="s">
        <v>163</v>
      </c>
      <c r="H256" s="30"/>
      <c r="I256" s="30"/>
      <c r="J256" s="30" t="s">
        <v>331</v>
      </c>
      <c r="K256" s="30"/>
      <c r="L256" s="30"/>
      <c r="M256" s="30"/>
      <c r="N256" s="30"/>
      <c r="P256" s="73" t="s">
        <v>120</v>
      </c>
      <c r="Q256" s="89"/>
      <c r="R256" s="29"/>
      <c r="S256" s="39">
        <f>IF(Suggested="Yes",AA256,AG256)</f>
        <v>634.70000000000005</v>
      </c>
      <c r="T256" s="37" t="s">
        <v>46</v>
      </c>
      <c r="U256" s="5" t="str">
        <f>+Instructions!$B$3</f>
        <v>B</v>
      </c>
      <c r="V256" s="52"/>
      <c r="W256" s="56">
        <f>+Instructions!$C$22</f>
        <v>0</v>
      </c>
      <c r="X256" s="39">
        <f>ROUND($AA256*(1-W256)+0.004999,2)</f>
        <v>634.70000000000005</v>
      </c>
      <c r="Y256" s="52"/>
      <c r="Z256" s="6" t="s">
        <v>667</v>
      </c>
      <c r="AA256" s="39">
        <v>634.70000000000005</v>
      </c>
      <c r="AB256" s="60">
        <f>+W256</f>
        <v>0</v>
      </c>
      <c r="AC256" s="39">
        <f>+X256</f>
        <v>634.70000000000005</v>
      </c>
      <c r="AD256" s="60">
        <f>(AG256-AC256)/AG256</f>
        <v>0</v>
      </c>
      <c r="AE256" s="120"/>
      <c r="AF256" s="129">
        <v>2</v>
      </c>
      <c r="AG256" s="44">
        <f>SUM(AJ256:AL256)+AE256</f>
        <v>634.70000000000005</v>
      </c>
      <c r="AH256" s="52"/>
      <c r="AJ256" s="17">
        <f>ROUND(AC256/(1-VLOOKUP(AF256,Group,2,FALSE)),2)</f>
        <v>634.70000000000005</v>
      </c>
      <c r="AK256" s="17">
        <f>IF(VLOOKUP(AF256,Group,5,FALSE)="YES",VLOOKUP(ROUND(ROUND(AJ256,1)-AJ256,2),Round,2,FALSE)+VLOOKUP(AF256,Group,6,FALSE),0)</f>
        <v>0</v>
      </c>
      <c r="AL256" s="17">
        <f>IF(VLOOKUP(AF256,Group,7,FALSE)="",0,ROUND(AJ256-0.04999,1)-AJ256+AM256)</f>
        <v>0</v>
      </c>
      <c r="AM256" s="17" t="str">
        <f>IF(VLOOKUP(AF256,Group,7,FALSE)="","",VLOOKUP(AF256,Group,7,FALSE))</f>
        <v/>
      </c>
      <c r="AO256" s="31" t="s">
        <v>59</v>
      </c>
    </row>
    <row r="257" spans="2:41" s="3" customFormat="1" ht="9.9499999999999993" customHeight="1" x14ac:dyDescent="0.2">
      <c r="B257" s="113" t="s">
        <v>45</v>
      </c>
      <c r="D257" s="40"/>
      <c r="E257" s="73" t="s">
        <v>136</v>
      </c>
      <c r="F257" s="73"/>
      <c r="G257" s="30" t="s">
        <v>164</v>
      </c>
      <c r="H257" s="30"/>
      <c r="I257" s="30"/>
      <c r="J257" s="30" t="s">
        <v>331</v>
      </c>
      <c r="K257" s="30"/>
      <c r="L257" s="30"/>
      <c r="M257" s="30"/>
      <c r="N257" s="30"/>
      <c r="P257" s="73" t="s">
        <v>120</v>
      </c>
      <c r="Q257" s="89"/>
      <c r="R257" s="29"/>
      <c r="S257" s="39">
        <f t="shared" ref="S257" si="657">IF(Suggested="Yes",AA257,AG257)</f>
        <v>634.70000000000005</v>
      </c>
      <c r="T257" s="37" t="s">
        <v>46</v>
      </c>
      <c r="U257" s="5" t="str">
        <f>+Instructions!$B$3</f>
        <v>B</v>
      </c>
      <c r="V257" s="52"/>
      <c r="W257" s="56">
        <f>+Instructions!$C$22</f>
        <v>0</v>
      </c>
      <c r="X257" s="39">
        <f>ROUND($AA257*(1-W257)+0.004999,2)</f>
        <v>634.70000000000005</v>
      </c>
      <c r="Y257" s="52"/>
      <c r="Z257" s="6" t="s">
        <v>667</v>
      </c>
      <c r="AA257" s="39">
        <v>634.70000000000005</v>
      </c>
      <c r="AB257" s="60">
        <f t="shared" ref="AB257" si="658">+W257</f>
        <v>0</v>
      </c>
      <c r="AC257" s="39">
        <f t="shared" ref="AC257" si="659">+X257</f>
        <v>634.70000000000005</v>
      </c>
      <c r="AD257" s="60">
        <f t="shared" ref="AD257" si="660">(AG257-AC257)/AG257</f>
        <v>0</v>
      </c>
      <c r="AE257" s="120"/>
      <c r="AF257" s="129">
        <v>2</v>
      </c>
      <c r="AG257" s="44">
        <f t="shared" ref="AG257" si="661">SUM(AJ257:AL257)+AE257</f>
        <v>634.70000000000005</v>
      </c>
      <c r="AH257" s="52"/>
      <c r="AJ257" s="17">
        <f t="shared" ref="AJ257" si="662">ROUND(AC257/(1-VLOOKUP(AF257,Group,2,FALSE)),2)</f>
        <v>634.70000000000005</v>
      </c>
      <c r="AK257" s="17">
        <f t="shared" ref="AK257" si="663">IF(VLOOKUP(AF257,Group,5,FALSE)="YES",VLOOKUP(ROUND(ROUND(AJ257,1)-AJ257,2),Round,2,FALSE)+VLOOKUP(AF257,Group,6,FALSE),0)</f>
        <v>0</v>
      </c>
      <c r="AL257" s="17">
        <f t="shared" ref="AL257" si="664">IF(VLOOKUP(AF257,Group,7,FALSE)="",0,ROUND(AJ257-0.04999,1)-AJ257+AM257)</f>
        <v>0</v>
      </c>
      <c r="AM257" s="17" t="str">
        <f t="shared" ref="AM257" si="665">IF(VLOOKUP(AF257,Group,7,FALSE)="","",VLOOKUP(AF257,Group,7,FALSE))</f>
        <v/>
      </c>
      <c r="AO257" s="31" t="s">
        <v>59</v>
      </c>
    </row>
    <row r="258" spans="2:41" s="3" customFormat="1" ht="1.5" customHeight="1" x14ac:dyDescent="0.2">
      <c r="P258" s="73"/>
      <c r="Q258" s="89"/>
      <c r="R258" s="6"/>
      <c r="S258" s="39"/>
      <c r="T258" s="6"/>
      <c r="U258" s="5"/>
      <c r="V258" s="52"/>
      <c r="W258" s="56"/>
      <c r="X258" s="15"/>
      <c r="Y258" s="52"/>
      <c r="Z258" s="39"/>
      <c r="AA258" s="39"/>
      <c r="AB258" s="55"/>
      <c r="AC258" s="17"/>
      <c r="AD258" s="15"/>
      <c r="AE258" s="65"/>
      <c r="AF258" s="123"/>
      <c r="AG258" s="39"/>
      <c r="AH258" s="52"/>
      <c r="AJ258" s="17"/>
      <c r="AK258" s="17"/>
      <c r="AL258" s="17"/>
      <c r="AM258" s="17"/>
      <c r="AO258" s="157" t="s">
        <v>59</v>
      </c>
    </row>
    <row r="259" spans="2:41" s="3" customFormat="1" ht="9.9499999999999993" customHeight="1" x14ac:dyDescent="0.2">
      <c r="B259" s="113" t="s">
        <v>45</v>
      </c>
      <c r="D259" s="40"/>
      <c r="E259" s="73" t="s">
        <v>117</v>
      </c>
      <c r="F259" s="73"/>
      <c r="G259" s="30" t="s">
        <v>118</v>
      </c>
      <c r="H259" s="30"/>
      <c r="I259" s="30"/>
      <c r="J259" s="30" t="s">
        <v>331</v>
      </c>
      <c r="K259" s="30"/>
      <c r="L259" s="30"/>
      <c r="M259" s="30"/>
      <c r="N259" s="30"/>
      <c r="P259" s="73" t="s">
        <v>119</v>
      </c>
      <c r="Q259" s="89"/>
      <c r="R259" s="29"/>
      <c r="S259" s="39">
        <f t="shared" ref="S259" si="666">IF(Suggested="Yes",AA259,AG259)</f>
        <v>17.55</v>
      </c>
      <c r="T259" s="37" t="s">
        <v>46</v>
      </c>
      <c r="U259" s="5" t="str">
        <f>+Instructions!$B$3</f>
        <v>B</v>
      </c>
      <c r="V259" s="52"/>
      <c r="W259" s="56">
        <f>+Instructions!$C$22</f>
        <v>0</v>
      </c>
      <c r="X259" s="39">
        <f t="shared" ref="X259" si="667">ROUND($AA259*(1-W259)+0.004999,2)</f>
        <v>17.55</v>
      </c>
      <c r="Y259" s="52"/>
      <c r="Z259" s="6" t="s">
        <v>667</v>
      </c>
      <c r="AA259" s="39">
        <v>17.55</v>
      </c>
      <c r="AB259" s="60">
        <f t="shared" ref="AB259" si="668">+W259</f>
        <v>0</v>
      </c>
      <c r="AC259" s="39">
        <f t="shared" ref="AC259" si="669">+X259</f>
        <v>17.55</v>
      </c>
      <c r="AD259" s="60">
        <f t="shared" ref="AD259" si="670">(AG259-AC259)/AG259</f>
        <v>0</v>
      </c>
      <c r="AE259" s="120"/>
      <c r="AF259" s="129">
        <v>2</v>
      </c>
      <c r="AG259" s="44">
        <f t="shared" ref="AG259" si="671">SUM(AJ259:AL259)+AE259</f>
        <v>17.55</v>
      </c>
      <c r="AH259" s="52"/>
      <c r="AJ259" s="17">
        <f t="shared" ref="AJ259" si="672">ROUND(AC259/(1-VLOOKUP(AF259,Group,2,FALSE)),2)</f>
        <v>17.55</v>
      </c>
      <c r="AK259" s="17">
        <f t="shared" ref="AK259" si="673">IF(VLOOKUP(AF259,Group,5,FALSE)="YES",VLOOKUP(ROUND(ROUND(AJ259,1)-AJ259,2),Round,2,FALSE)+VLOOKUP(AF259,Group,6,FALSE),0)</f>
        <v>0</v>
      </c>
      <c r="AL259" s="17">
        <f t="shared" ref="AL259" si="674">IF(VLOOKUP(AF259,Group,7,FALSE)="",0,ROUND(AJ259-0.04999,1)-AJ259+AM259)</f>
        <v>0</v>
      </c>
      <c r="AM259" s="17" t="str">
        <f t="shared" ref="AM259" si="675">IF(VLOOKUP(AF259,Group,7,FALSE)="","",VLOOKUP(AF259,Group,7,FALSE))</f>
        <v/>
      </c>
      <c r="AO259" s="31" t="s">
        <v>59</v>
      </c>
    </row>
    <row r="260" spans="2:41" s="3" customFormat="1" ht="2.85" customHeight="1" x14ac:dyDescent="0.2">
      <c r="P260" s="73"/>
      <c r="Q260" s="89"/>
      <c r="R260" s="6"/>
      <c r="S260" s="39"/>
      <c r="T260" s="6"/>
      <c r="U260" s="5"/>
      <c r="V260" s="52"/>
      <c r="W260" s="56"/>
      <c r="X260" s="15"/>
      <c r="Y260" s="52"/>
      <c r="Z260" s="39"/>
      <c r="AA260" s="39"/>
      <c r="AB260" s="55"/>
      <c r="AC260" s="17"/>
      <c r="AD260" s="15"/>
      <c r="AE260" s="65"/>
      <c r="AF260" s="123"/>
      <c r="AG260" s="39"/>
      <c r="AH260" s="52"/>
      <c r="AJ260" s="17"/>
      <c r="AK260" s="17"/>
      <c r="AL260" s="17"/>
      <c r="AM260" s="17"/>
      <c r="AO260" s="157" t="s">
        <v>59</v>
      </c>
    </row>
    <row r="261" spans="2:41" s="3" customFormat="1" ht="9.9499999999999993" customHeight="1" x14ac:dyDescent="0.2">
      <c r="D261" s="40" t="s">
        <v>97</v>
      </c>
      <c r="E261" s="186" t="s">
        <v>332</v>
      </c>
      <c r="F261" s="186"/>
      <c r="G261" s="186" t="s">
        <v>333</v>
      </c>
      <c r="H261" s="186"/>
      <c r="I261" s="186"/>
      <c r="J261" s="186" t="s">
        <v>334</v>
      </c>
      <c r="K261" s="186"/>
      <c r="L261" s="186"/>
      <c r="M261" s="186"/>
      <c r="N261" s="186"/>
      <c r="O261" s="186"/>
      <c r="P261" s="98"/>
      <c r="Q261" s="187"/>
      <c r="R261" s="188"/>
      <c r="S261" s="39"/>
      <c r="T261" s="6"/>
      <c r="U261" s="5"/>
      <c r="V261" s="52"/>
      <c r="W261" s="56"/>
      <c r="X261" s="15"/>
      <c r="Y261" s="52"/>
      <c r="Z261" s="39"/>
      <c r="AA261" s="39"/>
      <c r="AB261" s="55"/>
      <c r="AC261" s="17"/>
      <c r="AD261" s="15"/>
      <c r="AE261" s="65"/>
      <c r="AF261" s="123"/>
      <c r="AG261" s="39"/>
      <c r="AH261" s="52"/>
      <c r="AJ261" s="17"/>
      <c r="AK261" s="17"/>
      <c r="AL261" s="17"/>
      <c r="AM261" s="17"/>
      <c r="AO261" s="157" t="s">
        <v>59</v>
      </c>
    </row>
    <row r="262" spans="2:41" s="3" customFormat="1" ht="9.9499999999999993" customHeight="1" x14ac:dyDescent="0.2">
      <c r="D262" s="40"/>
      <c r="E262" s="186" t="s">
        <v>335</v>
      </c>
      <c r="F262" s="186"/>
      <c r="G262" s="186" t="s">
        <v>336</v>
      </c>
      <c r="H262" s="186"/>
      <c r="I262" s="186"/>
      <c r="J262" s="186" t="s">
        <v>337</v>
      </c>
      <c r="K262" s="186"/>
      <c r="L262" s="186"/>
      <c r="M262" s="186"/>
      <c r="N262" s="186"/>
      <c r="O262" s="186"/>
      <c r="P262" s="98"/>
      <c r="Q262" s="187"/>
      <c r="R262" s="188"/>
      <c r="S262" s="39"/>
      <c r="T262" s="6"/>
      <c r="U262" s="5"/>
      <c r="V262" s="52"/>
      <c r="W262" s="56"/>
      <c r="X262" s="15"/>
      <c r="Y262" s="52"/>
      <c r="Z262" s="39"/>
      <c r="AA262" s="39"/>
      <c r="AB262" s="55"/>
      <c r="AC262" s="17"/>
      <c r="AD262" s="15"/>
      <c r="AE262" s="65"/>
      <c r="AF262" s="123"/>
      <c r="AG262" s="39"/>
      <c r="AH262" s="52"/>
      <c r="AJ262" s="17"/>
      <c r="AK262" s="17"/>
      <c r="AL262" s="17"/>
      <c r="AM262" s="17"/>
      <c r="AO262" s="157" t="s">
        <v>59</v>
      </c>
    </row>
    <row r="263" spans="2:41" s="3" customFormat="1" ht="1.5" customHeight="1" x14ac:dyDescent="0.2">
      <c r="P263" s="73"/>
      <c r="Q263" s="89"/>
      <c r="R263" s="6"/>
      <c r="S263" s="39"/>
      <c r="T263" s="6"/>
      <c r="U263" s="5"/>
      <c r="V263" s="52"/>
      <c r="W263" s="56"/>
      <c r="X263" s="15"/>
      <c r="Y263" s="52"/>
      <c r="Z263" s="39"/>
      <c r="AA263" s="39"/>
      <c r="AB263" s="55"/>
      <c r="AC263" s="17"/>
      <c r="AD263" s="15"/>
      <c r="AE263" s="65"/>
      <c r="AF263" s="123"/>
      <c r="AG263" s="39"/>
      <c r="AH263" s="52"/>
      <c r="AJ263" s="17"/>
      <c r="AK263" s="17"/>
      <c r="AL263" s="17"/>
      <c r="AM263" s="17"/>
      <c r="AO263" s="157" t="s">
        <v>59</v>
      </c>
    </row>
    <row r="264" spans="2:41" s="3" customFormat="1" ht="9.9499999999999993" customHeight="1" x14ac:dyDescent="0.2">
      <c r="B264" s="112" t="s">
        <v>55</v>
      </c>
      <c r="D264" s="40"/>
      <c r="E264" s="73" t="s">
        <v>109</v>
      </c>
      <c r="F264" s="73"/>
      <c r="G264" s="30" t="s">
        <v>48</v>
      </c>
      <c r="H264" s="30"/>
      <c r="I264" s="30"/>
      <c r="J264" s="30" t="s">
        <v>195</v>
      </c>
      <c r="L264" s="30"/>
      <c r="M264" s="30"/>
      <c r="N264" s="30"/>
      <c r="P264" s="73" t="s">
        <v>106</v>
      </c>
      <c r="Q264" s="89"/>
      <c r="R264" s="29" t="s">
        <v>52</v>
      </c>
      <c r="S264" s="39">
        <f t="shared" ref="S264:S266" si="676">IF(Suggested="Yes",AA264,AG264)</f>
        <v>15.4</v>
      </c>
      <c r="T264" s="37" t="s">
        <v>47</v>
      </c>
      <c r="U264" s="5" t="str">
        <f>+Instructions!$B$3</f>
        <v>B</v>
      </c>
      <c r="V264" s="52"/>
      <c r="W264" s="56">
        <f>+Instructions!$C$22</f>
        <v>0</v>
      </c>
      <c r="X264" s="17">
        <f t="shared" ref="X264:X266" si="677">ROUND($AA264*(1-W264)+0.004999,2)</f>
        <v>15.4</v>
      </c>
      <c r="Y264" s="52"/>
      <c r="Z264" s="6" t="s">
        <v>667</v>
      </c>
      <c r="AA264" s="39">
        <v>15.4</v>
      </c>
      <c r="AB264" s="60">
        <f t="shared" ref="AB264:AB266" si="678">+W264</f>
        <v>0</v>
      </c>
      <c r="AC264" s="17">
        <f t="shared" ref="AC264:AC266" si="679">+X264</f>
        <v>15.4</v>
      </c>
      <c r="AD264" s="12">
        <f t="shared" ref="AD264:AD266" si="680">(AG264-AC264)/AG264</f>
        <v>0</v>
      </c>
      <c r="AE264" s="120"/>
      <c r="AF264" s="127">
        <v>1</v>
      </c>
      <c r="AG264" s="38">
        <f t="shared" ref="AG264:AG266" si="681">SUM(AJ264:AL264)+AE264</f>
        <v>15.4</v>
      </c>
      <c r="AH264" s="52"/>
      <c r="AJ264" s="17">
        <f t="shared" ref="AJ264:AJ266" si="682">ROUND(AC264/(1-VLOOKUP(AF264,Group,2,FALSE)),2)</f>
        <v>15.4</v>
      </c>
      <c r="AK264" s="17">
        <f t="shared" ref="AK264:AK266" si="683">IF(VLOOKUP(AF264,Group,5,FALSE)="YES",VLOOKUP(ROUND(ROUND(AJ264,1)-AJ264,2),Round,2,FALSE)+VLOOKUP(AF264,Group,6,FALSE),0)</f>
        <v>0</v>
      </c>
      <c r="AL264" s="17">
        <f t="shared" ref="AL264:AL266" si="684">IF(VLOOKUP(AF264,Group,7,FALSE)="",0,ROUND(AJ264-0.04999,1)-AJ264+AM264)</f>
        <v>0</v>
      </c>
      <c r="AM264" s="17" t="str">
        <f t="shared" ref="AM264:AM266" si="685">IF(VLOOKUP(AF264,Group,7,FALSE)="","",VLOOKUP(AF264,Group,7,FALSE))</f>
        <v/>
      </c>
      <c r="AO264" s="31" t="s">
        <v>59</v>
      </c>
    </row>
    <row r="265" spans="2:41" s="3" customFormat="1" ht="9.9499999999999993" customHeight="1" x14ac:dyDescent="0.2">
      <c r="B265" s="112" t="s">
        <v>55</v>
      </c>
      <c r="D265" s="40"/>
      <c r="E265" s="73" t="s">
        <v>107</v>
      </c>
      <c r="F265" s="73"/>
      <c r="G265" s="30" t="s">
        <v>48</v>
      </c>
      <c r="H265" s="30"/>
      <c r="I265" s="30"/>
      <c r="J265" s="30" t="s">
        <v>195</v>
      </c>
      <c r="L265" s="30"/>
      <c r="M265" s="30"/>
      <c r="N265" s="30"/>
      <c r="P265" s="73" t="s">
        <v>108</v>
      </c>
      <c r="Q265" s="89"/>
      <c r="R265" s="29"/>
      <c r="S265" s="39">
        <f t="shared" si="676"/>
        <v>15.4</v>
      </c>
      <c r="T265" s="37" t="s">
        <v>47</v>
      </c>
      <c r="U265" s="5" t="str">
        <f>+Instructions!$B$3</f>
        <v>B</v>
      </c>
      <c r="V265" s="52"/>
      <c r="W265" s="56">
        <f>+Instructions!$C$22</f>
        <v>0</v>
      </c>
      <c r="X265" s="17">
        <f t="shared" si="677"/>
        <v>15.4</v>
      </c>
      <c r="Y265" s="52"/>
      <c r="Z265" s="6" t="s">
        <v>667</v>
      </c>
      <c r="AA265" s="39">
        <v>15.4</v>
      </c>
      <c r="AB265" s="60">
        <f t="shared" si="678"/>
        <v>0</v>
      </c>
      <c r="AC265" s="17">
        <f t="shared" si="679"/>
        <v>15.4</v>
      </c>
      <c r="AD265" s="12">
        <f t="shared" si="680"/>
        <v>0</v>
      </c>
      <c r="AE265" s="120"/>
      <c r="AF265" s="127">
        <v>1</v>
      </c>
      <c r="AG265" s="38">
        <f t="shared" si="681"/>
        <v>15.4</v>
      </c>
      <c r="AH265" s="52"/>
      <c r="AJ265" s="17">
        <f t="shared" si="682"/>
        <v>15.4</v>
      </c>
      <c r="AK265" s="17">
        <f t="shared" si="683"/>
        <v>0</v>
      </c>
      <c r="AL265" s="17">
        <f t="shared" si="684"/>
        <v>0</v>
      </c>
      <c r="AM265" s="17" t="str">
        <f t="shared" si="685"/>
        <v/>
      </c>
      <c r="AO265" s="31" t="s">
        <v>59</v>
      </c>
    </row>
    <row r="266" spans="2:41" s="3" customFormat="1" ht="9.9499999999999993" customHeight="1" x14ac:dyDescent="0.2">
      <c r="B266" s="112" t="s">
        <v>55</v>
      </c>
      <c r="D266" s="40"/>
      <c r="E266" s="73" t="s">
        <v>322</v>
      </c>
      <c r="F266" s="73"/>
      <c r="G266" s="30" t="s">
        <v>48</v>
      </c>
      <c r="H266" s="30"/>
      <c r="I266" s="30"/>
      <c r="J266" s="30" t="s">
        <v>195</v>
      </c>
      <c r="K266" s="30"/>
      <c r="L266" s="30"/>
      <c r="M266" s="30"/>
      <c r="N266" s="30"/>
      <c r="P266" s="73" t="s">
        <v>111</v>
      </c>
      <c r="Q266" s="89"/>
      <c r="R266" s="29"/>
      <c r="S266" s="39">
        <f t="shared" si="676"/>
        <v>15.95</v>
      </c>
      <c r="T266" s="37" t="s">
        <v>47</v>
      </c>
      <c r="U266" s="5" t="str">
        <f>+Instructions!$B$3</f>
        <v>B</v>
      </c>
      <c r="V266" s="52"/>
      <c r="W266" s="56">
        <f>+Instructions!$C$22</f>
        <v>0</v>
      </c>
      <c r="X266" s="17">
        <f t="shared" si="677"/>
        <v>15.95</v>
      </c>
      <c r="Y266" s="52"/>
      <c r="Z266" s="6" t="s">
        <v>667</v>
      </c>
      <c r="AA266" s="39">
        <v>15.95</v>
      </c>
      <c r="AB266" s="60">
        <f t="shared" si="678"/>
        <v>0</v>
      </c>
      <c r="AC266" s="17">
        <f t="shared" si="679"/>
        <v>15.95</v>
      </c>
      <c r="AD266" s="12">
        <f t="shared" si="680"/>
        <v>0</v>
      </c>
      <c r="AE266" s="120"/>
      <c r="AF266" s="127">
        <v>1</v>
      </c>
      <c r="AG266" s="38">
        <f t="shared" si="681"/>
        <v>15.95</v>
      </c>
      <c r="AH266" s="52"/>
      <c r="AJ266" s="17">
        <f t="shared" si="682"/>
        <v>15.95</v>
      </c>
      <c r="AK266" s="17">
        <f t="shared" si="683"/>
        <v>0</v>
      </c>
      <c r="AL266" s="17">
        <f t="shared" si="684"/>
        <v>0</v>
      </c>
      <c r="AM266" s="17" t="str">
        <f t="shared" si="685"/>
        <v/>
      </c>
      <c r="AO266" s="31" t="s">
        <v>59</v>
      </c>
    </row>
    <row r="267" spans="2:41" s="3" customFormat="1" ht="1.5" customHeight="1" x14ac:dyDescent="0.2">
      <c r="P267" s="73"/>
      <c r="Q267" s="89"/>
      <c r="R267" s="6"/>
      <c r="S267" s="39"/>
      <c r="T267" s="6"/>
      <c r="U267" s="5"/>
      <c r="V267" s="52"/>
      <c r="W267" s="56"/>
      <c r="X267" s="15"/>
      <c r="Y267" s="52"/>
      <c r="Z267" s="39"/>
      <c r="AA267" s="39"/>
      <c r="AB267" s="55"/>
      <c r="AC267" s="17"/>
      <c r="AD267" s="15"/>
      <c r="AE267" s="65"/>
      <c r="AF267" s="123"/>
      <c r="AG267" s="39"/>
      <c r="AH267" s="52"/>
      <c r="AJ267" s="17"/>
      <c r="AK267" s="17"/>
      <c r="AL267" s="17"/>
      <c r="AM267" s="17"/>
      <c r="AO267" s="157" t="s">
        <v>59</v>
      </c>
    </row>
    <row r="268" spans="2:41" s="3" customFormat="1" ht="9.9499999999999993" customHeight="1" x14ac:dyDescent="0.2">
      <c r="B268" s="111" t="s">
        <v>8</v>
      </c>
      <c r="D268" s="40"/>
      <c r="E268" s="73" t="s">
        <v>223</v>
      </c>
      <c r="F268" s="73"/>
      <c r="G268" s="30" t="s">
        <v>114</v>
      </c>
      <c r="H268" s="30"/>
      <c r="I268" s="30"/>
      <c r="J268" s="30" t="s">
        <v>196</v>
      </c>
      <c r="K268" s="30"/>
      <c r="L268" s="73" t="s">
        <v>131</v>
      </c>
      <c r="N268" s="191" t="s">
        <v>130</v>
      </c>
      <c r="P268" s="73" t="s">
        <v>116</v>
      </c>
      <c r="Q268" s="89"/>
      <c r="R268" s="29"/>
      <c r="S268" s="39">
        <f t="shared" ref="S268:S269" si="686">IF(Suggested="Yes",AA268,AG268)</f>
        <v>54.45</v>
      </c>
      <c r="T268" s="37" t="s">
        <v>46</v>
      </c>
      <c r="U268" s="5" t="str">
        <f>+Instructions!$B$3</f>
        <v>B</v>
      </c>
      <c r="V268" s="52"/>
      <c r="W268" s="56">
        <f>+Instructions!$C$22</f>
        <v>0</v>
      </c>
      <c r="X268" s="17">
        <f t="shared" ref="X268:X269" si="687">ROUND($AA268*(1-W268)+0.004999,2)</f>
        <v>54.45</v>
      </c>
      <c r="Y268" s="52"/>
      <c r="Z268" s="6" t="s">
        <v>667</v>
      </c>
      <c r="AA268" s="39">
        <v>54.45</v>
      </c>
      <c r="AB268" s="60">
        <f t="shared" ref="AB268:AB269" si="688">+W268</f>
        <v>0</v>
      </c>
      <c r="AC268" s="17">
        <f t="shared" ref="AC268:AC269" si="689">+X268</f>
        <v>54.45</v>
      </c>
      <c r="AD268" s="12">
        <f t="shared" ref="AD268:AD269" si="690">(AG268-AC268)/AG268</f>
        <v>0</v>
      </c>
      <c r="AE268" s="120"/>
      <c r="AF268" s="128">
        <v>3</v>
      </c>
      <c r="AG268" s="53">
        <f t="shared" ref="AG268:AG269" si="691">SUM(AJ268:AL268)+AE268</f>
        <v>54.45</v>
      </c>
      <c r="AH268" s="52"/>
      <c r="AJ268" s="17">
        <f t="shared" ref="AJ268:AJ269" si="692">ROUND(AC268/(1-VLOOKUP(AF268,Group,2,FALSE)),2)</f>
        <v>54.45</v>
      </c>
      <c r="AK268" s="17">
        <f t="shared" ref="AK268:AK269" si="693">IF(VLOOKUP(AF268,Group,5,FALSE)="YES",VLOOKUP(ROUND(ROUND(AJ268,1)-AJ268,2),Round,2,FALSE)+VLOOKUP(AF268,Group,6,FALSE),0)</f>
        <v>0</v>
      </c>
      <c r="AL268" s="17">
        <f t="shared" ref="AL268:AL269" si="694">IF(VLOOKUP(AF268,Group,7,FALSE)="",0,ROUND(AJ268-0.04999,1)-AJ268+AM268)</f>
        <v>0</v>
      </c>
      <c r="AM268" s="17" t="str">
        <f t="shared" ref="AM268:AM269" si="695">IF(VLOOKUP(AF268,Group,7,FALSE)="","",VLOOKUP(AF268,Group,7,FALSE))</f>
        <v/>
      </c>
      <c r="AO268" s="31" t="s">
        <v>59</v>
      </c>
    </row>
    <row r="269" spans="2:41" s="3" customFormat="1" ht="9.9499999999999993" customHeight="1" x14ac:dyDescent="0.2">
      <c r="B269" s="111" t="s">
        <v>8</v>
      </c>
      <c r="D269" s="40"/>
      <c r="E269" s="73" t="s">
        <v>137</v>
      </c>
      <c r="F269" s="73"/>
      <c r="G269" s="30" t="s">
        <v>114</v>
      </c>
      <c r="H269" s="30"/>
      <c r="I269" s="30"/>
      <c r="J269" s="30" t="s">
        <v>196</v>
      </c>
      <c r="K269" s="30"/>
      <c r="L269" s="73" t="s">
        <v>132</v>
      </c>
      <c r="N269" s="191" t="s">
        <v>130</v>
      </c>
      <c r="P269" s="73" t="s">
        <v>133</v>
      </c>
      <c r="Q269" s="89"/>
      <c r="R269" s="29"/>
      <c r="S269" s="39">
        <f t="shared" si="686"/>
        <v>30.35</v>
      </c>
      <c r="T269" s="37" t="s">
        <v>47</v>
      </c>
      <c r="U269" s="5" t="str">
        <f>+Instructions!$B$3</f>
        <v>B</v>
      </c>
      <c r="V269" s="52"/>
      <c r="W269" s="56">
        <f>+Instructions!$C$22</f>
        <v>0</v>
      </c>
      <c r="X269" s="17">
        <f t="shared" si="687"/>
        <v>30.35</v>
      </c>
      <c r="Y269" s="52"/>
      <c r="Z269" s="6" t="s">
        <v>667</v>
      </c>
      <c r="AA269" s="39">
        <v>30.35</v>
      </c>
      <c r="AB269" s="60">
        <f t="shared" si="688"/>
        <v>0</v>
      </c>
      <c r="AC269" s="17">
        <f t="shared" si="689"/>
        <v>30.35</v>
      </c>
      <c r="AD269" s="12">
        <f t="shared" si="690"/>
        <v>0</v>
      </c>
      <c r="AE269" s="120"/>
      <c r="AF269" s="128">
        <v>3</v>
      </c>
      <c r="AG269" s="53">
        <f t="shared" si="691"/>
        <v>30.35</v>
      </c>
      <c r="AH269" s="52"/>
      <c r="AJ269" s="17">
        <f t="shared" si="692"/>
        <v>30.35</v>
      </c>
      <c r="AK269" s="17">
        <f t="shared" si="693"/>
        <v>0</v>
      </c>
      <c r="AL269" s="17">
        <f t="shared" si="694"/>
        <v>0</v>
      </c>
      <c r="AM269" s="17" t="str">
        <f t="shared" si="695"/>
        <v/>
      </c>
      <c r="AO269" s="31" t="s">
        <v>59</v>
      </c>
    </row>
    <row r="270" spans="2:41" s="3" customFormat="1" ht="1.5" customHeight="1" x14ac:dyDescent="0.2">
      <c r="P270" s="73"/>
      <c r="Q270" s="89"/>
      <c r="R270" s="6"/>
      <c r="S270" s="39"/>
      <c r="T270" s="6"/>
      <c r="U270" s="5"/>
      <c r="V270" s="52"/>
      <c r="W270" s="56"/>
      <c r="X270" s="15"/>
      <c r="Y270" s="52"/>
      <c r="Z270" s="39"/>
      <c r="AA270" s="39"/>
      <c r="AB270" s="55"/>
      <c r="AC270" s="17"/>
      <c r="AD270" s="15"/>
      <c r="AE270" s="65"/>
      <c r="AF270" s="123"/>
      <c r="AG270" s="39"/>
      <c r="AH270" s="52"/>
      <c r="AJ270" s="17"/>
      <c r="AK270" s="17"/>
      <c r="AL270" s="17"/>
      <c r="AM270" s="17"/>
      <c r="AO270" s="157" t="s">
        <v>59</v>
      </c>
    </row>
    <row r="271" spans="2:41" s="3" customFormat="1" ht="9.9499999999999993" customHeight="1" x14ac:dyDescent="0.2">
      <c r="B271" s="113" t="s">
        <v>45</v>
      </c>
      <c r="D271" s="40"/>
      <c r="E271" s="73" t="s">
        <v>136</v>
      </c>
      <c r="F271" s="73"/>
      <c r="G271" s="30" t="s">
        <v>162</v>
      </c>
      <c r="H271" s="30"/>
      <c r="I271" s="30"/>
      <c r="J271" s="30" t="s">
        <v>196</v>
      </c>
      <c r="K271" s="30"/>
      <c r="L271" s="30"/>
      <c r="M271" s="30"/>
      <c r="N271" s="30"/>
      <c r="P271" s="73" t="s">
        <v>120</v>
      </c>
      <c r="Q271" s="89"/>
      <c r="R271" s="29"/>
      <c r="S271" s="39">
        <f t="shared" ref="S271" si="696">IF(Suggested="Yes",AA271,AG271)</f>
        <v>361.4</v>
      </c>
      <c r="T271" s="37" t="s">
        <v>46</v>
      </c>
      <c r="U271" s="5" t="str">
        <f>+Instructions!$B$3</f>
        <v>B</v>
      </c>
      <c r="V271" s="52"/>
      <c r="W271" s="56">
        <f>+Instructions!$C$22</f>
        <v>0</v>
      </c>
      <c r="X271" s="39">
        <f t="shared" ref="X271" si="697">ROUND($AA271*(1-W271)+0.004999,2)</f>
        <v>361.4</v>
      </c>
      <c r="Y271" s="52"/>
      <c r="Z271" s="6" t="s">
        <v>667</v>
      </c>
      <c r="AA271" s="39">
        <v>361.4</v>
      </c>
      <c r="AB271" s="60">
        <f t="shared" ref="AB271" si="698">+W271</f>
        <v>0</v>
      </c>
      <c r="AC271" s="39">
        <f t="shared" ref="AC271" si="699">+X271</f>
        <v>361.4</v>
      </c>
      <c r="AD271" s="60">
        <f t="shared" ref="AD271" si="700">(AG271-AC271)/AG271</f>
        <v>0</v>
      </c>
      <c r="AE271" s="120"/>
      <c r="AF271" s="129">
        <v>2</v>
      </c>
      <c r="AG271" s="44">
        <f t="shared" ref="AG271" si="701">SUM(AJ271:AL271)+AE271</f>
        <v>361.4</v>
      </c>
      <c r="AH271" s="52"/>
      <c r="AJ271" s="17">
        <f t="shared" ref="AJ271" si="702">ROUND(AC271/(1-VLOOKUP(AF271,Group,2,FALSE)),2)</f>
        <v>361.4</v>
      </c>
      <c r="AK271" s="17">
        <f t="shared" ref="AK271" si="703">IF(VLOOKUP(AF271,Group,5,FALSE)="YES",VLOOKUP(ROUND(ROUND(AJ271,1)-AJ271,2),Round,2,FALSE)+VLOOKUP(AF271,Group,6,FALSE),0)</f>
        <v>0</v>
      </c>
      <c r="AL271" s="17">
        <f t="shared" ref="AL271" si="704">IF(VLOOKUP(AF271,Group,7,FALSE)="",0,ROUND(AJ271-0.04999,1)-AJ271+AM271)</f>
        <v>0</v>
      </c>
      <c r="AM271" s="17" t="str">
        <f t="shared" ref="AM271" si="705">IF(VLOOKUP(AF271,Group,7,FALSE)="","",VLOOKUP(AF271,Group,7,FALSE))</f>
        <v/>
      </c>
      <c r="AO271" s="31" t="s">
        <v>59</v>
      </c>
    </row>
    <row r="272" spans="2:41" s="3" customFormat="1" ht="9.9499999999999993" customHeight="1" x14ac:dyDescent="0.2">
      <c r="B272" s="113" t="s">
        <v>45</v>
      </c>
      <c r="D272" s="40"/>
      <c r="E272" s="73" t="s">
        <v>136</v>
      </c>
      <c r="F272" s="73"/>
      <c r="G272" s="30" t="s">
        <v>163</v>
      </c>
      <c r="H272" s="30"/>
      <c r="I272" s="30"/>
      <c r="J272" s="30" t="s">
        <v>196</v>
      </c>
      <c r="K272" s="30"/>
      <c r="L272" s="30"/>
      <c r="M272" s="30"/>
      <c r="N272" s="30"/>
      <c r="P272" s="73" t="s">
        <v>120</v>
      </c>
      <c r="Q272" s="89"/>
      <c r="R272" s="29"/>
      <c r="S272" s="39">
        <f>IF(Suggested="Yes",AA272,AG272)</f>
        <v>543.04999999999995</v>
      </c>
      <c r="T272" s="37" t="s">
        <v>46</v>
      </c>
      <c r="U272" s="5" t="str">
        <f>+Instructions!$B$3</f>
        <v>B</v>
      </c>
      <c r="V272" s="52"/>
      <c r="W272" s="56">
        <f>+Instructions!$C$22</f>
        <v>0</v>
      </c>
      <c r="X272" s="39">
        <f>ROUND($AA272*(1-W272)+0.004999,2)</f>
        <v>543.04999999999995</v>
      </c>
      <c r="Y272" s="52"/>
      <c r="Z272" s="6" t="s">
        <v>667</v>
      </c>
      <c r="AA272" s="39">
        <v>543.04999999999995</v>
      </c>
      <c r="AB272" s="60">
        <f>+W272</f>
        <v>0</v>
      </c>
      <c r="AC272" s="39">
        <f>+X272</f>
        <v>543.04999999999995</v>
      </c>
      <c r="AD272" s="60">
        <f>(AG272-AC272)/AG272</f>
        <v>0</v>
      </c>
      <c r="AE272" s="120"/>
      <c r="AF272" s="129">
        <v>2</v>
      </c>
      <c r="AG272" s="44">
        <f>SUM(AJ272:AL272)+AE272</f>
        <v>543.04999999999995</v>
      </c>
      <c r="AH272" s="52"/>
      <c r="AJ272" s="17">
        <f>ROUND(AC272/(1-VLOOKUP(AF272,Group,2,FALSE)),2)</f>
        <v>543.04999999999995</v>
      </c>
      <c r="AK272" s="17">
        <f>IF(VLOOKUP(AF272,Group,5,FALSE)="YES",VLOOKUP(ROUND(ROUND(AJ272,1)-AJ272,2),Round,2,FALSE)+VLOOKUP(AF272,Group,6,FALSE),0)</f>
        <v>0</v>
      </c>
      <c r="AL272" s="17">
        <f>IF(VLOOKUP(AF272,Group,7,FALSE)="",0,ROUND(AJ272-0.04999,1)-AJ272+AM272)</f>
        <v>0</v>
      </c>
      <c r="AM272" s="17" t="str">
        <f>IF(VLOOKUP(AF272,Group,7,FALSE)="","",VLOOKUP(AF272,Group,7,FALSE))</f>
        <v/>
      </c>
      <c r="AO272" s="31" t="s">
        <v>59</v>
      </c>
    </row>
    <row r="273" spans="2:41" s="3" customFormat="1" ht="9.9499999999999993" customHeight="1" x14ac:dyDescent="0.2">
      <c r="B273" s="113" t="s">
        <v>45</v>
      </c>
      <c r="D273" s="40"/>
      <c r="E273" s="73" t="s">
        <v>136</v>
      </c>
      <c r="F273" s="73"/>
      <c r="G273" s="30" t="s">
        <v>164</v>
      </c>
      <c r="H273" s="30"/>
      <c r="I273" s="30"/>
      <c r="J273" s="30" t="s">
        <v>196</v>
      </c>
      <c r="K273" s="30"/>
      <c r="L273" s="30"/>
      <c r="M273" s="30"/>
      <c r="N273" s="30"/>
      <c r="P273" s="73" t="s">
        <v>120</v>
      </c>
      <c r="Q273" s="89"/>
      <c r="R273" s="29"/>
      <c r="S273" s="39">
        <f t="shared" ref="S273" si="706">IF(Suggested="Yes",AA273,AG273)</f>
        <v>543.04999999999995</v>
      </c>
      <c r="T273" s="37" t="s">
        <v>46</v>
      </c>
      <c r="U273" s="5" t="str">
        <f>+Instructions!$B$3</f>
        <v>B</v>
      </c>
      <c r="V273" s="52"/>
      <c r="W273" s="56">
        <f>+Instructions!$C$22</f>
        <v>0</v>
      </c>
      <c r="X273" s="39">
        <f>ROUND($AA273*(1-W273)+0.004999,2)</f>
        <v>543.04999999999995</v>
      </c>
      <c r="Y273" s="52"/>
      <c r="Z273" s="6" t="s">
        <v>667</v>
      </c>
      <c r="AA273" s="39">
        <v>543.04999999999995</v>
      </c>
      <c r="AB273" s="60">
        <f t="shared" ref="AB273" si="707">+W273</f>
        <v>0</v>
      </c>
      <c r="AC273" s="39">
        <f t="shared" ref="AC273" si="708">+X273</f>
        <v>543.04999999999995</v>
      </c>
      <c r="AD273" s="60">
        <f t="shared" ref="AD273" si="709">(AG273-AC273)/AG273</f>
        <v>0</v>
      </c>
      <c r="AE273" s="120"/>
      <c r="AF273" s="129">
        <v>2</v>
      </c>
      <c r="AG273" s="44">
        <f t="shared" ref="AG273" si="710">SUM(AJ273:AL273)+AE273</f>
        <v>543.04999999999995</v>
      </c>
      <c r="AH273" s="52"/>
      <c r="AJ273" s="17">
        <f t="shared" ref="AJ273" si="711">ROUND(AC273/(1-VLOOKUP(AF273,Group,2,FALSE)),2)</f>
        <v>543.04999999999995</v>
      </c>
      <c r="AK273" s="17">
        <f t="shared" ref="AK273" si="712">IF(VLOOKUP(AF273,Group,5,FALSE)="YES",VLOOKUP(ROUND(ROUND(AJ273,1)-AJ273,2),Round,2,FALSE)+VLOOKUP(AF273,Group,6,FALSE),0)</f>
        <v>0</v>
      </c>
      <c r="AL273" s="17">
        <f t="shared" ref="AL273" si="713">IF(VLOOKUP(AF273,Group,7,FALSE)="",0,ROUND(AJ273-0.04999,1)-AJ273+AM273)</f>
        <v>0</v>
      </c>
      <c r="AM273" s="17" t="str">
        <f t="shared" ref="AM273" si="714">IF(VLOOKUP(AF273,Group,7,FALSE)="","",VLOOKUP(AF273,Group,7,FALSE))</f>
        <v/>
      </c>
      <c r="AO273" s="31" t="s">
        <v>59</v>
      </c>
    </row>
    <row r="274" spans="2:41" s="3" customFormat="1" ht="1.5" customHeight="1" x14ac:dyDescent="0.2">
      <c r="P274" s="73"/>
      <c r="Q274" s="89"/>
      <c r="R274" s="6"/>
      <c r="S274" s="39"/>
      <c r="T274" s="6"/>
      <c r="U274" s="5"/>
      <c r="V274" s="52"/>
      <c r="W274" s="56"/>
      <c r="X274" s="15"/>
      <c r="Y274" s="52"/>
      <c r="Z274" s="39"/>
      <c r="AA274" s="39"/>
      <c r="AB274" s="55"/>
      <c r="AC274" s="17"/>
      <c r="AD274" s="15"/>
      <c r="AE274" s="65"/>
      <c r="AF274" s="123"/>
      <c r="AG274" s="39"/>
      <c r="AH274" s="52"/>
      <c r="AJ274" s="17"/>
      <c r="AK274" s="17"/>
      <c r="AL274" s="17"/>
      <c r="AM274" s="17"/>
      <c r="AO274" s="157" t="s">
        <v>59</v>
      </c>
    </row>
    <row r="275" spans="2:41" s="3" customFormat="1" ht="9.9499999999999993" customHeight="1" x14ac:dyDescent="0.2">
      <c r="B275" s="113" t="s">
        <v>45</v>
      </c>
      <c r="D275" s="40"/>
      <c r="E275" s="73" t="s">
        <v>117</v>
      </c>
      <c r="F275" s="73"/>
      <c r="G275" s="30" t="s">
        <v>118</v>
      </c>
      <c r="H275" s="30"/>
      <c r="I275" s="30"/>
      <c r="J275" s="30" t="s">
        <v>196</v>
      </c>
      <c r="K275" s="30"/>
      <c r="L275" s="30"/>
      <c r="M275" s="30"/>
      <c r="N275" s="30"/>
      <c r="P275" s="73" t="s">
        <v>119</v>
      </c>
      <c r="Q275" s="89"/>
      <c r="R275" s="29"/>
      <c r="S275" s="39">
        <f t="shared" ref="S275" si="715">IF(Suggested="Yes",AA275,AG275)</f>
        <v>17.55</v>
      </c>
      <c r="T275" s="37" t="s">
        <v>46</v>
      </c>
      <c r="U275" s="5" t="str">
        <f>+Instructions!$B$3</f>
        <v>B</v>
      </c>
      <c r="V275" s="52"/>
      <c r="W275" s="56">
        <f>+Instructions!$C$22</f>
        <v>0</v>
      </c>
      <c r="X275" s="39">
        <f t="shared" ref="X275" si="716">ROUND($AA275*(1-W275)+0.004999,2)</f>
        <v>17.55</v>
      </c>
      <c r="Y275" s="52"/>
      <c r="Z275" s="6" t="s">
        <v>667</v>
      </c>
      <c r="AA275" s="39">
        <v>17.55</v>
      </c>
      <c r="AB275" s="60">
        <f t="shared" ref="AB275" si="717">+W275</f>
        <v>0</v>
      </c>
      <c r="AC275" s="39">
        <f t="shared" ref="AC275" si="718">+X275</f>
        <v>17.55</v>
      </c>
      <c r="AD275" s="60">
        <f t="shared" ref="AD275" si="719">(AG275-AC275)/AG275</f>
        <v>0</v>
      </c>
      <c r="AE275" s="120"/>
      <c r="AF275" s="129">
        <v>2</v>
      </c>
      <c r="AG275" s="44">
        <f t="shared" ref="AG275" si="720">SUM(AJ275:AL275)+AE275</f>
        <v>17.55</v>
      </c>
      <c r="AH275" s="52"/>
      <c r="AJ275" s="17">
        <f t="shared" ref="AJ275" si="721">ROUND(AC275/(1-VLOOKUP(AF275,Group,2,FALSE)),2)</f>
        <v>17.55</v>
      </c>
      <c r="AK275" s="17">
        <f t="shared" ref="AK275" si="722">IF(VLOOKUP(AF275,Group,5,FALSE)="YES",VLOOKUP(ROUND(ROUND(AJ275,1)-AJ275,2),Round,2,FALSE)+VLOOKUP(AF275,Group,6,FALSE),0)</f>
        <v>0</v>
      </c>
      <c r="AL275" s="17">
        <f t="shared" ref="AL275" si="723">IF(VLOOKUP(AF275,Group,7,FALSE)="",0,ROUND(AJ275-0.04999,1)-AJ275+AM275)</f>
        <v>0</v>
      </c>
      <c r="AM275" s="17" t="str">
        <f t="shared" ref="AM275" si="724">IF(VLOOKUP(AF275,Group,7,FALSE)="","",VLOOKUP(AF275,Group,7,FALSE))</f>
        <v/>
      </c>
      <c r="AO275" s="31" t="s">
        <v>59</v>
      </c>
    </row>
    <row r="276" spans="2:41" s="3" customFormat="1" ht="2.85" customHeight="1" x14ac:dyDescent="0.2">
      <c r="P276" s="73"/>
      <c r="Q276" s="89"/>
      <c r="R276" s="6"/>
      <c r="S276" s="39"/>
      <c r="T276" s="6"/>
      <c r="U276" s="5"/>
      <c r="V276" s="52"/>
      <c r="W276" s="56"/>
      <c r="X276" s="15"/>
      <c r="Y276" s="52"/>
      <c r="Z276" s="39"/>
      <c r="AA276" s="39"/>
      <c r="AB276" s="55"/>
      <c r="AC276" s="17"/>
      <c r="AD276" s="15"/>
      <c r="AE276" s="65"/>
      <c r="AF276" s="123"/>
      <c r="AG276" s="39"/>
      <c r="AH276" s="52"/>
      <c r="AJ276" s="17"/>
      <c r="AK276" s="17"/>
      <c r="AL276" s="17"/>
      <c r="AM276" s="17"/>
      <c r="AO276" s="157" t="s">
        <v>59</v>
      </c>
    </row>
    <row r="277" spans="2:41" s="3" customFormat="1" ht="9.9499999999999993" customHeight="1" x14ac:dyDescent="0.2">
      <c r="B277" s="112" t="s">
        <v>55</v>
      </c>
      <c r="D277" s="40"/>
      <c r="E277" s="73" t="s">
        <v>123</v>
      </c>
      <c r="F277" s="73"/>
      <c r="G277" s="30" t="s">
        <v>48</v>
      </c>
      <c r="H277" s="30"/>
      <c r="I277" s="30"/>
      <c r="J277" s="30" t="s">
        <v>195</v>
      </c>
      <c r="K277" s="30"/>
      <c r="L277" s="30"/>
      <c r="M277" s="30"/>
      <c r="N277" s="30"/>
      <c r="P277" s="73" t="s">
        <v>129</v>
      </c>
      <c r="Q277" s="89"/>
      <c r="R277" s="29"/>
      <c r="S277" s="39">
        <f t="shared" ref="S277:S295" si="725">IF(Suggested="Yes",AA277,AG277)</f>
        <v>12.3</v>
      </c>
      <c r="T277" s="37" t="s">
        <v>47</v>
      </c>
      <c r="U277" s="5" t="str">
        <f>+Instructions!$B$3</f>
        <v>B</v>
      </c>
      <c r="V277" s="52"/>
      <c r="W277" s="56">
        <f>+Instructions!$C$22</f>
        <v>0</v>
      </c>
      <c r="X277" s="17">
        <f t="shared" ref="X277:X295" si="726">ROUND($AA277*(1-W277)+0.004999,2)</f>
        <v>12.3</v>
      </c>
      <c r="Y277" s="52"/>
      <c r="Z277" s="6" t="s">
        <v>667</v>
      </c>
      <c r="AA277" s="39">
        <v>12.3</v>
      </c>
      <c r="AB277" s="60">
        <f t="shared" ref="AB277:AB295" si="727">+W277</f>
        <v>0</v>
      </c>
      <c r="AC277" s="17">
        <f t="shared" ref="AC277:AC295" si="728">+X277</f>
        <v>12.3</v>
      </c>
      <c r="AD277" s="12">
        <f t="shared" ref="AD277:AD295" si="729">(AG277-AC277)/AG277</f>
        <v>0</v>
      </c>
      <c r="AE277" s="120"/>
      <c r="AF277" s="127">
        <v>1</v>
      </c>
      <c r="AG277" s="38">
        <f t="shared" ref="AG277:AG295" si="730">SUM(AJ277:AL277)+AE277</f>
        <v>12.3</v>
      </c>
      <c r="AH277" s="52"/>
      <c r="AJ277" s="17">
        <f t="shared" ref="AJ277:AJ295" si="731">ROUND(AC277/(1-VLOOKUP(AF277,Group,2,FALSE)),2)</f>
        <v>12.3</v>
      </c>
      <c r="AK277" s="17">
        <f t="shared" ref="AK277:AK295" si="732">IF(VLOOKUP(AF277,Group,5,FALSE)="YES",VLOOKUP(ROUND(ROUND(AJ277,1)-AJ277,2),Round,2,FALSE)+VLOOKUP(AF277,Group,6,FALSE),0)</f>
        <v>0</v>
      </c>
      <c r="AL277" s="17">
        <f t="shared" ref="AL277:AL295" si="733">IF(VLOOKUP(AF277,Group,7,FALSE)="",0,ROUND(AJ277-0.04999,1)-AJ277+AM277)</f>
        <v>0</v>
      </c>
      <c r="AM277" s="17" t="str">
        <f t="shared" ref="AM277:AM295" si="734">IF(VLOOKUP(AF277,Group,7,FALSE)="","",VLOOKUP(AF277,Group,7,FALSE))</f>
        <v/>
      </c>
      <c r="AO277" s="31" t="s">
        <v>59</v>
      </c>
    </row>
    <row r="278" spans="2:41" s="3" customFormat="1" ht="9.9499999999999993" customHeight="1" x14ac:dyDescent="0.2">
      <c r="B278" s="112" t="s">
        <v>55</v>
      </c>
      <c r="D278" s="40"/>
      <c r="E278" s="73" t="s">
        <v>124</v>
      </c>
      <c r="F278" s="73"/>
      <c r="G278" s="30" t="s">
        <v>48</v>
      </c>
      <c r="H278" s="30"/>
      <c r="I278" s="30"/>
      <c r="J278" s="30" t="s">
        <v>195</v>
      </c>
      <c r="K278" s="30"/>
      <c r="L278" s="30"/>
      <c r="M278" s="30"/>
      <c r="N278" s="30"/>
      <c r="P278" s="73" t="s">
        <v>111</v>
      </c>
      <c r="Q278" s="89"/>
      <c r="R278" s="29"/>
      <c r="S278" s="39">
        <f t="shared" si="725"/>
        <v>12.7</v>
      </c>
      <c r="T278" s="37" t="s">
        <v>47</v>
      </c>
      <c r="U278" s="5" t="str">
        <f>+Instructions!$B$3</f>
        <v>B</v>
      </c>
      <c r="V278" s="52"/>
      <c r="W278" s="56">
        <f>+Instructions!$C$22</f>
        <v>0</v>
      </c>
      <c r="X278" s="17">
        <f t="shared" si="726"/>
        <v>12.7</v>
      </c>
      <c r="Y278" s="52"/>
      <c r="Z278" s="6" t="s">
        <v>667</v>
      </c>
      <c r="AA278" s="39">
        <v>12.7</v>
      </c>
      <c r="AB278" s="60">
        <f t="shared" si="727"/>
        <v>0</v>
      </c>
      <c r="AC278" s="17">
        <f t="shared" si="728"/>
        <v>12.7</v>
      </c>
      <c r="AD278" s="12">
        <f t="shared" si="729"/>
        <v>0</v>
      </c>
      <c r="AE278" s="120"/>
      <c r="AF278" s="127">
        <v>1</v>
      </c>
      <c r="AG278" s="38">
        <f t="shared" si="730"/>
        <v>12.7</v>
      </c>
      <c r="AH278" s="52"/>
      <c r="AJ278" s="17">
        <f t="shared" si="731"/>
        <v>12.7</v>
      </c>
      <c r="AK278" s="17">
        <f t="shared" si="732"/>
        <v>0</v>
      </c>
      <c r="AL278" s="17">
        <f t="shared" si="733"/>
        <v>0</v>
      </c>
      <c r="AM278" s="17" t="str">
        <f t="shared" si="734"/>
        <v/>
      </c>
      <c r="AO278" s="31" t="s">
        <v>59</v>
      </c>
    </row>
    <row r="279" spans="2:41" s="3" customFormat="1" ht="9.9499999999999993" customHeight="1" x14ac:dyDescent="0.2">
      <c r="B279" s="112" t="s">
        <v>55</v>
      </c>
      <c r="D279" s="40"/>
      <c r="E279" s="73" t="s">
        <v>125</v>
      </c>
      <c r="F279" s="73"/>
      <c r="G279" s="30" t="s">
        <v>48</v>
      </c>
      <c r="H279" s="30"/>
      <c r="I279" s="30"/>
      <c r="J279" s="30" t="s">
        <v>195</v>
      </c>
      <c r="K279" s="30"/>
      <c r="L279" s="30"/>
      <c r="M279" s="30"/>
      <c r="N279" s="30"/>
      <c r="P279" s="73" t="s">
        <v>141</v>
      </c>
      <c r="Q279" s="89"/>
      <c r="R279" s="29"/>
      <c r="S279" s="39">
        <f t="shared" si="725"/>
        <v>15.8</v>
      </c>
      <c r="T279" s="37" t="s">
        <v>47</v>
      </c>
      <c r="U279" s="5" t="str">
        <f>+Instructions!$B$3</f>
        <v>B</v>
      </c>
      <c r="V279" s="52"/>
      <c r="W279" s="56">
        <f>+Instructions!$C$22</f>
        <v>0</v>
      </c>
      <c r="X279" s="17">
        <f t="shared" si="726"/>
        <v>15.8</v>
      </c>
      <c r="Y279" s="52"/>
      <c r="Z279" s="6" t="s">
        <v>667</v>
      </c>
      <c r="AA279" s="39">
        <v>15.8</v>
      </c>
      <c r="AB279" s="60">
        <f t="shared" si="727"/>
        <v>0</v>
      </c>
      <c r="AC279" s="17">
        <f t="shared" si="728"/>
        <v>15.8</v>
      </c>
      <c r="AD279" s="12">
        <f t="shared" si="729"/>
        <v>0</v>
      </c>
      <c r="AE279" s="120"/>
      <c r="AF279" s="127">
        <v>1</v>
      </c>
      <c r="AG279" s="38">
        <f t="shared" si="730"/>
        <v>15.8</v>
      </c>
      <c r="AH279" s="52"/>
      <c r="AJ279" s="17">
        <f t="shared" si="731"/>
        <v>15.8</v>
      </c>
      <c r="AK279" s="17">
        <f t="shared" si="732"/>
        <v>0</v>
      </c>
      <c r="AL279" s="17">
        <f t="shared" si="733"/>
        <v>0</v>
      </c>
      <c r="AM279" s="17" t="str">
        <f t="shared" si="734"/>
        <v/>
      </c>
      <c r="AO279" s="31" t="s">
        <v>59</v>
      </c>
    </row>
    <row r="280" spans="2:41" s="3" customFormat="1" ht="9.9499999999999993" customHeight="1" x14ac:dyDescent="0.2">
      <c r="B280" s="112" t="s">
        <v>55</v>
      </c>
      <c r="D280" s="40"/>
      <c r="E280" s="73" t="s">
        <v>277</v>
      </c>
      <c r="F280" s="73"/>
      <c r="G280" s="30" t="s">
        <v>48</v>
      </c>
      <c r="H280" s="30"/>
      <c r="I280" s="30"/>
      <c r="J280" s="30" t="s">
        <v>195</v>
      </c>
      <c r="K280" s="30"/>
      <c r="L280" s="30"/>
      <c r="M280" s="30"/>
      <c r="N280" s="30"/>
      <c r="P280" s="73" t="s">
        <v>143</v>
      </c>
      <c r="Q280" s="89"/>
      <c r="R280" s="29"/>
      <c r="S280" s="39">
        <f t="shared" si="725"/>
        <v>16.8</v>
      </c>
      <c r="T280" s="37" t="s">
        <v>47</v>
      </c>
      <c r="U280" s="5" t="str">
        <f>+Instructions!$B$3</f>
        <v>B</v>
      </c>
      <c r="V280" s="52"/>
      <c r="W280" s="56">
        <f>+Instructions!$C$22</f>
        <v>0</v>
      </c>
      <c r="X280" s="17">
        <f t="shared" si="726"/>
        <v>16.8</v>
      </c>
      <c r="Y280" s="52"/>
      <c r="Z280" s="6" t="s">
        <v>667</v>
      </c>
      <c r="AA280" s="39">
        <v>16.8</v>
      </c>
      <c r="AB280" s="60">
        <f t="shared" si="727"/>
        <v>0</v>
      </c>
      <c r="AC280" s="17">
        <f t="shared" si="728"/>
        <v>16.8</v>
      </c>
      <c r="AD280" s="12">
        <f t="shared" si="729"/>
        <v>0</v>
      </c>
      <c r="AE280" s="120"/>
      <c r="AF280" s="127">
        <v>1</v>
      </c>
      <c r="AG280" s="38">
        <f t="shared" si="730"/>
        <v>16.8</v>
      </c>
      <c r="AH280" s="52"/>
      <c r="AJ280" s="17">
        <f t="shared" si="731"/>
        <v>16.8</v>
      </c>
      <c r="AK280" s="17">
        <f t="shared" si="732"/>
        <v>0</v>
      </c>
      <c r="AL280" s="17">
        <f t="shared" si="733"/>
        <v>0</v>
      </c>
      <c r="AM280" s="17" t="str">
        <f t="shared" si="734"/>
        <v/>
      </c>
      <c r="AO280" s="31" t="s">
        <v>59</v>
      </c>
    </row>
    <row r="281" spans="2:41" s="3" customFormat="1" ht="1.5" customHeight="1" x14ac:dyDescent="0.2">
      <c r="P281" s="73"/>
      <c r="Q281" s="89"/>
      <c r="R281" s="6"/>
      <c r="S281" s="39"/>
      <c r="T281" s="6"/>
      <c r="U281" s="5"/>
      <c r="V281" s="52"/>
      <c r="W281" s="56"/>
      <c r="X281" s="15"/>
      <c r="Y281" s="52"/>
      <c r="Z281" s="39"/>
      <c r="AA281" s="39"/>
      <c r="AB281" s="55"/>
      <c r="AC281" s="17"/>
      <c r="AD281" s="15"/>
      <c r="AE281" s="65"/>
      <c r="AF281" s="123"/>
      <c r="AG281" s="39"/>
      <c r="AH281" s="52"/>
      <c r="AJ281" s="17"/>
      <c r="AK281" s="17"/>
      <c r="AL281" s="17"/>
      <c r="AM281" s="17"/>
      <c r="AO281" s="157" t="s">
        <v>59</v>
      </c>
    </row>
    <row r="282" spans="2:41" s="3" customFormat="1" ht="9.9499999999999993" customHeight="1" x14ac:dyDescent="0.2">
      <c r="B282" s="111" t="s">
        <v>8</v>
      </c>
      <c r="D282" s="40"/>
      <c r="E282" s="73" t="s">
        <v>224</v>
      </c>
      <c r="F282" s="73"/>
      <c r="G282" s="30" t="s">
        <v>114</v>
      </c>
      <c r="H282" s="30"/>
      <c r="I282" s="30"/>
      <c r="J282" s="30" t="s">
        <v>196</v>
      </c>
      <c r="K282" s="30"/>
      <c r="L282" s="73" t="s">
        <v>145</v>
      </c>
      <c r="N282" s="191" t="s">
        <v>130</v>
      </c>
      <c r="P282" s="73" t="s">
        <v>116</v>
      </c>
      <c r="Q282" s="89"/>
      <c r="R282" s="29"/>
      <c r="S282" s="39">
        <f t="shared" ref="S282:S283" si="735">IF(Suggested="Yes",AA282,AG282)</f>
        <v>24.8</v>
      </c>
      <c r="T282" s="37" t="s">
        <v>46</v>
      </c>
      <c r="U282" s="5" t="str">
        <f>+Instructions!$B$3</f>
        <v>B</v>
      </c>
      <c r="V282" s="52"/>
      <c r="W282" s="56">
        <f>+Instructions!$C$22</f>
        <v>0</v>
      </c>
      <c r="X282" s="17">
        <f t="shared" ref="X282:X283" si="736">ROUND($AA282*(1-W282)+0.004999,2)</f>
        <v>24.8</v>
      </c>
      <c r="Y282" s="52"/>
      <c r="Z282" s="6" t="s">
        <v>667</v>
      </c>
      <c r="AA282" s="39">
        <v>24.8</v>
      </c>
      <c r="AB282" s="60">
        <f t="shared" ref="AB282:AB283" si="737">+W282</f>
        <v>0</v>
      </c>
      <c r="AC282" s="17">
        <f t="shared" ref="AC282:AC283" si="738">+X282</f>
        <v>24.8</v>
      </c>
      <c r="AD282" s="12">
        <f t="shared" ref="AD282:AD283" si="739">(AG282-AC282)/AG282</f>
        <v>0</v>
      </c>
      <c r="AE282" s="120"/>
      <c r="AF282" s="128">
        <v>3</v>
      </c>
      <c r="AG282" s="53">
        <f t="shared" ref="AG282:AG283" si="740">SUM(AJ282:AL282)+AE282</f>
        <v>24.8</v>
      </c>
      <c r="AH282" s="52"/>
      <c r="AJ282" s="17">
        <f t="shared" ref="AJ282:AJ283" si="741">ROUND(AC282/(1-VLOOKUP(AF282,Group,2,FALSE)),2)</f>
        <v>24.8</v>
      </c>
      <c r="AK282" s="17">
        <f t="shared" ref="AK282:AK283" si="742">IF(VLOOKUP(AF282,Group,5,FALSE)="YES",VLOOKUP(ROUND(ROUND(AJ282,1)-AJ282,2),Round,2,FALSE)+VLOOKUP(AF282,Group,6,FALSE),0)</f>
        <v>0</v>
      </c>
      <c r="AL282" s="17">
        <f t="shared" ref="AL282:AL283" si="743">IF(VLOOKUP(AF282,Group,7,FALSE)="",0,ROUND(AJ282-0.04999,1)-AJ282+AM282)</f>
        <v>0</v>
      </c>
      <c r="AM282" s="17" t="str">
        <f t="shared" ref="AM282:AM283" si="744">IF(VLOOKUP(AF282,Group,7,FALSE)="","",VLOOKUP(AF282,Group,7,FALSE))</f>
        <v/>
      </c>
      <c r="AO282" s="31" t="s">
        <v>59</v>
      </c>
    </row>
    <row r="283" spans="2:41" s="3" customFormat="1" ht="9.9499999999999993" customHeight="1" x14ac:dyDescent="0.2">
      <c r="B283" s="111" t="s">
        <v>8</v>
      </c>
      <c r="D283" s="40"/>
      <c r="E283" s="73" t="s">
        <v>224</v>
      </c>
      <c r="F283" s="73"/>
      <c r="G283" s="30" t="s">
        <v>114</v>
      </c>
      <c r="H283" s="30"/>
      <c r="I283" s="30"/>
      <c r="J283" s="30" t="s">
        <v>196</v>
      </c>
      <c r="K283" s="30"/>
      <c r="L283" s="73" t="s">
        <v>150</v>
      </c>
      <c r="N283" s="191" t="s">
        <v>130</v>
      </c>
      <c r="P283" s="73" t="s">
        <v>116</v>
      </c>
      <c r="Q283" s="89"/>
      <c r="R283" s="29"/>
      <c r="S283" s="39">
        <f t="shared" si="735"/>
        <v>24.8</v>
      </c>
      <c r="T283" s="37" t="s">
        <v>46</v>
      </c>
      <c r="U283" s="5" t="str">
        <f>+Instructions!$B$3</f>
        <v>B</v>
      </c>
      <c r="V283" s="52"/>
      <c r="W283" s="56">
        <f>+Instructions!$C$22</f>
        <v>0</v>
      </c>
      <c r="X283" s="17">
        <f t="shared" si="736"/>
        <v>24.8</v>
      </c>
      <c r="Y283" s="52"/>
      <c r="Z283" s="6" t="s">
        <v>667</v>
      </c>
      <c r="AA283" s="39">
        <v>24.8</v>
      </c>
      <c r="AB283" s="60">
        <f t="shared" si="737"/>
        <v>0</v>
      </c>
      <c r="AC283" s="17">
        <f t="shared" si="738"/>
        <v>24.8</v>
      </c>
      <c r="AD283" s="12">
        <f t="shared" si="739"/>
        <v>0</v>
      </c>
      <c r="AE283" s="120"/>
      <c r="AF283" s="128">
        <v>3</v>
      </c>
      <c r="AG283" s="53">
        <f t="shared" si="740"/>
        <v>24.8</v>
      </c>
      <c r="AH283" s="52"/>
      <c r="AJ283" s="17">
        <f t="shared" si="741"/>
        <v>24.8</v>
      </c>
      <c r="AK283" s="17">
        <f t="shared" si="742"/>
        <v>0</v>
      </c>
      <c r="AL283" s="17">
        <f t="shared" si="743"/>
        <v>0</v>
      </c>
      <c r="AM283" s="17" t="str">
        <f t="shared" si="744"/>
        <v/>
      </c>
      <c r="AO283" s="31" t="s">
        <v>59</v>
      </c>
    </row>
    <row r="284" spans="2:41" s="3" customFormat="1" ht="1.5" customHeight="1" x14ac:dyDescent="0.2">
      <c r="P284" s="73"/>
      <c r="Q284" s="89"/>
      <c r="R284" s="6"/>
      <c r="S284" s="39"/>
      <c r="T284" s="6"/>
      <c r="U284" s="5"/>
      <c r="V284" s="52"/>
      <c r="W284" s="56"/>
      <c r="X284" s="15"/>
      <c r="Y284" s="52"/>
      <c r="Z284" s="39"/>
      <c r="AA284" s="39"/>
      <c r="AB284" s="55"/>
      <c r="AC284" s="17"/>
      <c r="AD284" s="15"/>
      <c r="AE284" s="65"/>
      <c r="AF284" s="123"/>
      <c r="AG284" s="39"/>
      <c r="AH284" s="52"/>
      <c r="AJ284" s="17"/>
      <c r="AK284" s="17"/>
      <c r="AL284" s="17"/>
      <c r="AM284" s="17"/>
      <c r="AO284" s="157" t="s">
        <v>59</v>
      </c>
    </row>
    <row r="285" spans="2:41" s="3" customFormat="1" ht="9.9499999999999993" customHeight="1" x14ac:dyDescent="0.2">
      <c r="B285" s="113" t="s">
        <v>45</v>
      </c>
      <c r="D285" s="40"/>
      <c r="E285" s="73" t="s">
        <v>167</v>
      </c>
      <c r="F285" s="73"/>
      <c r="G285" s="30" t="s">
        <v>118</v>
      </c>
      <c r="H285" s="30"/>
      <c r="I285" s="30"/>
      <c r="J285" s="30" t="s">
        <v>196</v>
      </c>
      <c r="K285" s="30"/>
      <c r="L285" s="30"/>
      <c r="M285" s="30"/>
      <c r="N285" s="30"/>
      <c r="P285" s="73" t="s">
        <v>168</v>
      </c>
      <c r="Q285" s="89"/>
      <c r="R285" s="29"/>
      <c r="S285" s="39">
        <f t="shared" ref="S285" si="745">IF(Suggested="Yes",AA285,AG285)</f>
        <v>14.45</v>
      </c>
      <c r="T285" s="37" t="s">
        <v>46</v>
      </c>
      <c r="U285" s="5" t="str">
        <f>+Instructions!$B$3</f>
        <v>B</v>
      </c>
      <c r="V285" s="52"/>
      <c r="W285" s="56">
        <f>+Instructions!$C$22</f>
        <v>0</v>
      </c>
      <c r="X285" s="39">
        <f t="shared" ref="X285" si="746">ROUND($AA285*(1-W285)+0.004999,2)</f>
        <v>14.45</v>
      </c>
      <c r="Y285" s="52"/>
      <c r="Z285" s="6" t="s">
        <v>667</v>
      </c>
      <c r="AA285" s="39">
        <v>14.45</v>
      </c>
      <c r="AB285" s="60">
        <f t="shared" ref="AB285" si="747">+W285</f>
        <v>0</v>
      </c>
      <c r="AC285" s="39">
        <f t="shared" ref="AC285" si="748">+X285</f>
        <v>14.45</v>
      </c>
      <c r="AD285" s="60">
        <f t="shared" ref="AD285" si="749">(AG285-AC285)/AG285</f>
        <v>0</v>
      </c>
      <c r="AE285" s="120"/>
      <c r="AF285" s="129">
        <v>2</v>
      </c>
      <c r="AG285" s="44">
        <f t="shared" ref="AG285" si="750">SUM(AJ285:AL285)+AE285</f>
        <v>14.45</v>
      </c>
      <c r="AH285" s="52"/>
      <c r="AJ285" s="17">
        <f t="shared" ref="AJ285" si="751">ROUND(AC285/(1-VLOOKUP(AF285,Group,2,FALSE)),2)</f>
        <v>14.45</v>
      </c>
      <c r="AK285" s="17">
        <f t="shared" ref="AK285" si="752">IF(VLOOKUP(AF285,Group,5,FALSE)="YES",VLOOKUP(ROUND(ROUND(AJ285,1)-AJ285,2),Round,2,FALSE)+VLOOKUP(AF285,Group,6,FALSE),0)</f>
        <v>0</v>
      </c>
      <c r="AL285" s="17">
        <f t="shared" ref="AL285" si="753">IF(VLOOKUP(AF285,Group,7,FALSE)="",0,ROUND(AJ285-0.04999,1)-AJ285+AM285)</f>
        <v>0</v>
      </c>
      <c r="AM285" s="17" t="str">
        <f t="shared" ref="AM285" si="754">IF(VLOOKUP(AF285,Group,7,FALSE)="","",VLOOKUP(AF285,Group,7,FALSE))</f>
        <v/>
      </c>
      <c r="AO285" s="31" t="s">
        <v>59</v>
      </c>
    </row>
    <row r="286" spans="2:41" s="3" customFormat="1" ht="2.85" customHeight="1" x14ac:dyDescent="0.2">
      <c r="P286" s="73"/>
      <c r="Q286" s="89"/>
      <c r="R286" s="6"/>
      <c r="S286" s="39"/>
      <c r="T286" s="6"/>
      <c r="U286" s="5"/>
      <c r="V286" s="52"/>
      <c r="W286" s="56"/>
      <c r="X286" s="15"/>
      <c r="Y286" s="52"/>
      <c r="Z286" s="39"/>
      <c r="AA286" s="39"/>
      <c r="AB286" s="55"/>
      <c r="AC286" s="17"/>
      <c r="AD286" s="15"/>
      <c r="AE286" s="65"/>
      <c r="AF286" s="123"/>
      <c r="AG286" s="39"/>
      <c r="AH286" s="52"/>
      <c r="AJ286" s="17"/>
      <c r="AK286" s="17"/>
      <c r="AL286" s="17"/>
      <c r="AM286" s="17"/>
      <c r="AO286" s="157" t="s">
        <v>59</v>
      </c>
    </row>
    <row r="287" spans="2:41" s="3" customFormat="1" ht="9.9499999999999993" customHeight="1" x14ac:dyDescent="0.2">
      <c r="D287" s="40" t="s">
        <v>151</v>
      </c>
      <c r="E287" s="186" t="s">
        <v>332</v>
      </c>
      <c r="F287" s="186"/>
      <c r="G287" s="186"/>
      <c r="H287" s="186"/>
      <c r="I287" s="186"/>
      <c r="J287" s="186"/>
      <c r="K287" s="186"/>
      <c r="L287" s="186"/>
      <c r="M287" s="186"/>
      <c r="N287" s="186"/>
      <c r="O287" s="186"/>
      <c r="P287" s="98"/>
      <c r="Q287" s="187"/>
      <c r="R287" s="188"/>
      <c r="S287" s="39"/>
      <c r="T287" s="6"/>
      <c r="U287" s="5"/>
      <c r="V287" s="52"/>
      <c r="W287" s="56"/>
      <c r="X287" s="15"/>
      <c r="Y287" s="52"/>
      <c r="Z287" s="39"/>
      <c r="AA287" s="39"/>
      <c r="AB287" s="55"/>
      <c r="AC287" s="17"/>
      <c r="AD287" s="15"/>
      <c r="AE287" s="65"/>
      <c r="AF287" s="123"/>
      <c r="AG287" s="39"/>
      <c r="AH287" s="52"/>
      <c r="AJ287" s="17"/>
      <c r="AK287" s="17"/>
      <c r="AL287" s="17"/>
      <c r="AM287" s="17"/>
      <c r="AO287" s="157" t="s">
        <v>59</v>
      </c>
    </row>
    <row r="288" spans="2:41" s="3" customFormat="1" ht="1.5" customHeight="1" x14ac:dyDescent="0.2">
      <c r="P288" s="73"/>
      <c r="Q288" s="89"/>
      <c r="R288" s="6"/>
      <c r="S288" s="39"/>
      <c r="T288" s="6"/>
      <c r="U288" s="5"/>
      <c r="V288" s="52"/>
      <c r="W288" s="56"/>
      <c r="X288" s="15"/>
      <c r="Y288" s="52"/>
      <c r="Z288" s="39"/>
      <c r="AA288" s="39"/>
      <c r="AB288" s="55"/>
      <c r="AC288" s="17"/>
      <c r="AD288" s="15"/>
      <c r="AE288" s="65"/>
      <c r="AF288" s="123"/>
      <c r="AG288" s="39"/>
      <c r="AH288" s="52"/>
      <c r="AJ288" s="17"/>
      <c r="AK288" s="17"/>
      <c r="AL288" s="17"/>
      <c r="AM288" s="17"/>
      <c r="AO288" s="157" t="s">
        <v>59</v>
      </c>
    </row>
    <row r="289" spans="2:41" s="3" customFormat="1" ht="9.9499999999999993" customHeight="1" x14ac:dyDescent="0.2">
      <c r="B289" s="111" t="s">
        <v>8</v>
      </c>
      <c r="D289" s="40"/>
      <c r="E289" s="73" t="s">
        <v>125</v>
      </c>
      <c r="F289" s="73"/>
      <c r="G289" s="30" t="s">
        <v>338</v>
      </c>
      <c r="H289" s="30"/>
      <c r="I289" s="30"/>
      <c r="L289" s="30" t="s">
        <v>195</v>
      </c>
      <c r="M289" s="30"/>
      <c r="N289" s="30"/>
      <c r="P289" s="73" t="s">
        <v>141</v>
      </c>
      <c r="Q289" s="89"/>
      <c r="R289" s="29"/>
      <c r="S289" s="39">
        <f t="shared" ref="S289" si="755">IF(Suggested="Yes",AA289,AG289)</f>
        <v>52.1</v>
      </c>
      <c r="T289" s="37" t="s">
        <v>47</v>
      </c>
      <c r="U289" s="5" t="str">
        <f>+Instructions!$B$3</f>
        <v>B</v>
      </c>
      <c r="V289" s="52"/>
      <c r="W289" s="56">
        <f>+Instructions!$C$22</f>
        <v>0</v>
      </c>
      <c r="X289" s="17">
        <f t="shared" ref="X289" si="756">ROUND($AA289*(1-W289)+0.004999,2)</f>
        <v>52.1</v>
      </c>
      <c r="Y289" s="52"/>
      <c r="Z289" s="6" t="s">
        <v>667</v>
      </c>
      <c r="AA289" s="39">
        <v>52.1</v>
      </c>
      <c r="AB289" s="60">
        <f t="shared" ref="AB289" si="757">+W289</f>
        <v>0</v>
      </c>
      <c r="AC289" s="17">
        <f t="shared" ref="AC289" si="758">+X289</f>
        <v>52.1</v>
      </c>
      <c r="AD289" s="12">
        <f t="shared" ref="AD289" si="759">(AG289-AC289)/AG289</f>
        <v>0</v>
      </c>
      <c r="AE289" s="120"/>
      <c r="AF289" s="128">
        <v>3</v>
      </c>
      <c r="AG289" s="53">
        <f t="shared" ref="AG289" si="760">SUM(AJ289:AL289)+AE289</f>
        <v>52.1</v>
      </c>
      <c r="AH289" s="52"/>
      <c r="AJ289" s="17">
        <f t="shared" ref="AJ289" si="761">ROUND(AC289/(1-VLOOKUP(AF289,Group,2,FALSE)),2)</f>
        <v>52.1</v>
      </c>
      <c r="AK289" s="17">
        <f t="shared" ref="AK289" si="762">IF(VLOOKUP(AF289,Group,5,FALSE)="YES",VLOOKUP(ROUND(ROUND(AJ289,1)-AJ289,2),Round,2,FALSE)+VLOOKUP(AF289,Group,6,FALSE),0)</f>
        <v>0</v>
      </c>
      <c r="AL289" s="17">
        <f t="shared" ref="AL289" si="763">IF(VLOOKUP(AF289,Group,7,FALSE)="",0,ROUND(AJ289-0.04999,1)-AJ289+AM289)</f>
        <v>0</v>
      </c>
      <c r="AM289" s="17" t="str">
        <f t="shared" ref="AM289" si="764">IF(VLOOKUP(AF289,Group,7,FALSE)="","",VLOOKUP(AF289,Group,7,FALSE))</f>
        <v/>
      </c>
      <c r="AO289" s="31" t="s">
        <v>59</v>
      </c>
    </row>
    <row r="290" spans="2:41" s="3" customFormat="1" ht="9.9499999999999993" customHeight="1" x14ac:dyDescent="0.2">
      <c r="B290" s="111" t="s">
        <v>8</v>
      </c>
      <c r="D290" s="40"/>
      <c r="E290" s="73" t="s">
        <v>277</v>
      </c>
      <c r="F290" s="73"/>
      <c r="G290" s="30" t="s">
        <v>338</v>
      </c>
      <c r="H290" s="30"/>
      <c r="I290" s="30"/>
      <c r="L290" s="30" t="s">
        <v>195</v>
      </c>
      <c r="M290" s="30"/>
      <c r="N290" s="30"/>
      <c r="P290" s="73" t="s">
        <v>143</v>
      </c>
      <c r="Q290" s="89"/>
      <c r="R290" s="29"/>
      <c r="S290" s="39">
        <f t="shared" si="725"/>
        <v>52</v>
      </c>
      <c r="T290" s="37" t="s">
        <v>47</v>
      </c>
      <c r="U290" s="5" t="str">
        <f>+Instructions!$B$3</f>
        <v>B</v>
      </c>
      <c r="V290" s="52"/>
      <c r="W290" s="56">
        <f>+Instructions!$C$22</f>
        <v>0</v>
      </c>
      <c r="X290" s="17">
        <f t="shared" si="726"/>
        <v>52</v>
      </c>
      <c r="Y290" s="52"/>
      <c r="Z290" s="6" t="s">
        <v>667</v>
      </c>
      <c r="AA290" s="39">
        <v>52</v>
      </c>
      <c r="AB290" s="60">
        <f t="shared" si="727"/>
        <v>0</v>
      </c>
      <c r="AC290" s="17">
        <f t="shared" si="728"/>
        <v>52</v>
      </c>
      <c r="AD290" s="12">
        <f t="shared" si="729"/>
        <v>0</v>
      </c>
      <c r="AE290" s="120"/>
      <c r="AF290" s="128">
        <v>3</v>
      </c>
      <c r="AG290" s="53">
        <f t="shared" si="730"/>
        <v>52</v>
      </c>
      <c r="AH290" s="52"/>
      <c r="AJ290" s="17">
        <f t="shared" si="731"/>
        <v>52</v>
      </c>
      <c r="AK290" s="17">
        <f t="shared" si="732"/>
        <v>0</v>
      </c>
      <c r="AL290" s="17">
        <f t="shared" si="733"/>
        <v>0</v>
      </c>
      <c r="AM290" s="17" t="str">
        <f t="shared" si="734"/>
        <v/>
      </c>
      <c r="AO290" s="31" t="s">
        <v>59</v>
      </c>
    </row>
    <row r="291" spans="2:41" s="3" customFormat="1" ht="1.5" customHeight="1" x14ac:dyDescent="0.2">
      <c r="P291" s="73"/>
      <c r="Q291" s="89"/>
      <c r="R291" s="6"/>
      <c r="S291" s="39"/>
      <c r="T291" s="6"/>
      <c r="U291" s="5"/>
      <c r="V291" s="52"/>
      <c r="W291" s="56"/>
      <c r="X291" s="15"/>
      <c r="Y291" s="52"/>
      <c r="Z291" s="39"/>
      <c r="AA291" s="39"/>
      <c r="AB291" s="55"/>
      <c r="AC291" s="17"/>
      <c r="AD291" s="15"/>
      <c r="AE291" s="65"/>
      <c r="AF291" s="123"/>
      <c r="AG291" s="39"/>
      <c r="AH291" s="52"/>
      <c r="AJ291" s="17"/>
      <c r="AK291" s="17"/>
      <c r="AL291" s="17"/>
      <c r="AM291" s="17"/>
      <c r="AO291" s="157" t="s">
        <v>59</v>
      </c>
    </row>
    <row r="292" spans="2:41" s="3" customFormat="1" ht="9.9499999999999993" customHeight="1" x14ac:dyDescent="0.2">
      <c r="B292" s="111" t="s">
        <v>8</v>
      </c>
      <c r="D292" s="40"/>
      <c r="E292" s="73" t="s">
        <v>123</v>
      </c>
      <c r="F292" s="73"/>
      <c r="G292" s="30" t="s">
        <v>339</v>
      </c>
      <c r="H292" s="30"/>
      <c r="I292" s="30"/>
      <c r="L292" s="30" t="s">
        <v>195</v>
      </c>
      <c r="M292" s="30"/>
      <c r="N292" s="30"/>
      <c r="P292" s="73" t="s">
        <v>108</v>
      </c>
      <c r="Q292" s="89"/>
      <c r="R292" s="29"/>
      <c r="S292" s="39">
        <f t="shared" si="725"/>
        <v>46.55</v>
      </c>
      <c r="T292" s="37" t="s">
        <v>47</v>
      </c>
      <c r="U292" s="5" t="str">
        <f>+Instructions!$B$3</f>
        <v>B</v>
      </c>
      <c r="V292" s="52"/>
      <c r="W292" s="56">
        <f>+Instructions!$C$22</f>
        <v>0</v>
      </c>
      <c r="X292" s="17">
        <f t="shared" si="726"/>
        <v>46.55</v>
      </c>
      <c r="Y292" s="52"/>
      <c r="Z292" s="6" t="s">
        <v>667</v>
      </c>
      <c r="AA292" s="39">
        <v>46.55</v>
      </c>
      <c r="AB292" s="60">
        <f t="shared" si="727"/>
        <v>0</v>
      </c>
      <c r="AC292" s="17">
        <f t="shared" si="728"/>
        <v>46.55</v>
      </c>
      <c r="AD292" s="12">
        <f t="shared" si="729"/>
        <v>0</v>
      </c>
      <c r="AE292" s="120"/>
      <c r="AF292" s="128">
        <v>3</v>
      </c>
      <c r="AG292" s="53">
        <f t="shared" si="730"/>
        <v>46.55</v>
      </c>
      <c r="AH292" s="52"/>
      <c r="AJ292" s="17">
        <f t="shared" si="731"/>
        <v>46.55</v>
      </c>
      <c r="AK292" s="17">
        <f t="shared" si="732"/>
        <v>0</v>
      </c>
      <c r="AL292" s="17">
        <f t="shared" si="733"/>
        <v>0</v>
      </c>
      <c r="AM292" s="17" t="str">
        <f t="shared" si="734"/>
        <v/>
      </c>
      <c r="AO292" s="31" t="s">
        <v>59</v>
      </c>
    </row>
    <row r="293" spans="2:41" s="3" customFormat="1" ht="9.9499999999999993" customHeight="1" x14ac:dyDescent="0.2">
      <c r="B293" s="111" t="s">
        <v>8</v>
      </c>
      <c r="D293" s="40"/>
      <c r="E293" s="73" t="s">
        <v>123</v>
      </c>
      <c r="F293" s="73"/>
      <c r="G293" s="30" t="s">
        <v>340</v>
      </c>
      <c r="H293" s="30"/>
      <c r="I293" s="30"/>
      <c r="L293" s="30" t="s">
        <v>195</v>
      </c>
      <c r="M293" s="30"/>
      <c r="N293" s="30"/>
      <c r="P293" s="73" t="s">
        <v>108</v>
      </c>
      <c r="Q293" s="89"/>
      <c r="R293" s="29"/>
      <c r="S293" s="39">
        <f t="shared" ref="S293" si="765">IF(Suggested="Yes",AA293,AG293)</f>
        <v>46.55</v>
      </c>
      <c r="T293" s="37" t="s">
        <v>47</v>
      </c>
      <c r="U293" s="5" t="str">
        <f>+Instructions!$B$3</f>
        <v>B</v>
      </c>
      <c r="V293" s="52"/>
      <c r="W293" s="56">
        <f>+Instructions!$C$22</f>
        <v>0</v>
      </c>
      <c r="X293" s="17">
        <f t="shared" ref="X293" si="766">ROUND($AA293*(1-W293)+0.004999,2)</f>
        <v>46.55</v>
      </c>
      <c r="Y293" s="52"/>
      <c r="Z293" s="6" t="s">
        <v>667</v>
      </c>
      <c r="AA293" s="39">
        <v>46.55</v>
      </c>
      <c r="AB293" s="60">
        <f t="shared" ref="AB293" si="767">+W293</f>
        <v>0</v>
      </c>
      <c r="AC293" s="17">
        <f t="shared" ref="AC293" si="768">+X293</f>
        <v>46.55</v>
      </c>
      <c r="AD293" s="12">
        <f t="shared" ref="AD293" si="769">(AG293-AC293)/AG293</f>
        <v>0</v>
      </c>
      <c r="AE293" s="120"/>
      <c r="AF293" s="128">
        <v>3</v>
      </c>
      <c r="AG293" s="53">
        <f t="shared" ref="AG293" si="770">SUM(AJ293:AL293)+AE293</f>
        <v>46.55</v>
      </c>
      <c r="AH293" s="52"/>
      <c r="AJ293" s="17">
        <f t="shared" ref="AJ293" si="771">ROUND(AC293/(1-VLOOKUP(AF293,Group,2,FALSE)),2)</f>
        <v>46.55</v>
      </c>
      <c r="AK293" s="17">
        <f t="shared" ref="AK293" si="772">IF(VLOOKUP(AF293,Group,5,FALSE)="YES",VLOOKUP(ROUND(ROUND(AJ293,1)-AJ293,2),Round,2,FALSE)+VLOOKUP(AF293,Group,6,FALSE),0)</f>
        <v>0</v>
      </c>
      <c r="AL293" s="17">
        <f t="shared" ref="AL293" si="773">IF(VLOOKUP(AF293,Group,7,FALSE)="",0,ROUND(AJ293-0.04999,1)-AJ293+AM293)</f>
        <v>0</v>
      </c>
      <c r="AM293" s="17" t="str">
        <f t="shared" ref="AM293" si="774">IF(VLOOKUP(AF293,Group,7,FALSE)="","",VLOOKUP(AF293,Group,7,FALSE))</f>
        <v/>
      </c>
      <c r="AO293" s="31" t="s">
        <v>59</v>
      </c>
    </row>
    <row r="294" spans="2:41" s="3" customFormat="1" ht="9.9499999999999993" customHeight="1" x14ac:dyDescent="0.2">
      <c r="B294" s="111" t="s">
        <v>8</v>
      </c>
      <c r="D294" s="40"/>
      <c r="E294" s="73" t="s">
        <v>123</v>
      </c>
      <c r="F294" s="73"/>
      <c r="G294" s="30" t="s">
        <v>341</v>
      </c>
      <c r="H294" s="30"/>
      <c r="I294" s="30"/>
      <c r="L294" s="30" t="s">
        <v>195</v>
      </c>
      <c r="M294" s="30"/>
      <c r="N294" s="30"/>
      <c r="P294" s="73" t="s">
        <v>108</v>
      </c>
      <c r="Q294" s="89"/>
      <c r="R294" s="29"/>
      <c r="S294" s="39">
        <f t="shared" ref="S294" si="775">IF(Suggested="Yes",AA294,AG294)</f>
        <v>46.55</v>
      </c>
      <c r="T294" s="37" t="s">
        <v>47</v>
      </c>
      <c r="U294" s="5" t="str">
        <f>+Instructions!$B$3</f>
        <v>B</v>
      </c>
      <c r="V294" s="52"/>
      <c r="W294" s="56">
        <f>+Instructions!$C$22</f>
        <v>0</v>
      </c>
      <c r="X294" s="17">
        <f t="shared" ref="X294" si="776">ROUND($AA294*(1-W294)+0.004999,2)</f>
        <v>46.55</v>
      </c>
      <c r="Y294" s="52"/>
      <c r="Z294" s="6" t="s">
        <v>667</v>
      </c>
      <c r="AA294" s="39">
        <v>46.55</v>
      </c>
      <c r="AB294" s="60">
        <f t="shared" ref="AB294" si="777">+W294</f>
        <v>0</v>
      </c>
      <c r="AC294" s="17">
        <f t="shared" ref="AC294" si="778">+X294</f>
        <v>46.55</v>
      </c>
      <c r="AD294" s="12">
        <f t="shared" ref="AD294" si="779">(AG294-AC294)/AG294</f>
        <v>0</v>
      </c>
      <c r="AE294" s="120"/>
      <c r="AF294" s="128">
        <v>3</v>
      </c>
      <c r="AG294" s="53">
        <f t="shared" ref="AG294" si="780">SUM(AJ294:AL294)+AE294</f>
        <v>46.55</v>
      </c>
      <c r="AH294" s="52"/>
      <c r="AJ294" s="17">
        <f t="shared" ref="AJ294" si="781">ROUND(AC294/(1-VLOOKUP(AF294,Group,2,FALSE)),2)</f>
        <v>46.55</v>
      </c>
      <c r="AK294" s="17">
        <f t="shared" ref="AK294" si="782">IF(VLOOKUP(AF294,Group,5,FALSE)="YES",VLOOKUP(ROUND(ROUND(AJ294,1)-AJ294,2),Round,2,FALSE)+VLOOKUP(AF294,Group,6,FALSE),0)</f>
        <v>0</v>
      </c>
      <c r="AL294" s="17">
        <f t="shared" ref="AL294" si="783">IF(VLOOKUP(AF294,Group,7,FALSE)="",0,ROUND(AJ294-0.04999,1)-AJ294+AM294)</f>
        <v>0</v>
      </c>
      <c r="AM294" s="17" t="str">
        <f t="shared" ref="AM294" si="784">IF(VLOOKUP(AF294,Group,7,FALSE)="","",VLOOKUP(AF294,Group,7,FALSE))</f>
        <v/>
      </c>
      <c r="AO294" s="31" t="s">
        <v>59</v>
      </c>
    </row>
    <row r="295" spans="2:41" s="3" customFormat="1" ht="9.9499999999999993" customHeight="1" x14ac:dyDescent="0.2">
      <c r="B295" s="111" t="s">
        <v>8</v>
      </c>
      <c r="D295" s="40"/>
      <c r="E295" s="73" t="s">
        <v>123</v>
      </c>
      <c r="F295" s="73"/>
      <c r="G295" s="30" t="s">
        <v>342</v>
      </c>
      <c r="H295" s="30"/>
      <c r="I295" s="30"/>
      <c r="L295" s="30" t="s">
        <v>195</v>
      </c>
      <c r="M295" s="30"/>
      <c r="N295" s="30"/>
      <c r="P295" s="73" t="s">
        <v>108</v>
      </c>
      <c r="Q295" s="89"/>
      <c r="R295" s="29"/>
      <c r="S295" s="39">
        <f t="shared" si="725"/>
        <v>46.55</v>
      </c>
      <c r="T295" s="37" t="s">
        <v>47</v>
      </c>
      <c r="U295" s="5" t="str">
        <f>+Instructions!$B$3</f>
        <v>B</v>
      </c>
      <c r="V295" s="52"/>
      <c r="W295" s="56">
        <f>+Instructions!$C$22</f>
        <v>0</v>
      </c>
      <c r="X295" s="17">
        <f t="shared" si="726"/>
        <v>46.55</v>
      </c>
      <c r="Y295" s="52"/>
      <c r="Z295" s="6" t="s">
        <v>667</v>
      </c>
      <c r="AA295" s="39">
        <v>46.55</v>
      </c>
      <c r="AB295" s="60">
        <f t="shared" si="727"/>
        <v>0</v>
      </c>
      <c r="AC295" s="17">
        <f t="shared" si="728"/>
        <v>46.55</v>
      </c>
      <c r="AD295" s="12">
        <f t="shared" si="729"/>
        <v>0</v>
      </c>
      <c r="AE295" s="120"/>
      <c r="AF295" s="128">
        <v>3</v>
      </c>
      <c r="AG295" s="53">
        <f t="shared" si="730"/>
        <v>46.55</v>
      </c>
      <c r="AH295" s="52"/>
      <c r="AJ295" s="17">
        <f t="shared" si="731"/>
        <v>46.55</v>
      </c>
      <c r="AK295" s="17">
        <f t="shared" si="732"/>
        <v>0</v>
      </c>
      <c r="AL295" s="17">
        <f t="shared" si="733"/>
        <v>0</v>
      </c>
      <c r="AM295" s="17" t="str">
        <f t="shared" si="734"/>
        <v/>
      </c>
      <c r="AO295" s="31" t="s">
        <v>59</v>
      </c>
    </row>
    <row r="296" spans="2:41" s="3" customFormat="1" ht="1.5" customHeight="1" x14ac:dyDescent="0.2">
      <c r="P296" s="73"/>
      <c r="Q296" s="89"/>
      <c r="R296" s="6"/>
      <c r="S296" s="39"/>
      <c r="T296" s="6"/>
      <c r="U296" s="5"/>
      <c r="V296" s="52"/>
      <c r="W296" s="56"/>
      <c r="X296" s="15"/>
      <c r="Y296" s="52"/>
      <c r="Z296" s="39"/>
      <c r="AA296" s="39"/>
      <c r="AB296" s="55"/>
      <c r="AC296" s="17"/>
      <c r="AD296" s="15"/>
      <c r="AE296" s="65"/>
      <c r="AF296" s="123"/>
      <c r="AG296" s="39"/>
      <c r="AH296" s="52"/>
      <c r="AJ296" s="17"/>
      <c r="AK296" s="17"/>
      <c r="AL296" s="17"/>
      <c r="AM296" s="17"/>
      <c r="AO296" s="157" t="s">
        <v>59</v>
      </c>
    </row>
    <row r="297" spans="2:41" s="3" customFormat="1" ht="10.5" customHeight="1" x14ac:dyDescent="0.2">
      <c r="C297" s="214" t="s">
        <v>94</v>
      </c>
      <c r="D297" s="98"/>
      <c r="E297" s="174"/>
      <c r="F297" s="73"/>
      <c r="G297" s="30"/>
      <c r="H297" s="30" t="s">
        <v>87</v>
      </c>
      <c r="I297" s="30"/>
      <c r="J297" s="30"/>
      <c r="K297" s="174"/>
      <c r="M297" s="30"/>
      <c r="N297" s="30"/>
      <c r="P297" s="73"/>
      <c r="Q297" s="89"/>
      <c r="R297" s="29"/>
      <c r="S297" s="39"/>
      <c r="T297" s="37"/>
      <c r="U297" s="37"/>
      <c r="V297" s="52"/>
      <c r="W297" s="56"/>
      <c r="X297" s="39"/>
      <c r="Y297" s="52"/>
      <c r="Z297" s="39"/>
      <c r="AA297" s="39"/>
      <c r="AB297" s="60"/>
      <c r="AC297" s="39"/>
      <c r="AD297" s="60"/>
      <c r="AE297" s="74"/>
      <c r="AF297" s="74"/>
      <c r="AG297" s="39"/>
      <c r="AH297" s="52"/>
      <c r="AI297" s="39"/>
      <c r="AJ297" s="39"/>
      <c r="AK297" s="39"/>
      <c r="AL297" s="39"/>
      <c r="AM297" s="39"/>
      <c r="AN297" s="6"/>
      <c r="AO297" s="156"/>
    </row>
    <row r="298" spans="2:41" s="3" customFormat="1" ht="9.9499999999999993" customHeight="1" x14ac:dyDescent="0.2">
      <c r="C298" s="213" t="s">
        <v>443</v>
      </c>
      <c r="D298" s="98"/>
      <c r="E298" s="174"/>
      <c r="F298" s="73"/>
      <c r="G298" s="30"/>
      <c r="H298" s="30"/>
      <c r="I298" s="30"/>
      <c r="J298" s="30"/>
      <c r="K298" s="174"/>
      <c r="M298" s="30"/>
      <c r="N298" s="30"/>
      <c r="P298" s="73"/>
      <c r="Q298" s="89"/>
      <c r="R298" s="78" t="s">
        <v>121</v>
      </c>
      <c r="S298" s="189" t="s">
        <v>535</v>
      </c>
      <c r="T298" s="190"/>
      <c r="U298" s="37"/>
      <c r="V298" s="52"/>
      <c r="W298" s="56"/>
      <c r="X298" s="39"/>
      <c r="Y298" s="52"/>
      <c r="Z298" s="39"/>
      <c r="AA298" s="39"/>
      <c r="AB298" s="60"/>
      <c r="AC298" s="39"/>
      <c r="AD298" s="60"/>
      <c r="AE298" s="74"/>
      <c r="AF298" s="74"/>
      <c r="AG298" s="39"/>
      <c r="AH298" s="52"/>
      <c r="AI298" s="39"/>
      <c r="AJ298" s="39"/>
      <c r="AK298" s="39"/>
      <c r="AL298" s="39"/>
      <c r="AM298" s="39"/>
      <c r="AN298" s="6"/>
      <c r="AO298" s="156"/>
    </row>
    <row r="299" spans="2:41" s="3" customFormat="1" ht="2.85" customHeight="1" x14ac:dyDescent="0.2">
      <c r="P299" s="73"/>
      <c r="Q299" s="89"/>
      <c r="R299" s="6"/>
      <c r="S299" s="39"/>
      <c r="T299" s="6"/>
      <c r="U299" s="5"/>
      <c r="V299" s="52"/>
      <c r="W299" s="56"/>
      <c r="X299" s="15"/>
      <c r="Y299" s="52"/>
      <c r="Z299" s="39"/>
      <c r="AA299" s="39"/>
      <c r="AB299" s="55"/>
      <c r="AC299" s="17"/>
      <c r="AD299" s="15"/>
      <c r="AE299" s="65"/>
      <c r="AF299" s="123"/>
      <c r="AG299" s="39"/>
      <c r="AH299" s="52"/>
      <c r="AJ299" s="17"/>
      <c r="AK299" s="17"/>
      <c r="AL299" s="17"/>
      <c r="AM299" s="17"/>
      <c r="AO299" s="157" t="s">
        <v>59</v>
      </c>
    </row>
    <row r="300" spans="2:41" s="3" customFormat="1" ht="9.9499999999999993" customHeight="1" x14ac:dyDescent="0.2">
      <c r="D300" s="40" t="s">
        <v>151</v>
      </c>
      <c r="E300" s="186" t="s">
        <v>335</v>
      </c>
      <c r="F300" s="186"/>
      <c r="G300" s="186"/>
      <c r="H300" s="186"/>
      <c r="I300" s="186"/>
      <c r="J300" s="186"/>
      <c r="K300" s="186"/>
      <c r="L300" s="186"/>
      <c r="M300" s="186"/>
      <c r="N300" s="186"/>
      <c r="O300" s="186"/>
      <c r="P300" s="98"/>
      <c r="Q300" s="187"/>
      <c r="R300" s="188"/>
      <c r="S300" s="39"/>
      <c r="T300" s="6"/>
      <c r="U300" s="5"/>
      <c r="V300" s="52"/>
      <c r="W300" s="56"/>
      <c r="X300" s="15"/>
      <c r="Y300" s="52"/>
      <c r="Z300" s="39"/>
      <c r="AA300" s="39"/>
      <c r="AB300" s="55"/>
      <c r="AC300" s="17"/>
      <c r="AD300" s="15"/>
      <c r="AE300" s="65"/>
      <c r="AF300" s="123"/>
      <c r="AG300" s="39"/>
      <c r="AH300" s="52"/>
      <c r="AJ300" s="17"/>
      <c r="AK300" s="17"/>
      <c r="AL300" s="17"/>
      <c r="AM300" s="17"/>
      <c r="AO300" s="157" t="s">
        <v>59</v>
      </c>
    </row>
    <row r="301" spans="2:41" s="3" customFormat="1" ht="1.5" customHeight="1" x14ac:dyDescent="0.2">
      <c r="P301" s="73"/>
      <c r="Q301" s="89"/>
      <c r="R301" s="6"/>
      <c r="S301" s="39"/>
      <c r="T301" s="6"/>
      <c r="U301" s="5"/>
      <c r="V301" s="52"/>
      <c r="W301" s="56"/>
      <c r="X301" s="15"/>
      <c r="Y301" s="52"/>
      <c r="Z301" s="39"/>
      <c r="AA301" s="39"/>
      <c r="AB301" s="55"/>
      <c r="AC301" s="17"/>
      <c r="AD301" s="15"/>
      <c r="AE301" s="65"/>
      <c r="AF301" s="123"/>
      <c r="AG301" s="39"/>
      <c r="AH301" s="52"/>
      <c r="AJ301" s="17"/>
      <c r="AK301" s="17"/>
      <c r="AL301" s="17"/>
      <c r="AM301" s="17"/>
      <c r="AO301" s="157" t="s">
        <v>59</v>
      </c>
    </row>
    <row r="302" spans="2:41" s="3" customFormat="1" ht="9.9499999999999993" customHeight="1" x14ac:dyDescent="0.2">
      <c r="B302" s="111" t="s">
        <v>8</v>
      </c>
      <c r="D302" s="40"/>
      <c r="E302" s="73" t="s">
        <v>125</v>
      </c>
      <c r="F302" s="73"/>
      <c r="G302" s="30" t="s">
        <v>343</v>
      </c>
      <c r="H302" s="30"/>
      <c r="I302" s="30"/>
      <c r="L302" s="30" t="s">
        <v>195</v>
      </c>
      <c r="M302" s="30"/>
      <c r="N302" s="30"/>
      <c r="P302" s="73" t="s">
        <v>141</v>
      </c>
      <c r="Q302" s="89"/>
      <c r="R302" s="29"/>
      <c r="S302" s="39">
        <f t="shared" ref="S302:S303" si="785">IF(Suggested="Yes",AA302,AG302)</f>
        <v>42.35</v>
      </c>
      <c r="T302" s="37" t="s">
        <v>47</v>
      </c>
      <c r="U302" s="5" t="str">
        <f>+Instructions!$B$3</f>
        <v>B</v>
      </c>
      <c r="V302" s="52"/>
      <c r="W302" s="56">
        <f>+Instructions!$C$22</f>
        <v>0</v>
      </c>
      <c r="X302" s="17">
        <f t="shared" ref="X302:X303" si="786">ROUND($AA302*(1-W302)+0.004999,2)</f>
        <v>42.35</v>
      </c>
      <c r="Y302" s="52"/>
      <c r="Z302" s="6" t="s">
        <v>667</v>
      </c>
      <c r="AA302" s="39">
        <v>42.35</v>
      </c>
      <c r="AB302" s="60">
        <f t="shared" ref="AB302:AB303" si="787">+W302</f>
        <v>0</v>
      </c>
      <c r="AC302" s="17">
        <f t="shared" ref="AC302:AC303" si="788">+X302</f>
        <v>42.35</v>
      </c>
      <c r="AD302" s="12">
        <f t="shared" ref="AD302:AD303" si="789">(AG302-AC302)/AG302</f>
        <v>0</v>
      </c>
      <c r="AE302" s="120"/>
      <c r="AF302" s="128">
        <v>3</v>
      </c>
      <c r="AG302" s="53">
        <f t="shared" ref="AG302:AG303" si="790">SUM(AJ302:AL302)+AE302</f>
        <v>42.35</v>
      </c>
      <c r="AH302" s="52"/>
      <c r="AJ302" s="17">
        <f t="shared" ref="AJ302:AJ303" si="791">ROUND(AC302/(1-VLOOKUP(AF302,Group,2,FALSE)),2)</f>
        <v>42.35</v>
      </c>
      <c r="AK302" s="17">
        <f t="shared" ref="AK302:AK303" si="792">IF(VLOOKUP(AF302,Group,5,FALSE)="YES",VLOOKUP(ROUND(ROUND(AJ302,1)-AJ302,2),Round,2,FALSE)+VLOOKUP(AF302,Group,6,FALSE),0)</f>
        <v>0</v>
      </c>
      <c r="AL302" s="17">
        <f t="shared" ref="AL302:AL303" si="793">IF(VLOOKUP(AF302,Group,7,FALSE)="",0,ROUND(AJ302-0.04999,1)-AJ302+AM302)</f>
        <v>0</v>
      </c>
      <c r="AM302" s="17" t="str">
        <f t="shared" ref="AM302:AM303" si="794">IF(VLOOKUP(AF302,Group,7,FALSE)="","",VLOOKUP(AF302,Group,7,FALSE))</f>
        <v/>
      </c>
      <c r="AO302" s="31" t="s">
        <v>59</v>
      </c>
    </row>
    <row r="303" spans="2:41" s="3" customFormat="1" ht="9.9499999999999993" customHeight="1" x14ac:dyDescent="0.2">
      <c r="B303" s="111" t="s">
        <v>8</v>
      </c>
      <c r="D303" s="40"/>
      <c r="E303" s="73" t="s">
        <v>277</v>
      </c>
      <c r="F303" s="73"/>
      <c r="G303" s="30" t="s">
        <v>343</v>
      </c>
      <c r="H303" s="30"/>
      <c r="I303" s="30"/>
      <c r="L303" s="30" t="s">
        <v>195</v>
      </c>
      <c r="M303" s="30"/>
      <c r="N303" s="30"/>
      <c r="P303" s="73" t="s">
        <v>143</v>
      </c>
      <c r="Q303" s="89"/>
      <c r="R303" s="29"/>
      <c r="S303" s="39">
        <f t="shared" si="785"/>
        <v>42.25</v>
      </c>
      <c r="T303" s="37" t="s">
        <v>47</v>
      </c>
      <c r="U303" s="5" t="str">
        <f>+Instructions!$B$3</f>
        <v>B</v>
      </c>
      <c r="V303" s="52"/>
      <c r="W303" s="56">
        <f>+Instructions!$C$22</f>
        <v>0</v>
      </c>
      <c r="X303" s="17">
        <f t="shared" si="786"/>
        <v>42.25</v>
      </c>
      <c r="Y303" s="52"/>
      <c r="Z303" s="6" t="s">
        <v>667</v>
      </c>
      <c r="AA303" s="39">
        <v>42.25</v>
      </c>
      <c r="AB303" s="60">
        <f t="shared" si="787"/>
        <v>0</v>
      </c>
      <c r="AC303" s="17">
        <f t="shared" si="788"/>
        <v>42.25</v>
      </c>
      <c r="AD303" s="12">
        <f t="shared" si="789"/>
        <v>0</v>
      </c>
      <c r="AE303" s="120"/>
      <c r="AF303" s="128">
        <v>3</v>
      </c>
      <c r="AG303" s="53">
        <f t="shared" si="790"/>
        <v>42.25</v>
      </c>
      <c r="AH303" s="52"/>
      <c r="AJ303" s="17">
        <f t="shared" si="791"/>
        <v>42.25</v>
      </c>
      <c r="AK303" s="17">
        <f t="shared" si="792"/>
        <v>0</v>
      </c>
      <c r="AL303" s="17">
        <f t="shared" si="793"/>
        <v>0</v>
      </c>
      <c r="AM303" s="17" t="str">
        <f t="shared" si="794"/>
        <v/>
      </c>
      <c r="AO303" s="31" t="s">
        <v>59</v>
      </c>
    </row>
    <row r="304" spans="2:41" s="3" customFormat="1" ht="1.5" customHeight="1" x14ac:dyDescent="0.2">
      <c r="P304" s="73"/>
      <c r="Q304" s="89"/>
      <c r="R304" s="6"/>
      <c r="S304" s="39"/>
      <c r="T304" s="6"/>
      <c r="U304" s="5"/>
      <c r="V304" s="52"/>
      <c r="W304" s="56"/>
      <c r="X304" s="15"/>
      <c r="Y304" s="52"/>
      <c r="Z304" s="39"/>
      <c r="AA304" s="39"/>
      <c r="AB304" s="55"/>
      <c r="AC304" s="17"/>
      <c r="AD304" s="15"/>
      <c r="AE304" s="65"/>
      <c r="AF304" s="123"/>
      <c r="AG304" s="39"/>
      <c r="AH304" s="52"/>
      <c r="AJ304" s="17"/>
      <c r="AK304" s="17"/>
      <c r="AL304" s="17"/>
      <c r="AM304" s="17"/>
      <c r="AO304" s="157" t="s">
        <v>59</v>
      </c>
    </row>
    <row r="305" spans="2:41" s="3" customFormat="1" ht="9.9499999999999993" customHeight="1" x14ac:dyDescent="0.2">
      <c r="B305" s="111" t="s">
        <v>8</v>
      </c>
      <c r="D305" s="40"/>
      <c r="E305" s="73" t="s">
        <v>123</v>
      </c>
      <c r="F305" s="73"/>
      <c r="G305" s="30" t="s">
        <v>344</v>
      </c>
      <c r="H305" s="30"/>
      <c r="I305" s="30"/>
      <c r="L305" s="30" t="s">
        <v>195</v>
      </c>
      <c r="M305" s="30"/>
      <c r="N305" s="30"/>
      <c r="P305" s="73" t="s">
        <v>108</v>
      </c>
      <c r="Q305" s="89"/>
      <c r="R305" s="29"/>
      <c r="S305" s="39">
        <f t="shared" ref="S305:S308" si="795">IF(Suggested="Yes",AA305,AG305)</f>
        <v>37.299999999999997</v>
      </c>
      <c r="T305" s="37" t="s">
        <v>47</v>
      </c>
      <c r="U305" s="5" t="str">
        <f>+Instructions!$B$3</f>
        <v>B</v>
      </c>
      <c r="V305" s="52"/>
      <c r="W305" s="56">
        <f>+Instructions!$C$22</f>
        <v>0</v>
      </c>
      <c r="X305" s="17">
        <f t="shared" ref="X305:X308" si="796">ROUND($AA305*(1-W305)+0.004999,2)</f>
        <v>37.299999999999997</v>
      </c>
      <c r="Y305" s="52"/>
      <c r="Z305" s="6" t="s">
        <v>667</v>
      </c>
      <c r="AA305" s="39">
        <v>37.299999999999997</v>
      </c>
      <c r="AB305" s="60">
        <f t="shared" ref="AB305:AB308" si="797">+W305</f>
        <v>0</v>
      </c>
      <c r="AC305" s="17">
        <f t="shared" ref="AC305:AC308" si="798">+X305</f>
        <v>37.299999999999997</v>
      </c>
      <c r="AD305" s="12">
        <f t="shared" ref="AD305:AD308" si="799">(AG305-AC305)/AG305</f>
        <v>0</v>
      </c>
      <c r="AE305" s="120"/>
      <c r="AF305" s="128">
        <v>3</v>
      </c>
      <c r="AG305" s="53">
        <f t="shared" ref="AG305:AG308" si="800">SUM(AJ305:AL305)+AE305</f>
        <v>37.299999999999997</v>
      </c>
      <c r="AH305" s="52"/>
      <c r="AJ305" s="17">
        <f t="shared" ref="AJ305:AJ308" si="801">ROUND(AC305/(1-VLOOKUP(AF305,Group,2,FALSE)),2)</f>
        <v>37.299999999999997</v>
      </c>
      <c r="AK305" s="17">
        <f t="shared" ref="AK305:AK308" si="802">IF(VLOOKUP(AF305,Group,5,FALSE)="YES",VLOOKUP(ROUND(ROUND(AJ305,1)-AJ305,2),Round,2,FALSE)+VLOOKUP(AF305,Group,6,FALSE),0)</f>
        <v>0</v>
      </c>
      <c r="AL305" s="17">
        <f t="shared" ref="AL305:AL308" si="803">IF(VLOOKUP(AF305,Group,7,FALSE)="",0,ROUND(AJ305-0.04999,1)-AJ305+AM305)</f>
        <v>0</v>
      </c>
      <c r="AM305" s="17" t="str">
        <f t="shared" ref="AM305:AM308" si="804">IF(VLOOKUP(AF305,Group,7,FALSE)="","",VLOOKUP(AF305,Group,7,FALSE))</f>
        <v/>
      </c>
      <c r="AO305" s="31" t="s">
        <v>59</v>
      </c>
    </row>
    <row r="306" spans="2:41" s="3" customFormat="1" ht="9.9499999999999993" customHeight="1" x14ac:dyDescent="0.2">
      <c r="B306" s="111" t="s">
        <v>8</v>
      </c>
      <c r="D306" s="40"/>
      <c r="E306" s="73" t="s">
        <v>123</v>
      </c>
      <c r="F306" s="73"/>
      <c r="G306" s="30" t="s">
        <v>345</v>
      </c>
      <c r="H306" s="30"/>
      <c r="I306" s="30"/>
      <c r="L306" s="30" t="s">
        <v>195</v>
      </c>
      <c r="M306" s="30"/>
      <c r="N306" s="30"/>
      <c r="P306" s="73" t="s">
        <v>108</v>
      </c>
      <c r="Q306" s="89"/>
      <c r="R306" s="29"/>
      <c r="S306" s="39">
        <f t="shared" si="795"/>
        <v>37.299999999999997</v>
      </c>
      <c r="T306" s="37" t="s">
        <v>47</v>
      </c>
      <c r="U306" s="5" t="str">
        <f>+Instructions!$B$3</f>
        <v>B</v>
      </c>
      <c r="V306" s="52"/>
      <c r="W306" s="56">
        <f>+Instructions!$C$22</f>
        <v>0</v>
      </c>
      <c r="X306" s="17">
        <f t="shared" si="796"/>
        <v>37.299999999999997</v>
      </c>
      <c r="Y306" s="52"/>
      <c r="Z306" s="6" t="s">
        <v>667</v>
      </c>
      <c r="AA306" s="39">
        <v>37.299999999999997</v>
      </c>
      <c r="AB306" s="60">
        <f t="shared" si="797"/>
        <v>0</v>
      </c>
      <c r="AC306" s="17">
        <f t="shared" si="798"/>
        <v>37.299999999999997</v>
      </c>
      <c r="AD306" s="12">
        <f t="shared" si="799"/>
        <v>0</v>
      </c>
      <c r="AE306" s="120"/>
      <c r="AF306" s="128">
        <v>3</v>
      </c>
      <c r="AG306" s="53">
        <f t="shared" si="800"/>
        <v>37.299999999999997</v>
      </c>
      <c r="AH306" s="52"/>
      <c r="AJ306" s="17">
        <f t="shared" si="801"/>
        <v>37.299999999999997</v>
      </c>
      <c r="AK306" s="17">
        <f t="shared" si="802"/>
        <v>0</v>
      </c>
      <c r="AL306" s="17">
        <f t="shared" si="803"/>
        <v>0</v>
      </c>
      <c r="AM306" s="17" t="str">
        <f t="shared" si="804"/>
        <v/>
      </c>
      <c r="AO306" s="31" t="s">
        <v>59</v>
      </c>
    </row>
    <row r="307" spans="2:41" s="3" customFormat="1" ht="9.9499999999999993" customHeight="1" x14ac:dyDescent="0.2">
      <c r="B307" s="111" t="s">
        <v>8</v>
      </c>
      <c r="D307" s="40"/>
      <c r="E307" s="73" t="s">
        <v>123</v>
      </c>
      <c r="F307" s="73"/>
      <c r="G307" s="30" t="s">
        <v>346</v>
      </c>
      <c r="H307" s="30"/>
      <c r="I307" s="30"/>
      <c r="L307" s="30" t="s">
        <v>195</v>
      </c>
      <c r="M307" s="30"/>
      <c r="N307" s="30"/>
      <c r="P307" s="73" t="s">
        <v>108</v>
      </c>
      <c r="Q307" s="89"/>
      <c r="R307" s="29"/>
      <c r="S307" s="39">
        <f t="shared" si="795"/>
        <v>37.299999999999997</v>
      </c>
      <c r="T307" s="37" t="s">
        <v>47</v>
      </c>
      <c r="U307" s="5" t="str">
        <f>+Instructions!$B$3</f>
        <v>B</v>
      </c>
      <c r="V307" s="52"/>
      <c r="W307" s="56">
        <f>+Instructions!$C$22</f>
        <v>0</v>
      </c>
      <c r="X307" s="17">
        <f t="shared" si="796"/>
        <v>37.299999999999997</v>
      </c>
      <c r="Y307" s="52"/>
      <c r="Z307" s="6" t="s">
        <v>667</v>
      </c>
      <c r="AA307" s="39">
        <v>37.299999999999997</v>
      </c>
      <c r="AB307" s="60">
        <f t="shared" si="797"/>
        <v>0</v>
      </c>
      <c r="AC307" s="17">
        <f t="shared" si="798"/>
        <v>37.299999999999997</v>
      </c>
      <c r="AD307" s="12">
        <f t="shared" si="799"/>
        <v>0</v>
      </c>
      <c r="AE307" s="120"/>
      <c r="AF307" s="128">
        <v>3</v>
      </c>
      <c r="AG307" s="53">
        <f t="shared" si="800"/>
        <v>37.299999999999997</v>
      </c>
      <c r="AH307" s="52"/>
      <c r="AJ307" s="17">
        <f t="shared" si="801"/>
        <v>37.299999999999997</v>
      </c>
      <c r="AK307" s="17">
        <f t="shared" si="802"/>
        <v>0</v>
      </c>
      <c r="AL307" s="17">
        <f t="shared" si="803"/>
        <v>0</v>
      </c>
      <c r="AM307" s="17" t="str">
        <f t="shared" si="804"/>
        <v/>
      </c>
      <c r="AO307" s="31" t="s">
        <v>59</v>
      </c>
    </row>
    <row r="308" spans="2:41" s="3" customFormat="1" ht="9.9499999999999993" customHeight="1" x14ac:dyDescent="0.2">
      <c r="B308" s="111" t="s">
        <v>8</v>
      </c>
      <c r="D308" s="40"/>
      <c r="E308" s="73" t="s">
        <v>123</v>
      </c>
      <c r="F308" s="73"/>
      <c r="G308" s="30" t="s">
        <v>347</v>
      </c>
      <c r="H308" s="30"/>
      <c r="I308" s="30"/>
      <c r="L308" s="30" t="s">
        <v>195</v>
      </c>
      <c r="M308" s="30"/>
      <c r="N308" s="30"/>
      <c r="P308" s="73" t="s">
        <v>108</v>
      </c>
      <c r="Q308" s="89"/>
      <c r="R308" s="29"/>
      <c r="S308" s="39">
        <f t="shared" si="795"/>
        <v>37.299999999999997</v>
      </c>
      <c r="T308" s="37" t="s">
        <v>47</v>
      </c>
      <c r="U308" s="5" t="str">
        <f>+Instructions!$B$3</f>
        <v>B</v>
      </c>
      <c r="V308" s="52"/>
      <c r="W308" s="56">
        <f>+Instructions!$C$22</f>
        <v>0</v>
      </c>
      <c r="X308" s="17">
        <f t="shared" si="796"/>
        <v>37.299999999999997</v>
      </c>
      <c r="Y308" s="52"/>
      <c r="Z308" s="6" t="s">
        <v>667</v>
      </c>
      <c r="AA308" s="39">
        <v>37.299999999999997</v>
      </c>
      <c r="AB308" s="60">
        <f t="shared" si="797"/>
        <v>0</v>
      </c>
      <c r="AC308" s="17">
        <f t="shared" si="798"/>
        <v>37.299999999999997</v>
      </c>
      <c r="AD308" s="12">
        <f t="shared" si="799"/>
        <v>0</v>
      </c>
      <c r="AE308" s="120"/>
      <c r="AF308" s="128">
        <v>3</v>
      </c>
      <c r="AG308" s="53">
        <f t="shared" si="800"/>
        <v>37.299999999999997</v>
      </c>
      <c r="AH308" s="52"/>
      <c r="AJ308" s="17">
        <f t="shared" si="801"/>
        <v>37.299999999999997</v>
      </c>
      <c r="AK308" s="17">
        <f t="shared" si="802"/>
        <v>0</v>
      </c>
      <c r="AL308" s="17">
        <f t="shared" si="803"/>
        <v>0</v>
      </c>
      <c r="AM308" s="17" t="str">
        <f t="shared" si="804"/>
        <v/>
      </c>
      <c r="AO308" s="31" t="s">
        <v>59</v>
      </c>
    </row>
    <row r="309" spans="2:41" s="3" customFormat="1" ht="2.85" customHeight="1" x14ac:dyDescent="0.2">
      <c r="P309" s="73"/>
      <c r="Q309" s="89"/>
      <c r="R309" s="6"/>
      <c r="S309" s="39"/>
      <c r="T309" s="6"/>
      <c r="U309" s="5"/>
      <c r="V309" s="52"/>
      <c r="W309" s="56"/>
      <c r="X309" s="15"/>
      <c r="Y309" s="52"/>
      <c r="Z309" s="39"/>
      <c r="AA309" s="39"/>
      <c r="AB309" s="55"/>
      <c r="AC309" s="17"/>
      <c r="AD309" s="15"/>
      <c r="AE309" s="65"/>
      <c r="AF309" s="123"/>
      <c r="AG309" s="39"/>
      <c r="AH309" s="52"/>
      <c r="AJ309" s="17"/>
      <c r="AK309" s="17"/>
      <c r="AL309" s="17"/>
      <c r="AM309" s="17"/>
      <c r="AO309" s="157" t="s">
        <v>59</v>
      </c>
    </row>
    <row r="310" spans="2:41" s="3" customFormat="1" ht="9.9499999999999993" customHeight="1" x14ac:dyDescent="0.2">
      <c r="D310" s="40" t="s">
        <v>151</v>
      </c>
      <c r="E310" s="186" t="s">
        <v>348</v>
      </c>
      <c r="F310" s="186"/>
      <c r="G310" s="186"/>
      <c r="H310" s="186"/>
      <c r="I310" s="186"/>
      <c r="J310" s="186"/>
      <c r="K310" s="186"/>
      <c r="L310" s="186"/>
      <c r="M310" s="186"/>
      <c r="N310" s="186"/>
      <c r="O310" s="186"/>
      <c r="P310" s="98"/>
      <c r="Q310" s="187"/>
      <c r="R310" s="188"/>
      <c r="S310" s="39"/>
      <c r="T310" s="6"/>
      <c r="U310" s="5"/>
      <c r="V310" s="52"/>
      <c r="W310" s="56"/>
      <c r="X310" s="15"/>
      <c r="Y310" s="52"/>
      <c r="Z310" s="39"/>
      <c r="AA310" s="39"/>
      <c r="AB310" s="55"/>
      <c r="AC310" s="17"/>
      <c r="AD310" s="15"/>
      <c r="AE310" s="65"/>
      <c r="AF310" s="123"/>
      <c r="AG310" s="39"/>
      <c r="AH310" s="52"/>
      <c r="AJ310" s="17"/>
      <c r="AK310" s="17"/>
      <c r="AL310" s="17"/>
      <c r="AM310" s="17"/>
      <c r="AO310" s="157" t="s">
        <v>59</v>
      </c>
    </row>
    <row r="311" spans="2:41" s="3" customFormat="1" ht="1.5" customHeight="1" x14ac:dyDescent="0.2">
      <c r="P311" s="73"/>
      <c r="Q311" s="89"/>
      <c r="R311" s="6"/>
      <c r="S311" s="39"/>
      <c r="T311" s="6"/>
      <c r="U311" s="5"/>
      <c r="V311" s="52"/>
      <c r="W311" s="56"/>
      <c r="X311" s="15"/>
      <c r="Y311" s="52"/>
      <c r="Z311" s="39"/>
      <c r="AA311" s="39"/>
      <c r="AB311" s="55"/>
      <c r="AC311" s="17"/>
      <c r="AD311" s="15"/>
      <c r="AE311" s="65"/>
      <c r="AF311" s="123"/>
      <c r="AG311" s="39"/>
      <c r="AH311" s="52"/>
      <c r="AJ311" s="17"/>
      <c r="AK311" s="17"/>
      <c r="AL311" s="17"/>
      <c r="AM311" s="17"/>
      <c r="AO311" s="157" t="s">
        <v>59</v>
      </c>
    </row>
    <row r="312" spans="2:41" s="3" customFormat="1" ht="9.9499999999999993" customHeight="1" x14ac:dyDescent="0.2">
      <c r="B312" s="111" t="s">
        <v>8</v>
      </c>
      <c r="D312" s="40"/>
      <c r="E312" s="73" t="s">
        <v>125</v>
      </c>
      <c r="F312" s="73"/>
      <c r="G312" s="30" t="s">
        <v>349</v>
      </c>
      <c r="H312" s="30"/>
      <c r="I312" s="30"/>
      <c r="L312" s="30" t="s">
        <v>195</v>
      </c>
      <c r="M312" s="30"/>
      <c r="N312" s="30"/>
      <c r="P312" s="73" t="s">
        <v>141</v>
      </c>
      <c r="Q312" s="89"/>
      <c r="R312" s="29"/>
      <c r="S312" s="39">
        <f t="shared" ref="S312:S313" si="805">IF(Suggested="Yes",AA312,AG312)</f>
        <v>42.4</v>
      </c>
      <c r="T312" s="37" t="s">
        <v>47</v>
      </c>
      <c r="U312" s="5" t="str">
        <f>+Instructions!$B$3</f>
        <v>B</v>
      </c>
      <c r="V312" s="52"/>
      <c r="W312" s="56">
        <f>+Instructions!$C$22</f>
        <v>0</v>
      </c>
      <c r="X312" s="17">
        <f t="shared" ref="X312:X313" si="806">ROUND($AA312*(1-W312)+0.004999,2)</f>
        <v>42.4</v>
      </c>
      <c r="Y312" s="52"/>
      <c r="Z312" s="6" t="s">
        <v>667</v>
      </c>
      <c r="AA312" s="39">
        <v>42.4</v>
      </c>
      <c r="AB312" s="60">
        <f t="shared" ref="AB312:AB313" si="807">+W312</f>
        <v>0</v>
      </c>
      <c r="AC312" s="17">
        <f t="shared" ref="AC312:AC313" si="808">+X312</f>
        <v>42.4</v>
      </c>
      <c r="AD312" s="12">
        <f t="shared" ref="AD312:AD313" si="809">(AG312-AC312)/AG312</f>
        <v>0</v>
      </c>
      <c r="AE312" s="120"/>
      <c r="AF312" s="128">
        <v>3</v>
      </c>
      <c r="AG312" s="53">
        <f t="shared" ref="AG312:AG313" si="810">SUM(AJ312:AL312)+AE312</f>
        <v>42.4</v>
      </c>
      <c r="AH312" s="52"/>
      <c r="AJ312" s="17">
        <f t="shared" ref="AJ312:AJ313" si="811">ROUND(AC312/(1-VLOOKUP(AF312,Group,2,FALSE)),2)</f>
        <v>42.4</v>
      </c>
      <c r="AK312" s="17">
        <f t="shared" ref="AK312:AK313" si="812">IF(VLOOKUP(AF312,Group,5,FALSE)="YES",VLOOKUP(ROUND(ROUND(AJ312,1)-AJ312,2),Round,2,FALSE)+VLOOKUP(AF312,Group,6,FALSE),0)</f>
        <v>0</v>
      </c>
      <c r="AL312" s="17">
        <f t="shared" ref="AL312:AL313" si="813">IF(VLOOKUP(AF312,Group,7,FALSE)="",0,ROUND(AJ312-0.04999,1)-AJ312+AM312)</f>
        <v>0</v>
      </c>
      <c r="AM312" s="17" t="str">
        <f t="shared" ref="AM312:AM313" si="814">IF(VLOOKUP(AF312,Group,7,FALSE)="","",VLOOKUP(AF312,Group,7,FALSE))</f>
        <v/>
      </c>
      <c r="AO312" s="31" t="s">
        <v>59</v>
      </c>
    </row>
    <row r="313" spans="2:41" s="3" customFormat="1" ht="9.9499999999999993" customHeight="1" x14ac:dyDescent="0.2">
      <c r="B313" s="111" t="s">
        <v>8</v>
      </c>
      <c r="D313" s="40"/>
      <c r="E313" s="73" t="s">
        <v>277</v>
      </c>
      <c r="F313" s="73"/>
      <c r="G313" s="30" t="s">
        <v>349</v>
      </c>
      <c r="H313" s="30"/>
      <c r="I313" s="30"/>
      <c r="L313" s="30" t="s">
        <v>195</v>
      </c>
      <c r="M313" s="30"/>
      <c r="N313" s="30"/>
      <c r="P313" s="73" t="s">
        <v>143</v>
      </c>
      <c r="Q313" s="89"/>
      <c r="R313" s="29"/>
      <c r="S313" s="39">
        <f t="shared" si="805"/>
        <v>42.35</v>
      </c>
      <c r="T313" s="37" t="s">
        <v>47</v>
      </c>
      <c r="U313" s="5" t="str">
        <f>+Instructions!$B$3</f>
        <v>B</v>
      </c>
      <c r="V313" s="52"/>
      <c r="W313" s="56">
        <f>+Instructions!$C$22</f>
        <v>0</v>
      </c>
      <c r="X313" s="17">
        <f t="shared" si="806"/>
        <v>42.35</v>
      </c>
      <c r="Y313" s="52"/>
      <c r="Z313" s="6" t="s">
        <v>667</v>
      </c>
      <c r="AA313" s="39">
        <v>42.35</v>
      </c>
      <c r="AB313" s="60">
        <f t="shared" si="807"/>
        <v>0</v>
      </c>
      <c r="AC313" s="17">
        <f t="shared" si="808"/>
        <v>42.35</v>
      </c>
      <c r="AD313" s="12">
        <f t="shared" si="809"/>
        <v>0</v>
      </c>
      <c r="AE313" s="120"/>
      <c r="AF313" s="128">
        <v>3</v>
      </c>
      <c r="AG313" s="53">
        <f t="shared" si="810"/>
        <v>42.35</v>
      </c>
      <c r="AH313" s="52"/>
      <c r="AJ313" s="17">
        <f t="shared" si="811"/>
        <v>42.35</v>
      </c>
      <c r="AK313" s="17">
        <f t="shared" si="812"/>
        <v>0</v>
      </c>
      <c r="AL313" s="17">
        <f t="shared" si="813"/>
        <v>0</v>
      </c>
      <c r="AM313" s="17" t="str">
        <f t="shared" si="814"/>
        <v/>
      </c>
      <c r="AO313" s="31" t="s">
        <v>59</v>
      </c>
    </row>
    <row r="314" spans="2:41" s="3" customFormat="1" ht="1.5" customHeight="1" x14ac:dyDescent="0.2">
      <c r="P314" s="73"/>
      <c r="Q314" s="89"/>
      <c r="R314" s="6"/>
      <c r="S314" s="39"/>
      <c r="T314" s="6"/>
      <c r="U314" s="5"/>
      <c r="V314" s="52"/>
      <c r="W314" s="56"/>
      <c r="X314" s="15"/>
      <c r="Y314" s="52"/>
      <c r="Z314" s="39"/>
      <c r="AA314" s="39"/>
      <c r="AB314" s="55"/>
      <c r="AC314" s="17"/>
      <c r="AD314" s="15"/>
      <c r="AE314" s="65"/>
      <c r="AF314" s="123"/>
      <c r="AG314" s="39"/>
      <c r="AH314" s="52"/>
      <c r="AJ314" s="17"/>
      <c r="AK314" s="17"/>
      <c r="AL314" s="17"/>
      <c r="AM314" s="17"/>
      <c r="AO314" s="157" t="s">
        <v>59</v>
      </c>
    </row>
    <row r="315" spans="2:41" s="3" customFormat="1" ht="9.9499999999999993" customHeight="1" x14ac:dyDescent="0.2">
      <c r="B315" s="111" t="s">
        <v>8</v>
      </c>
      <c r="D315" s="40"/>
      <c r="E315" s="73" t="s">
        <v>123</v>
      </c>
      <c r="F315" s="73"/>
      <c r="G315" s="30" t="s">
        <v>350</v>
      </c>
      <c r="H315" s="30"/>
      <c r="I315" s="30"/>
      <c r="L315" s="30" t="s">
        <v>195</v>
      </c>
      <c r="M315" s="30"/>
      <c r="N315" s="30"/>
      <c r="P315" s="73" t="s">
        <v>108</v>
      </c>
      <c r="Q315" s="89"/>
      <c r="R315" s="29"/>
      <c r="S315" s="39">
        <f t="shared" ref="S315:S318" si="815">IF(Suggested="Yes",AA315,AG315)</f>
        <v>38.65</v>
      </c>
      <c r="T315" s="37" t="s">
        <v>47</v>
      </c>
      <c r="U315" s="5" t="str">
        <f>+Instructions!$B$3</f>
        <v>B</v>
      </c>
      <c r="V315" s="52"/>
      <c r="W315" s="56">
        <f>+Instructions!$C$22</f>
        <v>0</v>
      </c>
      <c r="X315" s="17">
        <f t="shared" ref="X315:X318" si="816">ROUND($AA315*(1-W315)+0.004999,2)</f>
        <v>38.65</v>
      </c>
      <c r="Y315" s="52"/>
      <c r="Z315" s="6" t="s">
        <v>667</v>
      </c>
      <c r="AA315" s="39">
        <v>38.65</v>
      </c>
      <c r="AB315" s="60">
        <f t="shared" ref="AB315:AB318" si="817">+W315</f>
        <v>0</v>
      </c>
      <c r="AC315" s="17">
        <f t="shared" ref="AC315:AC318" si="818">+X315</f>
        <v>38.65</v>
      </c>
      <c r="AD315" s="12">
        <f t="shared" ref="AD315:AD318" si="819">(AG315-AC315)/AG315</f>
        <v>0</v>
      </c>
      <c r="AE315" s="120"/>
      <c r="AF315" s="128">
        <v>3</v>
      </c>
      <c r="AG315" s="53">
        <f t="shared" ref="AG315:AG318" si="820">SUM(AJ315:AL315)+AE315</f>
        <v>38.65</v>
      </c>
      <c r="AH315" s="52"/>
      <c r="AJ315" s="17">
        <f t="shared" ref="AJ315:AJ318" si="821">ROUND(AC315/(1-VLOOKUP(AF315,Group,2,FALSE)),2)</f>
        <v>38.65</v>
      </c>
      <c r="AK315" s="17">
        <f t="shared" ref="AK315:AK318" si="822">IF(VLOOKUP(AF315,Group,5,FALSE)="YES",VLOOKUP(ROUND(ROUND(AJ315,1)-AJ315,2),Round,2,FALSE)+VLOOKUP(AF315,Group,6,FALSE),0)</f>
        <v>0</v>
      </c>
      <c r="AL315" s="17">
        <f t="shared" ref="AL315:AL318" si="823">IF(VLOOKUP(AF315,Group,7,FALSE)="",0,ROUND(AJ315-0.04999,1)-AJ315+AM315)</f>
        <v>0</v>
      </c>
      <c r="AM315" s="17" t="str">
        <f t="shared" ref="AM315:AM318" si="824">IF(VLOOKUP(AF315,Group,7,FALSE)="","",VLOOKUP(AF315,Group,7,FALSE))</f>
        <v/>
      </c>
      <c r="AO315" s="31" t="s">
        <v>59</v>
      </c>
    </row>
    <row r="316" spans="2:41" s="3" customFormat="1" ht="9.9499999999999993" customHeight="1" x14ac:dyDescent="0.2">
      <c r="B316" s="111" t="s">
        <v>8</v>
      </c>
      <c r="D316" s="40"/>
      <c r="E316" s="73" t="s">
        <v>123</v>
      </c>
      <c r="F316" s="73"/>
      <c r="G316" s="30" t="s">
        <v>351</v>
      </c>
      <c r="H316" s="30"/>
      <c r="I316" s="30"/>
      <c r="L316" s="30" t="s">
        <v>195</v>
      </c>
      <c r="M316" s="30"/>
      <c r="N316" s="30"/>
      <c r="P316" s="73" t="s">
        <v>108</v>
      </c>
      <c r="Q316" s="89"/>
      <c r="R316" s="29"/>
      <c r="S316" s="39">
        <f t="shared" si="815"/>
        <v>38.65</v>
      </c>
      <c r="T316" s="37" t="s">
        <v>47</v>
      </c>
      <c r="U316" s="5" t="str">
        <f>+Instructions!$B$3</f>
        <v>B</v>
      </c>
      <c r="V316" s="52"/>
      <c r="W316" s="56">
        <f>+Instructions!$C$22</f>
        <v>0</v>
      </c>
      <c r="X316" s="17">
        <f t="shared" si="816"/>
        <v>38.65</v>
      </c>
      <c r="Y316" s="52"/>
      <c r="Z316" s="6" t="s">
        <v>667</v>
      </c>
      <c r="AA316" s="39">
        <v>38.65</v>
      </c>
      <c r="AB316" s="60">
        <f t="shared" si="817"/>
        <v>0</v>
      </c>
      <c r="AC316" s="17">
        <f t="shared" si="818"/>
        <v>38.65</v>
      </c>
      <c r="AD316" s="12">
        <f t="shared" si="819"/>
        <v>0</v>
      </c>
      <c r="AE316" s="120"/>
      <c r="AF316" s="128">
        <v>3</v>
      </c>
      <c r="AG316" s="53">
        <f t="shared" si="820"/>
        <v>38.65</v>
      </c>
      <c r="AH316" s="52"/>
      <c r="AJ316" s="17">
        <f t="shared" si="821"/>
        <v>38.65</v>
      </c>
      <c r="AK316" s="17">
        <f t="shared" si="822"/>
        <v>0</v>
      </c>
      <c r="AL316" s="17">
        <f t="shared" si="823"/>
        <v>0</v>
      </c>
      <c r="AM316" s="17" t="str">
        <f t="shared" si="824"/>
        <v/>
      </c>
      <c r="AO316" s="31" t="s">
        <v>59</v>
      </c>
    </row>
    <row r="317" spans="2:41" s="3" customFormat="1" ht="9.9499999999999993" customHeight="1" x14ac:dyDescent="0.2">
      <c r="B317" s="111" t="s">
        <v>8</v>
      </c>
      <c r="D317" s="40"/>
      <c r="E317" s="73" t="s">
        <v>123</v>
      </c>
      <c r="F317" s="73"/>
      <c r="G317" s="30" t="s">
        <v>352</v>
      </c>
      <c r="H317" s="30"/>
      <c r="I317" s="30"/>
      <c r="L317" s="30" t="s">
        <v>195</v>
      </c>
      <c r="M317" s="30"/>
      <c r="N317" s="30"/>
      <c r="P317" s="73" t="s">
        <v>108</v>
      </c>
      <c r="Q317" s="89"/>
      <c r="R317" s="29"/>
      <c r="S317" s="39">
        <f t="shared" si="815"/>
        <v>38.65</v>
      </c>
      <c r="T317" s="37" t="s">
        <v>47</v>
      </c>
      <c r="U317" s="5" t="str">
        <f>+Instructions!$B$3</f>
        <v>B</v>
      </c>
      <c r="V317" s="52"/>
      <c r="W317" s="56">
        <f>+Instructions!$C$22</f>
        <v>0</v>
      </c>
      <c r="X317" s="17">
        <f t="shared" si="816"/>
        <v>38.65</v>
      </c>
      <c r="Y317" s="52"/>
      <c r="Z317" s="6" t="s">
        <v>667</v>
      </c>
      <c r="AA317" s="39">
        <v>38.65</v>
      </c>
      <c r="AB317" s="60">
        <f t="shared" si="817"/>
        <v>0</v>
      </c>
      <c r="AC317" s="17">
        <f t="shared" si="818"/>
        <v>38.65</v>
      </c>
      <c r="AD317" s="12">
        <f t="shared" si="819"/>
        <v>0</v>
      </c>
      <c r="AE317" s="120"/>
      <c r="AF317" s="128">
        <v>3</v>
      </c>
      <c r="AG317" s="53">
        <f t="shared" si="820"/>
        <v>38.65</v>
      </c>
      <c r="AH317" s="52"/>
      <c r="AJ317" s="17">
        <f t="shared" si="821"/>
        <v>38.65</v>
      </c>
      <c r="AK317" s="17">
        <f t="shared" si="822"/>
        <v>0</v>
      </c>
      <c r="AL317" s="17">
        <f t="shared" si="823"/>
        <v>0</v>
      </c>
      <c r="AM317" s="17" t="str">
        <f t="shared" si="824"/>
        <v/>
      </c>
      <c r="AO317" s="31" t="s">
        <v>59</v>
      </c>
    </row>
    <row r="318" spans="2:41" s="3" customFormat="1" ht="9.9499999999999993" customHeight="1" x14ac:dyDescent="0.2">
      <c r="B318" s="111" t="s">
        <v>8</v>
      </c>
      <c r="D318" s="40"/>
      <c r="E318" s="73" t="s">
        <v>123</v>
      </c>
      <c r="F318" s="73"/>
      <c r="G318" s="30" t="s">
        <v>353</v>
      </c>
      <c r="H318" s="30"/>
      <c r="I318" s="30"/>
      <c r="L318" s="30" t="s">
        <v>195</v>
      </c>
      <c r="M318" s="30"/>
      <c r="N318" s="30"/>
      <c r="P318" s="73" t="s">
        <v>108</v>
      </c>
      <c r="Q318" s="89"/>
      <c r="R318" s="29"/>
      <c r="S318" s="39">
        <f t="shared" si="815"/>
        <v>38.65</v>
      </c>
      <c r="T318" s="37" t="s">
        <v>47</v>
      </c>
      <c r="U318" s="5" t="str">
        <f>+Instructions!$B$3</f>
        <v>B</v>
      </c>
      <c r="V318" s="52"/>
      <c r="W318" s="56">
        <f>+Instructions!$C$22</f>
        <v>0</v>
      </c>
      <c r="X318" s="17">
        <f t="shared" si="816"/>
        <v>38.65</v>
      </c>
      <c r="Y318" s="52"/>
      <c r="Z318" s="6" t="s">
        <v>667</v>
      </c>
      <c r="AA318" s="39">
        <v>38.65</v>
      </c>
      <c r="AB318" s="60">
        <f t="shared" si="817"/>
        <v>0</v>
      </c>
      <c r="AC318" s="17">
        <f t="shared" si="818"/>
        <v>38.65</v>
      </c>
      <c r="AD318" s="12">
        <f t="shared" si="819"/>
        <v>0</v>
      </c>
      <c r="AE318" s="120"/>
      <c r="AF318" s="128">
        <v>3</v>
      </c>
      <c r="AG318" s="53">
        <f t="shared" si="820"/>
        <v>38.65</v>
      </c>
      <c r="AH318" s="52"/>
      <c r="AJ318" s="17">
        <f t="shared" si="821"/>
        <v>38.65</v>
      </c>
      <c r="AK318" s="17">
        <f t="shared" si="822"/>
        <v>0</v>
      </c>
      <c r="AL318" s="17">
        <f t="shared" si="823"/>
        <v>0</v>
      </c>
      <c r="AM318" s="17" t="str">
        <f t="shared" si="824"/>
        <v/>
      </c>
      <c r="AO318" s="31" t="s">
        <v>59</v>
      </c>
    </row>
    <row r="319" spans="2:41" s="3" customFormat="1" ht="2.85" customHeight="1" x14ac:dyDescent="0.2">
      <c r="P319" s="73"/>
      <c r="Q319" s="89"/>
      <c r="R319" s="6"/>
      <c r="S319" s="39"/>
      <c r="T319" s="6"/>
      <c r="U319" s="5"/>
      <c r="V319" s="52"/>
      <c r="W319" s="56"/>
      <c r="X319" s="15"/>
      <c r="Y319" s="52"/>
      <c r="Z319" s="39"/>
      <c r="AA319" s="39"/>
      <c r="AB319" s="55"/>
      <c r="AC319" s="17"/>
      <c r="AD319" s="15"/>
      <c r="AE319" s="65"/>
      <c r="AF319" s="123"/>
      <c r="AG319" s="39"/>
      <c r="AH319" s="52"/>
      <c r="AJ319" s="17"/>
      <c r="AK319" s="17"/>
      <c r="AL319" s="17"/>
      <c r="AM319" s="17"/>
      <c r="AO319" s="157" t="s">
        <v>59</v>
      </c>
    </row>
    <row r="320" spans="2:41" s="3" customFormat="1" ht="9.9499999999999993" customHeight="1" x14ac:dyDescent="0.2">
      <c r="D320" s="40" t="s">
        <v>97</v>
      </c>
      <c r="E320" s="186" t="s">
        <v>354</v>
      </c>
      <c r="F320" s="186"/>
      <c r="G320" s="186"/>
      <c r="H320" s="186"/>
      <c r="I320" s="186"/>
      <c r="J320" s="186"/>
      <c r="K320" s="186"/>
      <c r="L320" s="186"/>
      <c r="M320" s="186"/>
      <c r="N320" s="186"/>
      <c r="O320" s="186"/>
      <c r="P320" s="98"/>
      <c r="Q320" s="187"/>
      <c r="R320" s="188"/>
      <c r="S320" s="39"/>
      <c r="T320" s="6"/>
      <c r="U320" s="5"/>
      <c r="V320" s="52"/>
      <c r="W320" s="56"/>
      <c r="X320" s="15"/>
      <c r="Y320" s="52"/>
      <c r="Z320" s="39"/>
      <c r="AA320" s="39"/>
      <c r="AB320" s="55"/>
      <c r="AC320" s="17"/>
      <c r="AD320" s="15"/>
      <c r="AE320" s="65"/>
      <c r="AF320" s="123"/>
      <c r="AG320" s="39"/>
      <c r="AH320" s="52"/>
      <c r="AJ320" s="17"/>
      <c r="AK320" s="17"/>
      <c r="AL320" s="17"/>
      <c r="AM320" s="17"/>
      <c r="AO320" s="157" t="s">
        <v>59</v>
      </c>
    </row>
    <row r="321" spans="2:41" s="3" customFormat="1" ht="1.5" customHeight="1" x14ac:dyDescent="0.2">
      <c r="P321" s="73"/>
      <c r="Q321" s="89"/>
      <c r="R321" s="6"/>
      <c r="S321" s="39"/>
      <c r="T321" s="6"/>
      <c r="U321" s="5"/>
      <c r="V321" s="52"/>
      <c r="W321" s="56"/>
      <c r="X321" s="15"/>
      <c r="Y321" s="52"/>
      <c r="Z321" s="39"/>
      <c r="AA321" s="39"/>
      <c r="AB321" s="55"/>
      <c r="AC321" s="17"/>
      <c r="AD321" s="15"/>
      <c r="AE321" s="65"/>
      <c r="AF321" s="123"/>
      <c r="AG321" s="39"/>
      <c r="AH321" s="52"/>
      <c r="AJ321" s="17"/>
      <c r="AK321" s="17"/>
      <c r="AL321" s="17"/>
      <c r="AM321" s="17"/>
      <c r="AO321" s="157" t="s">
        <v>59</v>
      </c>
    </row>
    <row r="322" spans="2:41" s="3" customFormat="1" ht="9.9499999999999993" customHeight="1" x14ac:dyDescent="0.2">
      <c r="B322" s="112" t="s">
        <v>55</v>
      </c>
      <c r="D322" s="40"/>
      <c r="E322" s="73" t="s">
        <v>172</v>
      </c>
      <c r="F322" s="73"/>
      <c r="G322" s="30" t="s">
        <v>48</v>
      </c>
      <c r="H322" s="30"/>
      <c r="I322" s="30"/>
      <c r="J322" s="30" t="s">
        <v>175</v>
      </c>
      <c r="L322" s="30"/>
      <c r="M322" s="30"/>
      <c r="N322" s="30"/>
      <c r="P322" s="73" t="s">
        <v>176</v>
      </c>
      <c r="Q322" s="89"/>
      <c r="R322" s="29"/>
      <c r="S322" s="39">
        <f t="shared" ref="S322" si="825">IF(Suggested="Yes",AA322,AG322)</f>
        <v>18.3</v>
      </c>
      <c r="T322" s="37" t="s">
        <v>47</v>
      </c>
      <c r="U322" s="5" t="str">
        <f>+Instructions!$B$3</f>
        <v>B</v>
      </c>
      <c r="V322" s="52"/>
      <c r="W322" s="56">
        <f>+Instructions!$C$22</f>
        <v>0</v>
      </c>
      <c r="X322" s="17">
        <f t="shared" ref="X322" si="826">ROUND($AA322*(1-W322)+0.004999,2)</f>
        <v>18.3</v>
      </c>
      <c r="Y322" s="52"/>
      <c r="Z322" s="6" t="s">
        <v>667</v>
      </c>
      <c r="AA322" s="39">
        <v>18.3</v>
      </c>
      <c r="AB322" s="60">
        <f t="shared" ref="AB322" si="827">+W322</f>
        <v>0</v>
      </c>
      <c r="AC322" s="17">
        <f t="shared" ref="AC322" si="828">+X322</f>
        <v>18.3</v>
      </c>
      <c r="AD322" s="12">
        <f t="shared" ref="AD322" si="829">(AG322-AC322)/AG322</f>
        <v>0</v>
      </c>
      <c r="AE322" s="120"/>
      <c r="AF322" s="127">
        <v>1</v>
      </c>
      <c r="AG322" s="38">
        <f t="shared" ref="AG322" si="830">SUM(AJ322:AL322)+AE322</f>
        <v>18.3</v>
      </c>
      <c r="AH322" s="52"/>
      <c r="AJ322" s="17">
        <f t="shared" ref="AJ322" si="831">ROUND(AC322/(1-VLOOKUP(AF322,Group,2,FALSE)),2)</f>
        <v>18.3</v>
      </c>
      <c r="AK322" s="17">
        <f t="shared" ref="AK322" si="832">IF(VLOOKUP(AF322,Group,5,FALSE)="YES",VLOOKUP(ROUND(ROUND(AJ322,1)-AJ322,2),Round,2,FALSE)+VLOOKUP(AF322,Group,6,FALSE),0)</f>
        <v>0</v>
      </c>
      <c r="AL322" s="17">
        <f t="shared" ref="AL322" si="833">IF(VLOOKUP(AF322,Group,7,FALSE)="",0,ROUND(AJ322-0.04999,1)-AJ322+AM322)</f>
        <v>0</v>
      </c>
      <c r="AM322" s="17" t="str">
        <f t="shared" ref="AM322" si="834">IF(VLOOKUP(AF322,Group,7,FALSE)="","",VLOOKUP(AF322,Group,7,FALSE))</f>
        <v/>
      </c>
      <c r="AO322" s="31" t="s">
        <v>59</v>
      </c>
    </row>
    <row r="323" spans="2:41" s="3" customFormat="1" ht="1.5" customHeight="1" x14ac:dyDescent="0.2">
      <c r="P323" s="73"/>
      <c r="Q323" s="89"/>
      <c r="R323" s="6"/>
      <c r="S323" s="39"/>
      <c r="T323" s="6"/>
      <c r="U323" s="5"/>
      <c r="V323" s="52"/>
      <c r="W323" s="56"/>
      <c r="X323" s="15"/>
      <c r="Y323" s="52"/>
      <c r="Z323" s="39"/>
      <c r="AA323" s="39"/>
      <c r="AB323" s="55"/>
      <c r="AC323" s="17"/>
      <c r="AD323" s="15"/>
      <c r="AE323" s="65"/>
      <c r="AF323" s="123"/>
      <c r="AG323" s="39"/>
      <c r="AH323" s="52"/>
      <c r="AJ323" s="17"/>
      <c r="AK323" s="17"/>
      <c r="AL323" s="17"/>
      <c r="AM323" s="17"/>
      <c r="AO323" s="157" t="s">
        <v>59</v>
      </c>
    </row>
    <row r="324" spans="2:41" s="3" customFormat="1" ht="9.75" customHeight="1" x14ac:dyDescent="0.2">
      <c r="C324" s="11"/>
      <c r="D324" s="98" t="s">
        <v>327</v>
      </c>
      <c r="E324" s="174" t="s">
        <v>321</v>
      </c>
      <c r="F324" s="73"/>
      <c r="G324" s="30"/>
      <c r="H324" s="30"/>
      <c r="I324" s="30"/>
      <c r="J324" s="30"/>
      <c r="K324" s="174"/>
      <c r="M324" s="30"/>
      <c r="N324" s="30"/>
      <c r="P324" s="73"/>
      <c r="Q324" s="89"/>
      <c r="R324" s="29"/>
      <c r="S324" s="39"/>
      <c r="T324" s="37"/>
      <c r="U324" s="37"/>
      <c r="V324" s="52"/>
      <c r="W324" s="56"/>
      <c r="X324" s="39"/>
      <c r="Y324" s="52"/>
      <c r="Z324" s="39"/>
      <c r="AA324" s="39"/>
      <c r="AB324" s="60"/>
      <c r="AC324" s="39"/>
      <c r="AD324" s="60"/>
      <c r="AE324" s="74"/>
      <c r="AF324" s="74"/>
      <c r="AG324" s="39"/>
      <c r="AH324" s="52"/>
      <c r="AI324" s="39"/>
      <c r="AJ324" s="39"/>
      <c r="AK324" s="39"/>
      <c r="AL324" s="39"/>
      <c r="AM324" s="39"/>
      <c r="AN324" s="6"/>
      <c r="AO324" s="156"/>
    </row>
    <row r="325" spans="2:41" s="3" customFormat="1" ht="9.75" customHeight="1" x14ac:dyDescent="0.2">
      <c r="C325" s="11"/>
      <c r="D325" s="98"/>
      <c r="E325" s="174" t="s">
        <v>328</v>
      </c>
      <c r="F325" s="73"/>
      <c r="G325" s="30"/>
      <c r="H325" s="30"/>
      <c r="I325" s="30"/>
      <c r="J325" s="30"/>
      <c r="K325" s="174"/>
      <c r="M325" s="30"/>
      <c r="N325" s="30"/>
      <c r="P325" s="73"/>
      <c r="Q325" s="89"/>
      <c r="R325" s="29"/>
      <c r="S325" s="39"/>
      <c r="T325" s="37"/>
      <c r="U325" s="37"/>
      <c r="V325" s="52"/>
      <c r="W325" s="56"/>
      <c r="X325" s="39"/>
      <c r="Y325" s="52"/>
      <c r="Z325" s="39"/>
      <c r="AA325" s="39"/>
      <c r="AB325" s="60"/>
      <c r="AC325" s="39"/>
      <c r="AD325" s="60"/>
      <c r="AE325" s="74"/>
      <c r="AF325" s="74"/>
      <c r="AG325" s="39"/>
      <c r="AH325" s="52"/>
      <c r="AI325" s="39"/>
      <c r="AJ325" s="39"/>
      <c r="AK325" s="39"/>
      <c r="AL325" s="39"/>
      <c r="AM325" s="39"/>
      <c r="AN325" s="6"/>
      <c r="AO325" s="156"/>
    </row>
    <row r="326" spans="2:41" s="3" customFormat="1" ht="3.95" customHeight="1" x14ac:dyDescent="0.2">
      <c r="P326" s="73"/>
      <c r="Q326" s="89"/>
      <c r="R326" s="6"/>
      <c r="S326" s="39"/>
      <c r="T326" s="6"/>
      <c r="U326" s="5"/>
      <c r="V326" s="52"/>
      <c r="W326" s="56"/>
      <c r="X326" s="15"/>
      <c r="Y326" s="52"/>
      <c r="Z326" s="39"/>
      <c r="AA326" s="39"/>
      <c r="AB326" s="55"/>
      <c r="AC326" s="17"/>
      <c r="AD326" s="15"/>
      <c r="AE326" s="65"/>
      <c r="AF326" s="123"/>
      <c r="AG326" s="39"/>
      <c r="AH326" s="52"/>
      <c r="AJ326" s="17"/>
      <c r="AK326" s="17"/>
      <c r="AL326" s="17"/>
      <c r="AM326" s="17"/>
      <c r="AO326" s="157" t="s">
        <v>59</v>
      </c>
    </row>
    <row r="327" spans="2:41" s="3" customFormat="1" ht="9.9499999999999993" customHeight="1" x14ac:dyDescent="0.2">
      <c r="C327" s="213" t="s">
        <v>304</v>
      </c>
      <c r="D327" s="98"/>
      <c r="E327" s="174"/>
      <c r="F327" s="73"/>
      <c r="G327" s="30"/>
      <c r="H327" s="30"/>
      <c r="I327" s="30"/>
      <c r="J327" s="30"/>
      <c r="K327" s="174"/>
      <c r="M327" s="30"/>
      <c r="N327" s="30"/>
      <c r="P327" s="73"/>
      <c r="Q327" s="89"/>
      <c r="R327" s="78" t="s">
        <v>121</v>
      </c>
      <c r="S327" s="189" t="s">
        <v>518</v>
      </c>
      <c r="T327" s="190"/>
      <c r="U327" s="37"/>
      <c r="V327" s="52"/>
      <c r="W327" s="56"/>
      <c r="X327" s="39"/>
      <c r="Y327" s="52"/>
      <c r="Z327" s="39"/>
      <c r="AA327" s="39"/>
      <c r="AB327" s="60"/>
      <c r="AC327" s="39"/>
      <c r="AD327" s="60"/>
      <c r="AE327" s="74"/>
      <c r="AF327" s="74"/>
      <c r="AG327" s="39"/>
      <c r="AH327" s="52"/>
      <c r="AI327" s="39"/>
      <c r="AJ327" s="39"/>
      <c r="AK327" s="39"/>
      <c r="AL327" s="39"/>
      <c r="AM327" s="39"/>
      <c r="AN327" s="6"/>
      <c r="AO327" s="156"/>
    </row>
    <row r="328" spans="2:41" s="3" customFormat="1" ht="2.85" customHeight="1" x14ac:dyDescent="0.2">
      <c r="P328" s="73"/>
      <c r="Q328" s="89"/>
      <c r="R328" s="6"/>
      <c r="S328" s="39"/>
      <c r="T328" s="6"/>
      <c r="U328" s="5"/>
      <c r="V328" s="52"/>
      <c r="W328" s="56"/>
      <c r="X328" s="15"/>
      <c r="Y328" s="52"/>
      <c r="Z328" s="39"/>
      <c r="AA328" s="39"/>
      <c r="AB328" s="55"/>
      <c r="AC328" s="17"/>
      <c r="AD328" s="15"/>
      <c r="AE328" s="65"/>
      <c r="AF328" s="123"/>
      <c r="AG328" s="39"/>
      <c r="AH328" s="52"/>
      <c r="AJ328" s="17"/>
      <c r="AK328" s="17"/>
      <c r="AL328" s="17"/>
      <c r="AM328" s="17"/>
      <c r="AO328" s="157" t="s">
        <v>59</v>
      </c>
    </row>
    <row r="329" spans="2:41" s="3" customFormat="1" ht="9.9499999999999993" customHeight="1" x14ac:dyDescent="0.2">
      <c r="D329" s="40" t="s">
        <v>97</v>
      </c>
      <c r="E329" s="186" t="s">
        <v>180</v>
      </c>
      <c r="F329" s="186"/>
      <c r="G329" s="186"/>
      <c r="H329" s="186" t="s">
        <v>183</v>
      </c>
      <c r="I329" s="186"/>
      <c r="J329" s="186"/>
      <c r="K329" s="186" t="s">
        <v>188</v>
      </c>
      <c r="L329" s="186"/>
      <c r="M329" s="186"/>
      <c r="N329" s="186"/>
      <c r="O329" s="186"/>
      <c r="P329" s="98"/>
      <c r="Q329" s="187"/>
      <c r="R329" s="188"/>
      <c r="S329" s="39"/>
      <c r="T329" s="6"/>
      <c r="U329" s="5"/>
      <c r="V329" s="52"/>
      <c r="W329" s="56"/>
      <c r="X329" s="15"/>
      <c r="Y329" s="52"/>
      <c r="Z329" s="39"/>
      <c r="AA329" s="39"/>
      <c r="AB329" s="55"/>
      <c r="AC329" s="17"/>
      <c r="AD329" s="15"/>
      <c r="AE329" s="65"/>
      <c r="AF329" s="123"/>
      <c r="AG329" s="39"/>
      <c r="AH329" s="52"/>
      <c r="AJ329" s="17"/>
      <c r="AK329" s="17"/>
      <c r="AL329" s="17"/>
      <c r="AM329" s="17"/>
      <c r="AO329" s="157" t="s">
        <v>59</v>
      </c>
    </row>
    <row r="330" spans="2:41" s="3" customFormat="1" ht="9.9499999999999993" customHeight="1" x14ac:dyDescent="0.2">
      <c r="D330" s="40"/>
      <c r="E330" s="186" t="s">
        <v>181</v>
      </c>
      <c r="F330" s="186"/>
      <c r="G330" s="186"/>
      <c r="H330" s="186" t="s">
        <v>184</v>
      </c>
      <c r="I330" s="186"/>
      <c r="J330" s="186"/>
      <c r="K330" s="186" t="s">
        <v>187</v>
      </c>
      <c r="L330" s="186"/>
      <c r="M330" s="186"/>
      <c r="N330" s="186"/>
      <c r="O330" s="186"/>
      <c r="P330" s="98"/>
      <c r="Q330" s="187"/>
      <c r="R330" s="188"/>
      <c r="S330" s="39"/>
      <c r="T330" s="6"/>
      <c r="U330" s="5"/>
      <c r="V330" s="52"/>
      <c r="W330" s="56"/>
      <c r="X330" s="15"/>
      <c r="Y330" s="52"/>
      <c r="Z330" s="39"/>
      <c r="AA330" s="39"/>
      <c r="AB330" s="55"/>
      <c r="AC330" s="17"/>
      <c r="AD330" s="15"/>
      <c r="AE330" s="65"/>
      <c r="AF330" s="123"/>
      <c r="AG330" s="39"/>
      <c r="AH330" s="52"/>
      <c r="AJ330" s="17"/>
      <c r="AK330" s="17"/>
      <c r="AL330" s="17"/>
      <c r="AM330" s="17"/>
      <c r="AO330" s="157" t="s">
        <v>59</v>
      </c>
    </row>
    <row r="331" spans="2:41" s="3" customFormat="1" ht="9.9499999999999993" customHeight="1" x14ac:dyDescent="0.2">
      <c r="D331" s="40"/>
      <c r="E331" s="186" t="s">
        <v>182</v>
      </c>
      <c r="F331" s="186"/>
      <c r="G331" s="186"/>
      <c r="H331" s="186" t="s">
        <v>185</v>
      </c>
      <c r="I331" s="186"/>
      <c r="J331" s="186"/>
      <c r="K331" s="186" t="s">
        <v>186</v>
      </c>
      <c r="L331" s="186"/>
      <c r="M331" s="186"/>
      <c r="N331" s="186"/>
      <c r="O331" s="186"/>
      <c r="P331" s="98"/>
      <c r="Q331" s="187"/>
      <c r="R331" s="188"/>
      <c r="S331" s="39"/>
      <c r="T331" s="6"/>
      <c r="U331" s="5"/>
      <c r="V331" s="52"/>
      <c r="W331" s="56"/>
      <c r="X331" s="15"/>
      <c r="Y331" s="52"/>
      <c r="Z331" s="39"/>
      <c r="AA331" s="39"/>
      <c r="AB331" s="55"/>
      <c r="AC331" s="17"/>
      <c r="AD331" s="15"/>
      <c r="AE331" s="65"/>
      <c r="AF331" s="123"/>
      <c r="AG331" s="39"/>
      <c r="AH331" s="52"/>
      <c r="AJ331" s="17"/>
      <c r="AK331" s="17"/>
      <c r="AL331" s="17"/>
      <c r="AM331" s="17"/>
      <c r="AO331" s="157" t="s">
        <v>59</v>
      </c>
    </row>
    <row r="332" spans="2:41" s="3" customFormat="1" ht="1.5" customHeight="1" x14ac:dyDescent="0.2">
      <c r="P332" s="73"/>
      <c r="Q332" s="89"/>
      <c r="R332" s="6"/>
      <c r="S332" s="39"/>
      <c r="T332" s="6"/>
      <c r="U332" s="5"/>
      <c r="V332" s="52"/>
      <c r="W332" s="56"/>
      <c r="X332" s="15"/>
      <c r="Y332" s="52"/>
      <c r="Z332" s="39"/>
      <c r="AA332" s="39"/>
      <c r="AB332" s="55"/>
      <c r="AC332" s="17"/>
      <c r="AD332" s="15"/>
      <c r="AE332" s="65"/>
      <c r="AF332" s="123"/>
      <c r="AG332" s="39"/>
      <c r="AH332" s="52"/>
      <c r="AJ332" s="17"/>
      <c r="AK332" s="17"/>
      <c r="AL332" s="17"/>
      <c r="AM332" s="17"/>
      <c r="AO332" s="157" t="s">
        <v>59</v>
      </c>
    </row>
    <row r="333" spans="2:41" s="3" customFormat="1" ht="9.9499999999999993" customHeight="1" x14ac:dyDescent="0.2">
      <c r="B333" s="112" t="s">
        <v>55</v>
      </c>
      <c r="D333" s="40"/>
      <c r="E333" s="73" t="s">
        <v>104</v>
      </c>
      <c r="F333" s="73"/>
      <c r="G333" s="30" t="s">
        <v>48</v>
      </c>
      <c r="H333" s="30"/>
      <c r="I333" s="30"/>
      <c r="J333" s="30" t="s">
        <v>134</v>
      </c>
      <c r="L333" s="30"/>
      <c r="M333" s="30"/>
      <c r="N333" s="30"/>
      <c r="P333" s="73" t="s">
        <v>106</v>
      </c>
      <c r="Q333" s="89"/>
      <c r="R333" s="29"/>
      <c r="S333" s="39">
        <f t="shared" ref="S333:S335" si="835">IF(Suggested="Yes",AA333,AG333)</f>
        <v>10.65</v>
      </c>
      <c r="T333" s="37" t="s">
        <v>47</v>
      </c>
      <c r="U333" s="5" t="str">
        <f>+Instructions!$B$3</f>
        <v>B</v>
      </c>
      <c r="V333" s="52"/>
      <c r="W333" s="56">
        <f>+Instructions!$C$22</f>
        <v>0</v>
      </c>
      <c r="X333" s="17">
        <f>ROUND($AA333*(1-W333)+0.004999,2)</f>
        <v>10.65</v>
      </c>
      <c r="Y333" s="52"/>
      <c r="Z333" s="6" t="s">
        <v>667</v>
      </c>
      <c r="AA333" s="39">
        <v>10.65</v>
      </c>
      <c r="AB333" s="60">
        <f t="shared" ref="AB333:AB335" si="836">+W333</f>
        <v>0</v>
      </c>
      <c r="AC333" s="17">
        <f t="shared" ref="AC333:AC335" si="837">+X333</f>
        <v>10.65</v>
      </c>
      <c r="AD333" s="12">
        <f t="shared" ref="AD333:AD335" si="838">(AG333-AC333)/AG333</f>
        <v>0</v>
      </c>
      <c r="AE333" s="120"/>
      <c r="AF333" s="127">
        <v>1</v>
      </c>
      <c r="AG333" s="38">
        <f t="shared" ref="AG333:AG335" si="839">SUM(AJ333:AL333)+AE333</f>
        <v>10.65</v>
      </c>
      <c r="AH333" s="52"/>
      <c r="AJ333" s="17">
        <f t="shared" ref="AJ333:AJ335" si="840">ROUND(AC333/(1-VLOOKUP(AF333,Group,2,FALSE)),2)</f>
        <v>10.65</v>
      </c>
      <c r="AK333" s="17">
        <f t="shared" ref="AK333:AK335" si="841">IF(VLOOKUP(AF333,Group,5,FALSE)="YES",VLOOKUP(ROUND(ROUND(AJ333,1)-AJ333,2),Round,2,FALSE)+VLOOKUP(AF333,Group,6,FALSE),0)</f>
        <v>0</v>
      </c>
      <c r="AL333" s="17">
        <f t="shared" ref="AL333:AL335" si="842">IF(VLOOKUP(AF333,Group,7,FALSE)="",0,ROUND(AJ333-0.04999,1)-AJ333+AM333)</f>
        <v>0</v>
      </c>
      <c r="AM333" s="17" t="str">
        <f t="shared" ref="AM333:AM335" si="843">IF(VLOOKUP(AF333,Group,7,FALSE)="","",VLOOKUP(AF333,Group,7,FALSE))</f>
        <v/>
      </c>
      <c r="AO333" s="31" t="s">
        <v>59</v>
      </c>
    </row>
    <row r="334" spans="2:41" s="3" customFormat="1" ht="9.9499999999999993" customHeight="1" x14ac:dyDescent="0.2">
      <c r="B334" s="112" t="s">
        <v>55</v>
      </c>
      <c r="D334" s="40"/>
      <c r="E334" s="73" t="s">
        <v>109</v>
      </c>
      <c r="F334" s="73"/>
      <c r="G334" s="30" t="s">
        <v>48</v>
      </c>
      <c r="H334" s="30"/>
      <c r="I334" s="30"/>
      <c r="J334" s="30" t="s">
        <v>134</v>
      </c>
      <c r="L334" s="30"/>
      <c r="M334" s="30"/>
      <c r="N334" s="30"/>
      <c r="P334" s="73" t="s">
        <v>106</v>
      </c>
      <c r="Q334" s="89"/>
      <c r="R334" s="29"/>
      <c r="S334" s="39">
        <f t="shared" si="835"/>
        <v>11</v>
      </c>
      <c r="T334" s="37" t="s">
        <v>47</v>
      </c>
      <c r="U334" s="5" t="str">
        <f>+Instructions!$B$3</f>
        <v>B</v>
      </c>
      <c r="V334" s="52"/>
      <c r="W334" s="56">
        <f>+Instructions!$C$22</f>
        <v>0</v>
      </c>
      <c r="X334" s="17">
        <f>ROUND($AA334*(1-W334)+0.004999,2)</f>
        <v>11</v>
      </c>
      <c r="Y334" s="52"/>
      <c r="Z334" s="6" t="s">
        <v>667</v>
      </c>
      <c r="AA334" s="39">
        <v>11</v>
      </c>
      <c r="AB334" s="60">
        <f t="shared" si="836"/>
        <v>0</v>
      </c>
      <c r="AC334" s="17">
        <f t="shared" si="837"/>
        <v>11</v>
      </c>
      <c r="AD334" s="12">
        <f t="shared" si="838"/>
        <v>0</v>
      </c>
      <c r="AE334" s="120"/>
      <c r="AF334" s="127">
        <v>1</v>
      </c>
      <c r="AG334" s="38">
        <f t="shared" si="839"/>
        <v>11</v>
      </c>
      <c r="AH334" s="52"/>
      <c r="AJ334" s="17">
        <f t="shared" si="840"/>
        <v>11</v>
      </c>
      <c r="AK334" s="17">
        <f t="shared" si="841"/>
        <v>0</v>
      </c>
      <c r="AL334" s="17">
        <f t="shared" si="842"/>
        <v>0</v>
      </c>
      <c r="AM334" s="17" t="str">
        <f t="shared" si="843"/>
        <v/>
      </c>
      <c r="AO334" s="31" t="s">
        <v>59</v>
      </c>
    </row>
    <row r="335" spans="2:41" s="3" customFormat="1" ht="9.9499999999999993" customHeight="1" x14ac:dyDescent="0.2">
      <c r="B335" s="112" t="s">
        <v>55</v>
      </c>
      <c r="D335" s="40"/>
      <c r="E335" s="73" t="s">
        <v>107</v>
      </c>
      <c r="F335" s="73"/>
      <c r="G335" s="30" t="s">
        <v>48</v>
      </c>
      <c r="H335" s="30"/>
      <c r="I335" s="30"/>
      <c r="J335" s="30" t="s">
        <v>134</v>
      </c>
      <c r="L335" s="30"/>
      <c r="M335" s="30"/>
      <c r="N335" s="30"/>
      <c r="P335" s="73" t="s">
        <v>108</v>
      </c>
      <c r="Q335" s="89"/>
      <c r="R335" s="29"/>
      <c r="S335" s="39">
        <f t="shared" si="835"/>
        <v>12.65</v>
      </c>
      <c r="T335" s="37" t="s">
        <v>47</v>
      </c>
      <c r="U335" s="5" t="str">
        <f>+Instructions!$B$3</f>
        <v>B</v>
      </c>
      <c r="V335" s="52"/>
      <c r="W335" s="56">
        <f>+Instructions!$C$22</f>
        <v>0</v>
      </c>
      <c r="X335" s="17">
        <f>ROUND($AA335*(1-W335)+0.004999,2)</f>
        <v>12.65</v>
      </c>
      <c r="Y335" s="52"/>
      <c r="Z335" s="6" t="s">
        <v>643</v>
      </c>
      <c r="AA335" s="39">
        <v>12.65</v>
      </c>
      <c r="AB335" s="60">
        <f t="shared" si="836"/>
        <v>0</v>
      </c>
      <c r="AC335" s="17">
        <f t="shared" si="837"/>
        <v>12.65</v>
      </c>
      <c r="AD335" s="12">
        <f t="shared" si="838"/>
        <v>0</v>
      </c>
      <c r="AE335" s="120"/>
      <c r="AF335" s="127">
        <v>1</v>
      </c>
      <c r="AG335" s="38">
        <f t="shared" si="839"/>
        <v>12.65</v>
      </c>
      <c r="AH335" s="52"/>
      <c r="AJ335" s="17">
        <f t="shared" si="840"/>
        <v>12.65</v>
      </c>
      <c r="AK335" s="17">
        <f t="shared" si="841"/>
        <v>0</v>
      </c>
      <c r="AL335" s="17">
        <f t="shared" si="842"/>
        <v>0</v>
      </c>
      <c r="AM335" s="17" t="str">
        <f t="shared" si="843"/>
        <v/>
      </c>
      <c r="AO335" s="31" t="s">
        <v>59</v>
      </c>
    </row>
    <row r="336" spans="2:41" s="3" customFormat="1" ht="1.5" customHeight="1" x14ac:dyDescent="0.2">
      <c r="P336" s="73"/>
      <c r="Q336" s="89"/>
      <c r="R336" s="6"/>
      <c r="S336" s="39"/>
      <c r="T336" s="6"/>
      <c r="U336" s="5"/>
      <c r="V336" s="52"/>
      <c r="W336" s="56"/>
      <c r="X336" s="15"/>
      <c r="Y336" s="52"/>
      <c r="Z336" s="39"/>
      <c r="AA336" s="39"/>
      <c r="AB336" s="55"/>
      <c r="AC336" s="17"/>
      <c r="AD336" s="15"/>
      <c r="AE336" s="65"/>
      <c r="AF336" s="123"/>
      <c r="AG336" s="39"/>
      <c r="AH336" s="52"/>
      <c r="AJ336" s="17"/>
      <c r="AK336" s="17"/>
      <c r="AL336" s="17"/>
      <c r="AM336" s="17"/>
      <c r="AO336" s="157" t="s">
        <v>59</v>
      </c>
    </row>
    <row r="337" spans="2:41" s="3" customFormat="1" ht="9.9499999999999993" customHeight="1" x14ac:dyDescent="0.2">
      <c r="B337" s="111" t="s">
        <v>8</v>
      </c>
      <c r="D337" s="40"/>
      <c r="E337" s="73" t="s">
        <v>223</v>
      </c>
      <c r="F337" s="73"/>
      <c r="G337" s="30" t="s">
        <v>114</v>
      </c>
      <c r="H337" s="30"/>
      <c r="I337" s="30"/>
      <c r="J337" s="30" t="s">
        <v>135</v>
      </c>
      <c r="K337" s="30"/>
      <c r="L337" s="73" t="s">
        <v>131</v>
      </c>
      <c r="N337" s="191" t="s">
        <v>130</v>
      </c>
      <c r="P337" s="73" t="s">
        <v>116</v>
      </c>
      <c r="Q337" s="89"/>
      <c r="R337" s="29"/>
      <c r="S337" s="39">
        <f t="shared" ref="S337:S338" si="844">IF(Suggested="Yes",AA337,AG337)</f>
        <v>28.45</v>
      </c>
      <c r="T337" s="37" t="s">
        <v>46</v>
      </c>
      <c r="U337" s="5" t="str">
        <f>+Instructions!$B$3</f>
        <v>B</v>
      </c>
      <c r="V337" s="52"/>
      <c r="W337" s="56">
        <f>+Instructions!$C$22</f>
        <v>0</v>
      </c>
      <c r="X337" s="17">
        <f>ROUND($AA337*(1-W337)+0.004999,2)</f>
        <v>28.45</v>
      </c>
      <c r="Y337" s="52"/>
      <c r="Z337" s="6" t="s">
        <v>667</v>
      </c>
      <c r="AA337" s="39">
        <v>28.45</v>
      </c>
      <c r="AB337" s="60">
        <f t="shared" ref="AB337:AB338" si="845">+W337</f>
        <v>0</v>
      </c>
      <c r="AC337" s="17">
        <f t="shared" ref="AC337:AC338" si="846">+X337</f>
        <v>28.45</v>
      </c>
      <c r="AD337" s="12">
        <f t="shared" ref="AD337:AD338" si="847">(AG337-AC337)/AG337</f>
        <v>0</v>
      </c>
      <c r="AE337" s="120"/>
      <c r="AF337" s="128">
        <v>3</v>
      </c>
      <c r="AG337" s="53">
        <f t="shared" ref="AG337:AG338" si="848">SUM(AJ337:AL337)+AE337</f>
        <v>28.45</v>
      </c>
      <c r="AH337" s="52"/>
      <c r="AJ337" s="17">
        <f t="shared" ref="AJ337:AJ338" si="849">ROUND(AC337/(1-VLOOKUP(AF337,Group,2,FALSE)),2)</f>
        <v>28.45</v>
      </c>
      <c r="AK337" s="17">
        <f t="shared" ref="AK337:AK338" si="850">IF(VLOOKUP(AF337,Group,5,FALSE)="YES",VLOOKUP(ROUND(ROUND(AJ337,1)-AJ337,2),Round,2,FALSE)+VLOOKUP(AF337,Group,6,FALSE),0)</f>
        <v>0</v>
      </c>
      <c r="AL337" s="17">
        <f t="shared" ref="AL337:AL338" si="851">IF(VLOOKUP(AF337,Group,7,FALSE)="",0,ROUND(AJ337-0.04999,1)-AJ337+AM337)</f>
        <v>0</v>
      </c>
      <c r="AM337" s="17" t="str">
        <f t="shared" ref="AM337:AM338" si="852">IF(VLOOKUP(AF337,Group,7,FALSE)="","",VLOOKUP(AF337,Group,7,FALSE))</f>
        <v/>
      </c>
      <c r="AO337" s="31" t="s">
        <v>59</v>
      </c>
    </row>
    <row r="338" spans="2:41" s="3" customFormat="1" ht="9.9499999999999993" customHeight="1" x14ac:dyDescent="0.2">
      <c r="B338" s="111" t="s">
        <v>8</v>
      </c>
      <c r="D338" s="40"/>
      <c r="E338" s="73" t="s">
        <v>223</v>
      </c>
      <c r="F338" s="73"/>
      <c r="G338" s="30" t="s">
        <v>114</v>
      </c>
      <c r="H338" s="30"/>
      <c r="I338" s="30"/>
      <c r="J338" s="30" t="s">
        <v>135</v>
      </c>
      <c r="K338" s="30"/>
      <c r="L338" s="73" t="s">
        <v>189</v>
      </c>
      <c r="N338" s="191" t="s">
        <v>130</v>
      </c>
      <c r="P338" s="73" t="s">
        <v>190</v>
      </c>
      <c r="Q338" s="89"/>
      <c r="R338" s="29"/>
      <c r="S338" s="39">
        <f t="shared" si="844"/>
        <v>41.1</v>
      </c>
      <c r="T338" s="37" t="s">
        <v>46</v>
      </c>
      <c r="U338" s="5" t="str">
        <f>+Instructions!$B$3</f>
        <v>B</v>
      </c>
      <c r="V338" s="52"/>
      <c r="W338" s="56">
        <f>+Instructions!$C$22</f>
        <v>0</v>
      </c>
      <c r="X338" s="17">
        <f>ROUND($AA338*(1-W338)+0.004999,2)</f>
        <v>41.1</v>
      </c>
      <c r="Y338" s="52"/>
      <c r="Z338" s="6" t="s">
        <v>667</v>
      </c>
      <c r="AA338" s="39">
        <v>41.1</v>
      </c>
      <c r="AB338" s="60">
        <f t="shared" si="845"/>
        <v>0</v>
      </c>
      <c r="AC338" s="17">
        <f t="shared" si="846"/>
        <v>41.1</v>
      </c>
      <c r="AD338" s="12">
        <f t="shared" si="847"/>
        <v>0</v>
      </c>
      <c r="AE338" s="120"/>
      <c r="AF338" s="128">
        <v>3</v>
      </c>
      <c r="AG338" s="53">
        <f t="shared" si="848"/>
        <v>41.1</v>
      </c>
      <c r="AH338" s="52"/>
      <c r="AJ338" s="17">
        <f t="shared" si="849"/>
        <v>41.1</v>
      </c>
      <c r="AK338" s="17">
        <f t="shared" si="850"/>
        <v>0</v>
      </c>
      <c r="AL338" s="17">
        <f t="shared" si="851"/>
        <v>0</v>
      </c>
      <c r="AM338" s="17" t="str">
        <f t="shared" si="852"/>
        <v/>
      </c>
      <c r="AO338" s="31" t="s">
        <v>59</v>
      </c>
    </row>
    <row r="339" spans="2:41" s="3" customFormat="1" ht="1.5" customHeight="1" x14ac:dyDescent="0.2">
      <c r="P339" s="73"/>
      <c r="Q339" s="89"/>
      <c r="R339" s="6"/>
      <c r="S339" s="39"/>
      <c r="T339" s="6"/>
      <c r="U339" s="5"/>
      <c r="V339" s="52"/>
      <c r="W339" s="56"/>
      <c r="X339" s="15"/>
      <c r="Y339" s="52"/>
      <c r="Z339" s="39"/>
      <c r="AA339" s="39"/>
      <c r="AB339" s="55"/>
      <c r="AC339" s="17"/>
      <c r="AD339" s="15"/>
      <c r="AE339" s="65"/>
      <c r="AF339" s="123"/>
      <c r="AG339" s="39"/>
      <c r="AH339" s="52"/>
      <c r="AJ339" s="17"/>
      <c r="AK339" s="17"/>
      <c r="AL339" s="17"/>
      <c r="AM339" s="17"/>
      <c r="AO339" s="157" t="s">
        <v>59</v>
      </c>
    </row>
    <row r="340" spans="2:41" s="3" customFormat="1" ht="9.9499999999999993" customHeight="1" x14ac:dyDescent="0.2">
      <c r="B340" s="113" t="s">
        <v>45</v>
      </c>
      <c r="D340" s="40"/>
      <c r="E340" s="73" t="s">
        <v>117</v>
      </c>
      <c r="F340" s="73"/>
      <c r="G340" s="30" t="s">
        <v>118</v>
      </c>
      <c r="H340" s="30"/>
      <c r="I340" s="30"/>
      <c r="J340" s="30" t="s">
        <v>135</v>
      </c>
      <c r="K340" s="30"/>
      <c r="L340" s="30"/>
      <c r="M340" s="30"/>
      <c r="N340" s="30"/>
      <c r="P340" s="73" t="s">
        <v>119</v>
      </c>
      <c r="Q340" s="89"/>
      <c r="R340" s="29"/>
      <c r="S340" s="39">
        <f t="shared" ref="S340" si="853">IF(Suggested="Yes",AA340,AG340)</f>
        <v>16.95</v>
      </c>
      <c r="T340" s="37" t="s">
        <v>46</v>
      </c>
      <c r="U340" s="5" t="str">
        <f>+Instructions!$B$3</f>
        <v>B</v>
      </c>
      <c r="V340" s="52"/>
      <c r="W340" s="56">
        <f>+Instructions!$C$22</f>
        <v>0</v>
      </c>
      <c r="X340" s="39">
        <f>ROUND($AA340*(1-W340)+0.004999,2)</f>
        <v>16.95</v>
      </c>
      <c r="Y340" s="52"/>
      <c r="Z340" s="6" t="s">
        <v>667</v>
      </c>
      <c r="AA340" s="39">
        <v>16.95</v>
      </c>
      <c r="AB340" s="60">
        <f t="shared" ref="AB340" si="854">+W340</f>
        <v>0</v>
      </c>
      <c r="AC340" s="39">
        <f t="shared" ref="AC340" si="855">+X340</f>
        <v>16.95</v>
      </c>
      <c r="AD340" s="60">
        <f t="shared" ref="AD340" si="856">(AG340-AC340)/AG340</f>
        <v>0</v>
      </c>
      <c r="AE340" s="120"/>
      <c r="AF340" s="129">
        <v>2</v>
      </c>
      <c r="AG340" s="44">
        <f t="shared" ref="AG340" si="857">SUM(AJ340:AL340)+AE340</f>
        <v>16.95</v>
      </c>
      <c r="AH340" s="52"/>
      <c r="AJ340" s="17">
        <f t="shared" ref="AJ340" si="858">ROUND(AC340/(1-VLOOKUP(AF340,Group,2,FALSE)),2)</f>
        <v>16.95</v>
      </c>
      <c r="AK340" s="17">
        <f t="shared" ref="AK340" si="859">IF(VLOOKUP(AF340,Group,5,FALSE)="YES",VLOOKUP(ROUND(ROUND(AJ340,1)-AJ340,2),Round,2,FALSE)+VLOOKUP(AF340,Group,6,FALSE),0)</f>
        <v>0</v>
      </c>
      <c r="AL340" s="17">
        <f t="shared" ref="AL340" si="860">IF(VLOOKUP(AF340,Group,7,FALSE)="",0,ROUND(AJ340-0.04999,1)-AJ340+AM340)</f>
        <v>0</v>
      </c>
      <c r="AM340" s="17" t="str">
        <f t="shared" ref="AM340" si="861">IF(VLOOKUP(AF340,Group,7,FALSE)="","",VLOOKUP(AF340,Group,7,FALSE))</f>
        <v/>
      </c>
      <c r="AO340" s="31" t="s">
        <v>59</v>
      </c>
    </row>
    <row r="341" spans="2:41" s="3" customFormat="1" ht="2.85" customHeight="1" x14ac:dyDescent="0.2">
      <c r="P341" s="73"/>
      <c r="Q341" s="89"/>
      <c r="R341" s="6"/>
      <c r="S341" s="39"/>
      <c r="T341" s="6"/>
      <c r="U341" s="5"/>
      <c r="V341" s="52"/>
      <c r="W341" s="56"/>
      <c r="X341" s="15"/>
      <c r="Y341" s="52"/>
      <c r="Z341" s="39"/>
      <c r="AA341" s="39"/>
      <c r="AB341" s="55"/>
      <c r="AC341" s="17"/>
      <c r="AD341" s="15"/>
      <c r="AE341" s="65"/>
      <c r="AF341" s="123"/>
      <c r="AG341" s="39"/>
      <c r="AH341" s="52"/>
      <c r="AJ341" s="17"/>
      <c r="AK341" s="17"/>
      <c r="AL341" s="17"/>
      <c r="AM341" s="17"/>
      <c r="AO341" s="157" t="s">
        <v>59</v>
      </c>
    </row>
    <row r="342" spans="2:41" s="3" customFormat="1" ht="9.9499999999999993" customHeight="1" x14ac:dyDescent="0.2">
      <c r="B342" s="112" t="s">
        <v>55</v>
      </c>
      <c r="D342" s="40"/>
      <c r="E342" s="73" t="s">
        <v>104</v>
      </c>
      <c r="F342" s="73"/>
      <c r="G342" s="30" t="s">
        <v>48</v>
      </c>
      <c r="H342" s="30"/>
      <c r="I342" s="30"/>
      <c r="J342" s="30" t="s">
        <v>105</v>
      </c>
      <c r="L342" s="30"/>
      <c r="M342" s="30"/>
      <c r="N342" s="30"/>
      <c r="P342" s="73" t="s">
        <v>106</v>
      </c>
      <c r="Q342" s="89"/>
      <c r="R342" s="29"/>
      <c r="S342" s="39">
        <f t="shared" ref="S342:S344" si="862">IF(Suggested="Yes",AA342,AG342)</f>
        <v>8.6999999999999993</v>
      </c>
      <c r="T342" s="37" t="s">
        <v>47</v>
      </c>
      <c r="U342" s="5" t="str">
        <f>+Instructions!$B$3</f>
        <v>B</v>
      </c>
      <c r="V342" s="52"/>
      <c r="W342" s="56">
        <f>+Instructions!$C$22</f>
        <v>0</v>
      </c>
      <c r="X342" s="17">
        <f t="shared" ref="X342:X344" si="863">ROUND($AA342*(1-W342)+0.004999,2)</f>
        <v>8.6999999999999993</v>
      </c>
      <c r="Y342" s="52"/>
      <c r="Z342" s="6" t="s">
        <v>667</v>
      </c>
      <c r="AA342" s="39">
        <v>8.6999999999999993</v>
      </c>
      <c r="AB342" s="60">
        <f t="shared" ref="AB342:AB344" si="864">+W342</f>
        <v>0</v>
      </c>
      <c r="AC342" s="17">
        <f t="shared" ref="AC342:AC344" si="865">+X342</f>
        <v>8.6999999999999993</v>
      </c>
      <c r="AD342" s="12">
        <f t="shared" ref="AD342:AD344" si="866">(AG342-AC342)/AG342</f>
        <v>0</v>
      </c>
      <c r="AE342" s="120"/>
      <c r="AF342" s="127">
        <v>1</v>
      </c>
      <c r="AG342" s="38">
        <f t="shared" ref="AG342:AG344" si="867">SUM(AJ342:AL342)+AE342</f>
        <v>8.6999999999999993</v>
      </c>
      <c r="AH342" s="52"/>
      <c r="AJ342" s="17">
        <f t="shared" ref="AJ342:AJ344" si="868">ROUND(AC342/(1-VLOOKUP(AF342,Group,2,FALSE)),2)</f>
        <v>8.6999999999999993</v>
      </c>
      <c r="AK342" s="17">
        <f t="shared" ref="AK342:AK344" si="869">IF(VLOOKUP(AF342,Group,5,FALSE)="YES",VLOOKUP(ROUND(ROUND(AJ342,1)-AJ342,2),Round,2,FALSE)+VLOOKUP(AF342,Group,6,FALSE),0)</f>
        <v>0</v>
      </c>
      <c r="AL342" s="17">
        <f t="shared" ref="AL342:AL344" si="870">IF(VLOOKUP(AF342,Group,7,FALSE)="",0,ROUND(AJ342-0.04999,1)-AJ342+AM342)</f>
        <v>0</v>
      </c>
      <c r="AM342" s="17" t="str">
        <f t="shared" ref="AM342:AM344" si="871">IF(VLOOKUP(AF342,Group,7,FALSE)="","",VLOOKUP(AF342,Group,7,FALSE))</f>
        <v/>
      </c>
      <c r="AO342" s="31" t="s">
        <v>59</v>
      </c>
    </row>
    <row r="343" spans="2:41" s="3" customFormat="1" ht="9.9499999999999993" customHeight="1" x14ac:dyDescent="0.2">
      <c r="B343" s="112" t="s">
        <v>55</v>
      </c>
      <c r="D343" s="40"/>
      <c r="E343" s="73" t="s">
        <v>109</v>
      </c>
      <c r="F343" s="73"/>
      <c r="G343" s="30" t="s">
        <v>48</v>
      </c>
      <c r="H343" s="30"/>
      <c r="I343" s="30"/>
      <c r="J343" s="30" t="s">
        <v>105</v>
      </c>
      <c r="L343" s="30"/>
      <c r="M343" s="30"/>
      <c r="N343" s="30"/>
      <c r="P343" s="73" t="s">
        <v>106</v>
      </c>
      <c r="Q343" s="89"/>
      <c r="R343" s="29"/>
      <c r="S343" s="39">
        <f t="shared" si="862"/>
        <v>9.3000000000000007</v>
      </c>
      <c r="T343" s="37" t="s">
        <v>47</v>
      </c>
      <c r="U343" s="5" t="str">
        <f>+Instructions!$B$3</f>
        <v>B</v>
      </c>
      <c r="V343" s="52"/>
      <c r="W343" s="56">
        <f>+Instructions!$C$22</f>
        <v>0</v>
      </c>
      <c r="X343" s="17">
        <f t="shared" si="863"/>
        <v>9.3000000000000007</v>
      </c>
      <c r="Y343" s="52"/>
      <c r="Z343" s="6" t="s">
        <v>667</v>
      </c>
      <c r="AA343" s="39">
        <v>9.3000000000000007</v>
      </c>
      <c r="AB343" s="60">
        <f t="shared" si="864"/>
        <v>0</v>
      </c>
      <c r="AC343" s="17">
        <f t="shared" si="865"/>
        <v>9.3000000000000007</v>
      </c>
      <c r="AD343" s="12">
        <f t="shared" si="866"/>
        <v>0</v>
      </c>
      <c r="AE343" s="120"/>
      <c r="AF343" s="127">
        <v>1</v>
      </c>
      <c r="AG343" s="38">
        <f t="shared" si="867"/>
        <v>9.3000000000000007</v>
      </c>
      <c r="AH343" s="52"/>
      <c r="AJ343" s="17">
        <f t="shared" si="868"/>
        <v>9.3000000000000007</v>
      </c>
      <c r="AK343" s="17">
        <f t="shared" si="869"/>
        <v>0</v>
      </c>
      <c r="AL343" s="17">
        <f t="shared" si="870"/>
        <v>0</v>
      </c>
      <c r="AM343" s="17" t="str">
        <f t="shared" si="871"/>
        <v/>
      </c>
      <c r="AO343" s="31" t="s">
        <v>59</v>
      </c>
    </row>
    <row r="344" spans="2:41" s="3" customFormat="1" ht="9.9499999999999993" customHeight="1" x14ac:dyDescent="0.2">
      <c r="B344" s="112" t="s">
        <v>55</v>
      </c>
      <c r="D344" s="40"/>
      <c r="E344" s="73" t="s">
        <v>107</v>
      </c>
      <c r="F344" s="73"/>
      <c r="G344" s="30" t="s">
        <v>48</v>
      </c>
      <c r="H344" s="30"/>
      <c r="I344" s="30"/>
      <c r="J344" s="30" t="s">
        <v>105</v>
      </c>
      <c r="L344" s="30"/>
      <c r="M344" s="30"/>
      <c r="N344" s="30"/>
      <c r="P344" s="73" t="s">
        <v>108</v>
      </c>
      <c r="Q344" s="89"/>
      <c r="R344" s="29"/>
      <c r="S344" s="39">
        <f t="shared" si="862"/>
        <v>10.8</v>
      </c>
      <c r="T344" s="37" t="s">
        <v>47</v>
      </c>
      <c r="U344" s="5" t="str">
        <f>+Instructions!$B$3</f>
        <v>B</v>
      </c>
      <c r="V344" s="52"/>
      <c r="W344" s="56">
        <f>+Instructions!$C$22</f>
        <v>0</v>
      </c>
      <c r="X344" s="17">
        <f t="shared" si="863"/>
        <v>10.8</v>
      </c>
      <c r="Y344" s="52"/>
      <c r="Z344" s="6" t="s">
        <v>667</v>
      </c>
      <c r="AA344" s="39">
        <v>10.8</v>
      </c>
      <c r="AB344" s="60">
        <f t="shared" si="864"/>
        <v>0</v>
      </c>
      <c r="AC344" s="17">
        <f t="shared" si="865"/>
        <v>10.8</v>
      </c>
      <c r="AD344" s="12">
        <f t="shared" si="866"/>
        <v>0</v>
      </c>
      <c r="AE344" s="120"/>
      <c r="AF344" s="127">
        <v>1</v>
      </c>
      <c r="AG344" s="38">
        <f t="shared" si="867"/>
        <v>10.8</v>
      </c>
      <c r="AH344" s="52"/>
      <c r="AJ344" s="17">
        <f t="shared" si="868"/>
        <v>10.8</v>
      </c>
      <c r="AK344" s="17">
        <f t="shared" si="869"/>
        <v>0</v>
      </c>
      <c r="AL344" s="17">
        <f t="shared" si="870"/>
        <v>0</v>
      </c>
      <c r="AM344" s="17" t="str">
        <f t="shared" si="871"/>
        <v/>
      </c>
      <c r="AO344" s="31" t="s">
        <v>59</v>
      </c>
    </row>
    <row r="345" spans="2:41" s="3" customFormat="1" ht="1.5" customHeight="1" x14ac:dyDescent="0.2">
      <c r="P345" s="73"/>
      <c r="Q345" s="89"/>
      <c r="R345" s="6"/>
      <c r="S345" s="39"/>
      <c r="T345" s="6"/>
      <c r="U345" s="5"/>
      <c r="V345" s="52"/>
      <c r="W345" s="56"/>
      <c r="X345" s="15"/>
      <c r="Y345" s="52"/>
      <c r="Z345" s="39"/>
      <c r="AA345" s="39"/>
      <c r="AB345" s="55"/>
      <c r="AC345" s="17"/>
      <c r="AD345" s="15"/>
      <c r="AE345" s="65"/>
      <c r="AF345" s="123"/>
      <c r="AG345" s="39"/>
      <c r="AH345" s="52"/>
      <c r="AJ345" s="17"/>
      <c r="AK345" s="17"/>
      <c r="AL345" s="17"/>
      <c r="AM345" s="17"/>
      <c r="AO345" s="157" t="s">
        <v>59</v>
      </c>
    </row>
    <row r="346" spans="2:41" s="3" customFormat="1" ht="9.9499999999999993" customHeight="1" x14ac:dyDescent="0.2">
      <c r="B346" s="111" t="s">
        <v>8</v>
      </c>
      <c r="D346" s="40"/>
      <c r="E346" s="73" t="s">
        <v>223</v>
      </c>
      <c r="F346" s="73"/>
      <c r="G346" s="30" t="s">
        <v>114</v>
      </c>
      <c r="H346" s="30"/>
      <c r="I346" s="30"/>
      <c r="J346" s="30" t="s">
        <v>115</v>
      </c>
      <c r="K346" s="30"/>
      <c r="L346" s="73" t="s">
        <v>131</v>
      </c>
      <c r="N346" s="191" t="s">
        <v>130</v>
      </c>
      <c r="P346" s="73" t="s">
        <v>116</v>
      </c>
      <c r="Q346" s="89"/>
      <c r="R346" s="29"/>
      <c r="S346" s="39">
        <f t="shared" ref="S346:S348" si="872">IF(Suggested="Yes",AA346,AG346)</f>
        <v>28.45</v>
      </c>
      <c r="T346" s="37" t="s">
        <v>46</v>
      </c>
      <c r="U346" s="5" t="str">
        <f>+Instructions!$B$3</f>
        <v>B</v>
      </c>
      <c r="V346" s="52"/>
      <c r="W346" s="56">
        <f>+Instructions!$C$22</f>
        <v>0</v>
      </c>
      <c r="X346" s="17">
        <f t="shared" ref="X346" si="873">ROUND($AA346*(1-W346)+0.004999,2)</f>
        <v>28.45</v>
      </c>
      <c r="Y346" s="52"/>
      <c r="Z346" s="6" t="s">
        <v>667</v>
      </c>
      <c r="AA346" s="39">
        <v>28.45</v>
      </c>
      <c r="AB346" s="60">
        <f t="shared" ref="AB346:AB348" si="874">+W346</f>
        <v>0</v>
      </c>
      <c r="AC346" s="17">
        <f t="shared" ref="AC346:AC348" si="875">+X346</f>
        <v>28.45</v>
      </c>
      <c r="AD346" s="12">
        <f t="shared" ref="AD346:AD348" si="876">(AG346-AC346)/AG346</f>
        <v>0</v>
      </c>
      <c r="AE346" s="120"/>
      <c r="AF346" s="128">
        <v>3</v>
      </c>
      <c r="AG346" s="53">
        <f t="shared" ref="AG346:AG348" si="877">SUM(AJ346:AL346)+AE346</f>
        <v>28.45</v>
      </c>
      <c r="AH346" s="52"/>
      <c r="AJ346" s="17">
        <f t="shared" ref="AJ346:AJ348" si="878">ROUND(AC346/(1-VLOOKUP(AF346,Group,2,FALSE)),2)</f>
        <v>28.45</v>
      </c>
      <c r="AK346" s="17">
        <f t="shared" ref="AK346:AK348" si="879">IF(VLOOKUP(AF346,Group,5,FALSE)="YES",VLOOKUP(ROUND(ROUND(AJ346,1)-AJ346,2),Round,2,FALSE)+VLOOKUP(AF346,Group,6,FALSE),0)</f>
        <v>0</v>
      </c>
      <c r="AL346" s="17">
        <f t="shared" ref="AL346:AL348" si="880">IF(VLOOKUP(AF346,Group,7,FALSE)="",0,ROUND(AJ346-0.04999,1)-AJ346+AM346)</f>
        <v>0</v>
      </c>
      <c r="AM346" s="17" t="str">
        <f t="shared" ref="AM346:AM348" si="881">IF(VLOOKUP(AF346,Group,7,FALSE)="","",VLOOKUP(AF346,Group,7,FALSE))</f>
        <v/>
      </c>
      <c r="AO346" s="31" t="s">
        <v>59</v>
      </c>
    </row>
    <row r="347" spans="2:41" s="3" customFormat="1" ht="9.9499999999999993" customHeight="1" x14ac:dyDescent="0.2">
      <c r="B347" s="111" t="s">
        <v>8</v>
      </c>
      <c r="D347" s="40"/>
      <c r="E347" s="73" t="s">
        <v>223</v>
      </c>
      <c r="F347" s="73"/>
      <c r="G347" s="30" t="s">
        <v>114</v>
      </c>
      <c r="H347" s="30"/>
      <c r="I347" s="30"/>
      <c r="J347" s="30" t="s">
        <v>115</v>
      </c>
      <c r="K347" s="30"/>
      <c r="L347" s="73" t="s">
        <v>189</v>
      </c>
      <c r="N347" s="191" t="s">
        <v>130</v>
      </c>
      <c r="P347" s="73" t="s">
        <v>190</v>
      </c>
      <c r="Q347" s="89"/>
      <c r="R347" s="29"/>
      <c r="S347" s="39">
        <f t="shared" si="872"/>
        <v>35.15</v>
      </c>
      <c r="T347" s="37" t="s">
        <v>46</v>
      </c>
      <c r="U347" s="5" t="str">
        <f>+Instructions!$B$3</f>
        <v>B</v>
      </c>
      <c r="V347" s="52"/>
      <c r="W347" s="56">
        <f>+Instructions!$C$22</f>
        <v>0</v>
      </c>
      <c r="X347" s="17">
        <f>ROUND($AA347*(1-W347)+0.004999,2)</f>
        <v>35.15</v>
      </c>
      <c r="Y347" s="52"/>
      <c r="Z347" s="6" t="s">
        <v>667</v>
      </c>
      <c r="AA347" s="39">
        <v>35.15</v>
      </c>
      <c r="AB347" s="60">
        <f t="shared" si="874"/>
        <v>0</v>
      </c>
      <c r="AC347" s="17">
        <f t="shared" si="875"/>
        <v>35.15</v>
      </c>
      <c r="AD347" s="12">
        <f t="shared" si="876"/>
        <v>0</v>
      </c>
      <c r="AE347" s="120"/>
      <c r="AF347" s="128">
        <v>3</v>
      </c>
      <c r="AG347" s="53">
        <f t="shared" si="877"/>
        <v>35.15</v>
      </c>
      <c r="AH347" s="52"/>
      <c r="AJ347" s="17">
        <f t="shared" si="878"/>
        <v>35.15</v>
      </c>
      <c r="AK347" s="17">
        <f t="shared" si="879"/>
        <v>0</v>
      </c>
      <c r="AL347" s="17">
        <f t="shared" si="880"/>
        <v>0</v>
      </c>
      <c r="AM347" s="17" t="str">
        <f t="shared" si="881"/>
        <v/>
      </c>
      <c r="AO347" s="31" t="s">
        <v>59</v>
      </c>
    </row>
    <row r="348" spans="2:41" s="3" customFormat="1" ht="9.9499999999999993" customHeight="1" x14ac:dyDescent="0.2">
      <c r="B348" s="111" t="s">
        <v>8</v>
      </c>
      <c r="D348" s="40"/>
      <c r="E348" s="73" t="s">
        <v>191</v>
      </c>
      <c r="F348" s="73"/>
      <c r="G348" s="30" t="s">
        <v>114</v>
      </c>
      <c r="H348" s="30"/>
      <c r="I348" s="30"/>
      <c r="J348" s="30" t="s">
        <v>192</v>
      </c>
      <c r="K348" s="30"/>
      <c r="L348" s="73" t="s">
        <v>132</v>
      </c>
      <c r="N348" s="191" t="s">
        <v>130</v>
      </c>
      <c r="P348" s="73" t="s">
        <v>193</v>
      </c>
      <c r="Q348" s="89"/>
      <c r="R348" s="29"/>
      <c r="S348" s="39">
        <f t="shared" si="872"/>
        <v>61.35</v>
      </c>
      <c r="T348" s="37" t="s">
        <v>46</v>
      </c>
      <c r="U348" s="5" t="str">
        <f>+Instructions!$B$3</f>
        <v>B</v>
      </c>
      <c r="V348" s="52"/>
      <c r="W348" s="56">
        <f>+Instructions!$C$22</f>
        <v>0</v>
      </c>
      <c r="X348" s="17">
        <f t="shared" ref="X348" si="882">ROUND($AA348*(1-W348)+0.004999,2)</f>
        <v>61.35</v>
      </c>
      <c r="Y348" s="52"/>
      <c r="Z348" s="6" t="s">
        <v>667</v>
      </c>
      <c r="AA348" s="39">
        <v>61.35</v>
      </c>
      <c r="AB348" s="60">
        <f t="shared" si="874"/>
        <v>0</v>
      </c>
      <c r="AC348" s="17">
        <f t="shared" si="875"/>
        <v>61.35</v>
      </c>
      <c r="AD348" s="12">
        <f t="shared" si="876"/>
        <v>0</v>
      </c>
      <c r="AE348" s="120"/>
      <c r="AF348" s="128">
        <v>3</v>
      </c>
      <c r="AG348" s="53">
        <f t="shared" si="877"/>
        <v>61.35</v>
      </c>
      <c r="AH348" s="52"/>
      <c r="AJ348" s="17">
        <f t="shared" si="878"/>
        <v>61.35</v>
      </c>
      <c r="AK348" s="17">
        <f t="shared" si="879"/>
        <v>0</v>
      </c>
      <c r="AL348" s="17">
        <f t="shared" si="880"/>
        <v>0</v>
      </c>
      <c r="AM348" s="17" t="str">
        <f t="shared" si="881"/>
        <v/>
      </c>
      <c r="AO348" s="31" t="s">
        <v>59</v>
      </c>
    </row>
    <row r="349" spans="2:41" s="3" customFormat="1" ht="1.5" customHeight="1" x14ac:dyDescent="0.2">
      <c r="P349" s="73"/>
      <c r="Q349" s="89"/>
      <c r="R349" s="6"/>
      <c r="S349" s="39"/>
      <c r="T349" s="6"/>
      <c r="U349" s="5"/>
      <c r="V349" s="52"/>
      <c r="W349" s="56"/>
      <c r="X349" s="15"/>
      <c r="Y349" s="52"/>
      <c r="Z349" s="39"/>
      <c r="AA349" s="39"/>
      <c r="AB349" s="55"/>
      <c r="AC349" s="17"/>
      <c r="AD349" s="15"/>
      <c r="AE349" s="65"/>
      <c r="AF349" s="123"/>
      <c r="AG349" s="39"/>
      <c r="AH349" s="52"/>
      <c r="AJ349" s="17"/>
      <c r="AK349" s="17"/>
      <c r="AL349" s="17"/>
      <c r="AM349" s="17"/>
      <c r="AO349" s="157" t="s">
        <v>59</v>
      </c>
    </row>
    <row r="350" spans="2:41" s="3" customFormat="1" ht="9.9499999999999993" customHeight="1" x14ac:dyDescent="0.2">
      <c r="B350" s="113" t="s">
        <v>45</v>
      </c>
      <c r="D350" s="40"/>
      <c r="E350" s="73" t="s">
        <v>117</v>
      </c>
      <c r="F350" s="73"/>
      <c r="G350" s="30" t="s">
        <v>118</v>
      </c>
      <c r="H350" s="30"/>
      <c r="I350" s="30"/>
      <c r="J350" s="30" t="s">
        <v>115</v>
      </c>
      <c r="K350" s="30"/>
      <c r="L350" s="30"/>
      <c r="M350" s="30"/>
      <c r="N350" s="30"/>
      <c r="P350" s="73" t="s">
        <v>119</v>
      </c>
      <c r="Q350" s="89"/>
      <c r="R350" s="29"/>
      <c r="S350" s="39">
        <f t="shared" ref="S350" si="883">IF(Suggested="Yes",AA350,AG350)</f>
        <v>16.95</v>
      </c>
      <c r="T350" s="37" t="s">
        <v>46</v>
      </c>
      <c r="U350" s="5" t="str">
        <f>+Instructions!$B$3</f>
        <v>B</v>
      </c>
      <c r="V350" s="52"/>
      <c r="W350" s="56">
        <f>+Instructions!$C$22</f>
        <v>0</v>
      </c>
      <c r="X350" s="39">
        <f t="shared" ref="X350" si="884">ROUND($AA350*(1-W350)+0.004999,2)</f>
        <v>16.95</v>
      </c>
      <c r="Y350" s="52"/>
      <c r="Z350" s="6" t="s">
        <v>667</v>
      </c>
      <c r="AA350" s="39">
        <v>16.95</v>
      </c>
      <c r="AB350" s="60">
        <f t="shared" ref="AB350" si="885">+W350</f>
        <v>0</v>
      </c>
      <c r="AC350" s="39">
        <f t="shared" ref="AC350" si="886">+X350</f>
        <v>16.95</v>
      </c>
      <c r="AD350" s="60">
        <f t="shared" ref="AD350" si="887">(AG350-AC350)/AG350</f>
        <v>0</v>
      </c>
      <c r="AE350" s="120"/>
      <c r="AF350" s="129">
        <v>2</v>
      </c>
      <c r="AG350" s="44">
        <f t="shared" ref="AG350" si="888">SUM(AJ350:AL350)+AE350</f>
        <v>16.95</v>
      </c>
      <c r="AH350" s="52"/>
      <c r="AJ350" s="17">
        <f t="shared" ref="AJ350" si="889">ROUND(AC350/(1-VLOOKUP(AF350,Group,2,FALSE)),2)</f>
        <v>16.95</v>
      </c>
      <c r="AK350" s="17">
        <f t="shared" ref="AK350" si="890">IF(VLOOKUP(AF350,Group,5,FALSE)="YES",VLOOKUP(ROUND(ROUND(AJ350,1)-AJ350,2),Round,2,FALSE)+VLOOKUP(AF350,Group,6,FALSE),0)</f>
        <v>0</v>
      </c>
      <c r="AL350" s="17">
        <f t="shared" ref="AL350" si="891">IF(VLOOKUP(AF350,Group,7,FALSE)="",0,ROUND(AJ350-0.04999,1)-AJ350+AM350)</f>
        <v>0</v>
      </c>
      <c r="AM350" s="17" t="str">
        <f t="shared" ref="AM350" si="892">IF(VLOOKUP(AF350,Group,7,FALSE)="","",VLOOKUP(AF350,Group,7,FALSE))</f>
        <v/>
      </c>
      <c r="AO350" s="31" t="s">
        <v>59</v>
      </c>
    </row>
    <row r="351" spans="2:41" s="3" customFormat="1" ht="2.85" customHeight="1" x14ac:dyDescent="0.2">
      <c r="P351" s="73"/>
      <c r="Q351" s="89"/>
      <c r="R351" s="6"/>
      <c r="S351" s="39"/>
      <c r="T351" s="6"/>
      <c r="U351" s="5"/>
      <c r="V351" s="52"/>
      <c r="W351" s="56"/>
      <c r="X351" s="15"/>
      <c r="Y351" s="52"/>
      <c r="Z351" s="39"/>
      <c r="AA351" s="39"/>
      <c r="AB351" s="55"/>
      <c r="AC351" s="17"/>
      <c r="AD351" s="15"/>
      <c r="AE351" s="65"/>
      <c r="AF351" s="123"/>
      <c r="AG351" s="39"/>
      <c r="AH351" s="52"/>
      <c r="AJ351" s="17"/>
      <c r="AK351" s="17"/>
      <c r="AL351" s="17"/>
      <c r="AM351" s="17"/>
      <c r="AO351" s="157" t="s">
        <v>59</v>
      </c>
    </row>
    <row r="352" spans="2:41" s="3" customFormat="1" ht="9.9499999999999993" customHeight="1" x14ac:dyDescent="0.2">
      <c r="D352" s="40" t="s">
        <v>97</v>
      </c>
      <c r="E352" s="186" t="s">
        <v>454</v>
      </c>
      <c r="F352" s="186"/>
      <c r="G352" s="186"/>
      <c r="H352" s="186"/>
      <c r="I352" s="186"/>
      <c r="J352" s="186"/>
      <c r="K352" s="186"/>
      <c r="L352" s="186"/>
      <c r="M352" s="186"/>
      <c r="N352" s="186"/>
      <c r="O352" s="186"/>
      <c r="P352" s="98"/>
      <c r="Q352" s="187"/>
      <c r="R352" s="188"/>
      <c r="S352" s="39"/>
      <c r="T352" s="6"/>
      <c r="U352" s="5"/>
      <c r="V352" s="52"/>
      <c r="W352" s="56"/>
      <c r="X352" s="15"/>
      <c r="Y352" s="52"/>
      <c r="Z352" s="39"/>
      <c r="AA352" s="39"/>
      <c r="AB352" s="55"/>
      <c r="AC352" s="17"/>
      <c r="AD352" s="15"/>
      <c r="AE352" s="65"/>
      <c r="AF352" s="123"/>
      <c r="AG352" s="39"/>
      <c r="AH352" s="52"/>
      <c r="AJ352" s="17"/>
      <c r="AK352" s="17"/>
      <c r="AL352" s="17"/>
      <c r="AM352" s="17"/>
      <c r="AO352" s="157" t="s">
        <v>59</v>
      </c>
    </row>
    <row r="353" spans="2:41" s="3" customFormat="1" ht="1.5" customHeight="1" x14ac:dyDescent="0.2">
      <c r="P353" s="73"/>
      <c r="Q353" s="89"/>
      <c r="R353" s="6"/>
      <c r="S353" s="39"/>
      <c r="T353" s="6"/>
      <c r="U353" s="5"/>
      <c r="V353" s="52"/>
      <c r="W353" s="56"/>
      <c r="X353" s="15"/>
      <c r="Y353" s="52"/>
      <c r="Z353" s="39"/>
      <c r="AA353" s="39"/>
      <c r="AB353" s="55"/>
      <c r="AC353" s="17"/>
      <c r="AD353" s="15"/>
      <c r="AE353" s="65"/>
      <c r="AF353" s="123"/>
      <c r="AG353" s="39"/>
      <c r="AH353" s="52"/>
      <c r="AJ353" s="17"/>
      <c r="AK353" s="17"/>
      <c r="AL353" s="17"/>
      <c r="AM353" s="17"/>
      <c r="AO353" s="157" t="s">
        <v>59</v>
      </c>
    </row>
    <row r="354" spans="2:41" s="3" customFormat="1" ht="9.9499999999999993" customHeight="1" x14ac:dyDescent="0.2">
      <c r="B354" s="112" t="s">
        <v>55</v>
      </c>
      <c r="D354" s="40"/>
      <c r="E354" s="73" t="s">
        <v>104</v>
      </c>
      <c r="F354" s="73"/>
      <c r="G354" s="30" t="s">
        <v>48</v>
      </c>
      <c r="H354" s="30"/>
      <c r="I354" s="30"/>
      <c r="J354" s="30" t="s">
        <v>179</v>
      </c>
      <c r="L354" s="30"/>
      <c r="M354" s="30"/>
      <c r="N354" s="30"/>
      <c r="P354" s="73" t="s">
        <v>106</v>
      </c>
      <c r="Q354" s="89"/>
      <c r="R354" s="29"/>
      <c r="S354" s="39">
        <f t="shared" ref="S354" si="893">IF(Suggested="Yes",AA354,AG354)</f>
        <v>8.6999999999999993</v>
      </c>
      <c r="T354" s="37" t="s">
        <v>47</v>
      </c>
      <c r="U354" s="5" t="str">
        <f>+Instructions!$B$3</f>
        <v>B</v>
      </c>
      <c r="V354" s="52"/>
      <c r="W354" s="56">
        <f>+Instructions!$C$22</f>
        <v>0</v>
      </c>
      <c r="X354" s="17">
        <f>ROUND($AA354*(1-W354)+0.004999,2)</f>
        <v>8.6999999999999993</v>
      </c>
      <c r="Y354" s="52"/>
      <c r="Z354" s="6" t="s">
        <v>667</v>
      </c>
      <c r="AA354" s="39">
        <v>8.6999999999999993</v>
      </c>
      <c r="AB354" s="60">
        <f t="shared" ref="AB354" si="894">+W354</f>
        <v>0</v>
      </c>
      <c r="AC354" s="17">
        <f t="shared" ref="AC354" si="895">+X354</f>
        <v>8.6999999999999993</v>
      </c>
      <c r="AD354" s="12">
        <f t="shared" ref="AD354" si="896">(AG354-AC354)/AG354</f>
        <v>0</v>
      </c>
      <c r="AE354" s="120"/>
      <c r="AF354" s="127">
        <v>1</v>
      </c>
      <c r="AG354" s="38">
        <f t="shared" ref="AG354" si="897">SUM(AJ354:AL354)+AE354</f>
        <v>8.6999999999999993</v>
      </c>
      <c r="AH354" s="52"/>
      <c r="AJ354" s="17">
        <f t="shared" ref="AJ354" si="898">ROUND(AC354/(1-VLOOKUP(AF354,Group,2,FALSE)),2)</f>
        <v>8.6999999999999993</v>
      </c>
      <c r="AK354" s="17">
        <f t="shared" ref="AK354" si="899">IF(VLOOKUP(AF354,Group,5,FALSE)="YES",VLOOKUP(ROUND(ROUND(AJ354,1)-AJ354,2),Round,2,FALSE)+VLOOKUP(AF354,Group,6,FALSE),0)</f>
        <v>0</v>
      </c>
      <c r="AL354" s="17">
        <f t="shared" ref="AL354" si="900">IF(VLOOKUP(AF354,Group,7,FALSE)="",0,ROUND(AJ354-0.04999,1)-AJ354+AM354)</f>
        <v>0</v>
      </c>
      <c r="AM354" s="17" t="str">
        <f t="shared" ref="AM354" si="901">IF(VLOOKUP(AF354,Group,7,FALSE)="","",VLOOKUP(AF354,Group,7,FALSE))</f>
        <v/>
      </c>
      <c r="AO354" s="31" t="s">
        <v>59</v>
      </c>
    </row>
    <row r="355" spans="2:41" s="3" customFormat="1" ht="2.85" customHeight="1" x14ac:dyDescent="0.2">
      <c r="P355" s="73"/>
      <c r="Q355" s="89"/>
      <c r="R355" s="6"/>
      <c r="S355" s="39"/>
      <c r="T355" s="6"/>
      <c r="U355" s="5"/>
      <c r="V355" s="52"/>
      <c r="W355" s="56"/>
      <c r="X355" s="15"/>
      <c r="Y355" s="52"/>
      <c r="Z355" s="39"/>
      <c r="AA355" s="39"/>
      <c r="AB355" s="55"/>
      <c r="AC355" s="17"/>
      <c r="AD355" s="15"/>
      <c r="AE355" s="65"/>
      <c r="AF355" s="123"/>
      <c r="AG355" s="39"/>
      <c r="AH355" s="52"/>
      <c r="AJ355" s="17"/>
      <c r="AK355" s="17"/>
      <c r="AL355" s="17"/>
      <c r="AM355" s="17"/>
      <c r="AO355" s="157" t="s">
        <v>59</v>
      </c>
    </row>
    <row r="356" spans="2:41" s="3" customFormat="1" ht="9.9499999999999993" customHeight="1" x14ac:dyDescent="0.2">
      <c r="B356" s="112" t="s">
        <v>55</v>
      </c>
      <c r="D356" s="40"/>
      <c r="E356" s="73" t="s">
        <v>173</v>
      </c>
      <c r="F356" s="73"/>
      <c r="G356" s="30" t="s">
        <v>48</v>
      </c>
      <c r="H356" s="30"/>
      <c r="I356" s="30"/>
      <c r="J356" s="30" t="s">
        <v>274</v>
      </c>
      <c r="L356" s="30"/>
      <c r="M356" s="30"/>
      <c r="N356" s="30"/>
      <c r="P356" s="73" t="s">
        <v>176</v>
      </c>
      <c r="Q356" s="89"/>
      <c r="R356" s="29"/>
      <c r="S356" s="39">
        <f t="shared" ref="S356:S357" si="902">IF(Suggested="Yes",AA356,AG356)</f>
        <v>15.3</v>
      </c>
      <c r="T356" s="37" t="s">
        <v>47</v>
      </c>
      <c r="U356" s="5" t="str">
        <f>+Instructions!$B$3</f>
        <v>B</v>
      </c>
      <c r="V356" s="52"/>
      <c r="W356" s="56">
        <f>+Instructions!$C$22</f>
        <v>0</v>
      </c>
      <c r="X356" s="17">
        <f t="shared" ref="X356:X357" si="903">ROUND($AA356*(1-W356)+0.004999,2)</f>
        <v>15.3</v>
      </c>
      <c r="Y356" s="52"/>
      <c r="Z356" s="6" t="s">
        <v>667</v>
      </c>
      <c r="AA356" s="39">
        <v>15.3</v>
      </c>
      <c r="AB356" s="60">
        <f t="shared" ref="AB356:AB357" si="904">+W356</f>
        <v>0</v>
      </c>
      <c r="AC356" s="17">
        <f t="shared" ref="AC356:AC357" si="905">+X356</f>
        <v>15.3</v>
      </c>
      <c r="AD356" s="12">
        <f t="shared" ref="AD356:AD357" si="906">(AG356-AC356)/AG356</f>
        <v>0</v>
      </c>
      <c r="AE356" s="120"/>
      <c r="AF356" s="127">
        <v>1</v>
      </c>
      <c r="AG356" s="38">
        <f t="shared" ref="AG356:AG357" si="907">SUM(AJ356:AL356)+AE356</f>
        <v>15.3</v>
      </c>
      <c r="AH356" s="52"/>
      <c r="AJ356" s="17">
        <f t="shared" ref="AJ356:AJ357" si="908">ROUND(AC356/(1-VLOOKUP(AF356,Group,2,FALSE)),2)</f>
        <v>15.3</v>
      </c>
      <c r="AK356" s="17">
        <f t="shared" ref="AK356:AK357" si="909">IF(VLOOKUP(AF356,Group,5,FALSE)="YES",VLOOKUP(ROUND(ROUND(AJ356,1)-AJ356,2),Round,2,FALSE)+VLOOKUP(AF356,Group,6,FALSE),0)</f>
        <v>0</v>
      </c>
      <c r="AL356" s="17">
        <f t="shared" ref="AL356:AL357" si="910">IF(VLOOKUP(AF356,Group,7,FALSE)="",0,ROUND(AJ356-0.04999,1)-AJ356+AM356)</f>
        <v>0</v>
      </c>
      <c r="AM356" s="17" t="str">
        <f t="shared" ref="AM356:AM357" si="911">IF(VLOOKUP(AF356,Group,7,FALSE)="","",VLOOKUP(AF356,Group,7,FALSE))</f>
        <v/>
      </c>
      <c r="AO356" s="31" t="s">
        <v>59</v>
      </c>
    </row>
    <row r="357" spans="2:41" s="3" customFormat="1" ht="9.9499999999999993" customHeight="1" x14ac:dyDescent="0.2">
      <c r="B357" s="112" t="s">
        <v>55</v>
      </c>
      <c r="D357" s="40"/>
      <c r="E357" s="73" t="s">
        <v>172</v>
      </c>
      <c r="F357" s="73"/>
      <c r="G357" s="30" t="s">
        <v>48</v>
      </c>
      <c r="H357" s="30"/>
      <c r="I357" s="30"/>
      <c r="J357" s="30" t="s">
        <v>274</v>
      </c>
      <c r="L357" s="30"/>
      <c r="M357" s="30"/>
      <c r="N357" s="30"/>
      <c r="P357" s="73" t="s">
        <v>176</v>
      </c>
      <c r="Q357" s="89"/>
      <c r="R357" s="29"/>
      <c r="S357" s="39">
        <f t="shared" si="902"/>
        <v>16.350000000000001</v>
      </c>
      <c r="T357" s="37" t="s">
        <v>47</v>
      </c>
      <c r="U357" s="5" t="str">
        <f>+Instructions!$B$3</f>
        <v>B</v>
      </c>
      <c r="V357" s="52"/>
      <c r="W357" s="56">
        <f>+Instructions!$C$22</f>
        <v>0</v>
      </c>
      <c r="X357" s="17">
        <f t="shared" si="903"/>
        <v>16.350000000000001</v>
      </c>
      <c r="Y357" s="52"/>
      <c r="Z357" s="6" t="s">
        <v>667</v>
      </c>
      <c r="AA357" s="39">
        <v>16.350000000000001</v>
      </c>
      <c r="AB357" s="60">
        <f t="shared" si="904"/>
        <v>0</v>
      </c>
      <c r="AC357" s="17">
        <f t="shared" si="905"/>
        <v>16.350000000000001</v>
      </c>
      <c r="AD357" s="12">
        <f t="shared" si="906"/>
        <v>0</v>
      </c>
      <c r="AE357" s="120"/>
      <c r="AF357" s="127">
        <v>1</v>
      </c>
      <c r="AG357" s="38">
        <f t="shared" si="907"/>
        <v>16.350000000000001</v>
      </c>
      <c r="AH357" s="52"/>
      <c r="AJ357" s="17">
        <f t="shared" si="908"/>
        <v>16.350000000000001</v>
      </c>
      <c r="AK357" s="17">
        <f t="shared" si="909"/>
        <v>0</v>
      </c>
      <c r="AL357" s="17">
        <f t="shared" si="910"/>
        <v>0</v>
      </c>
      <c r="AM357" s="17" t="str">
        <f t="shared" si="911"/>
        <v/>
      </c>
      <c r="AO357" s="31" t="s">
        <v>59</v>
      </c>
    </row>
    <row r="358" spans="2:41" s="3" customFormat="1" ht="3.95" customHeight="1" x14ac:dyDescent="0.2">
      <c r="P358" s="73"/>
      <c r="Q358" s="89"/>
      <c r="R358" s="6"/>
      <c r="S358" s="39"/>
      <c r="T358" s="6"/>
      <c r="U358" s="5"/>
      <c r="V358" s="52"/>
      <c r="W358" s="56"/>
      <c r="X358" s="15"/>
      <c r="Y358" s="52"/>
      <c r="Z358" s="39"/>
      <c r="AA358" s="39"/>
      <c r="AB358" s="55"/>
      <c r="AC358" s="17"/>
      <c r="AD358" s="15"/>
      <c r="AE358" s="65"/>
      <c r="AF358" s="123"/>
      <c r="AG358" s="39"/>
      <c r="AH358" s="52"/>
      <c r="AJ358" s="17"/>
      <c r="AK358" s="17"/>
      <c r="AL358" s="17"/>
      <c r="AM358" s="17"/>
      <c r="AO358" s="157" t="s">
        <v>59</v>
      </c>
    </row>
    <row r="359" spans="2:41" s="3" customFormat="1" ht="9.9499999999999993" customHeight="1" x14ac:dyDescent="0.2">
      <c r="C359" s="213" t="s">
        <v>355</v>
      </c>
      <c r="D359" s="98"/>
      <c r="E359" s="174"/>
      <c r="F359" s="73"/>
      <c r="G359" s="30"/>
      <c r="H359" s="30"/>
      <c r="I359" s="30"/>
      <c r="J359" s="30"/>
      <c r="K359" s="174"/>
      <c r="M359" s="30"/>
      <c r="N359" s="30" t="s">
        <v>87</v>
      </c>
      <c r="P359" s="73"/>
      <c r="Q359" s="89"/>
      <c r="R359" s="78" t="s">
        <v>121</v>
      </c>
      <c r="S359" s="189" t="s">
        <v>517</v>
      </c>
      <c r="T359" s="190"/>
      <c r="U359" s="37"/>
      <c r="V359" s="52"/>
      <c r="W359" s="56"/>
      <c r="X359" s="39"/>
      <c r="Y359" s="52"/>
      <c r="Z359" s="39"/>
      <c r="AA359" s="39"/>
      <c r="AB359" s="60"/>
      <c r="AC359" s="39"/>
      <c r="AD359" s="60"/>
      <c r="AE359" s="74"/>
      <c r="AF359" s="74"/>
      <c r="AG359" s="39"/>
      <c r="AH359" s="52"/>
      <c r="AI359" s="39"/>
      <c r="AJ359" s="39"/>
      <c r="AK359" s="39"/>
      <c r="AL359" s="39"/>
      <c r="AM359" s="39"/>
      <c r="AN359" s="6"/>
      <c r="AO359" s="156"/>
    </row>
    <row r="360" spans="2:41" s="3" customFormat="1" ht="2.85" customHeight="1" x14ac:dyDescent="0.2">
      <c r="P360" s="73"/>
      <c r="Q360" s="89"/>
      <c r="R360" s="6"/>
      <c r="S360" s="39"/>
      <c r="T360" s="6"/>
      <c r="U360" s="5"/>
      <c r="V360" s="52"/>
      <c r="W360" s="56"/>
      <c r="X360" s="15"/>
      <c r="Y360" s="52"/>
      <c r="Z360" s="39"/>
      <c r="AA360" s="39"/>
      <c r="AB360" s="55"/>
      <c r="AC360" s="17"/>
      <c r="AD360" s="15"/>
      <c r="AE360" s="65"/>
      <c r="AF360" s="123"/>
      <c r="AG360" s="39"/>
      <c r="AH360" s="52"/>
      <c r="AJ360" s="17"/>
      <c r="AK360" s="17"/>
      <c r="AL360" s="17"/>
      <c r="AM360" s="17"/>
      <c r="AO360" s="157" t="s">
        <v>59</v>
      </c>
    </row>
    <row r="361" spans="2:41" s="3" customFormat="1" ht="9.9499999999999993" customHeight="1" x14ac:dyDescent="0.2">
      <c r="D361" s="40" t="s">
        <v>97</v>
      </c>
      <c r="E361" s="186" t="s">
        <v>356</v>
      </c>
      <c r="F361" s="186"/>
      <c r="G361" s="186"/>
      <c r="H361" s="186"/>
      <c r="I361" s="186"/>
      <c r="J361" s="186"/>
      <c r="K361" s="186"/>
      <c r="L361" s="186"/>
      <c r="M361" s="186"/>
      <c r="N361" s="186"/>
      <c r="O361" s="186"/>
      <c r="P361" s="98"/>
      <c r="Q361" s="187"/>
      <c r="R361" s="188"/>
      <c r="S361" s="39"/>
      <c r="T361" s="6"/>
      <c r="U361" s="5"/>
      <c r="V361" s="52"/>
      <c r="W361" s="56"/>
      <c r="X361" s="15"/>
      <c r="Y361" s="52"/>
      <c r="Z361" s="39"/>
      <c r="AA361" s="39"/>
      <c r="AB361" s="55"/>
      <c r="AC361" s="17"/>
      <c r="AD361" s="15"/>
      <c r="AE361" s="65"/>
      <c r="AF361" s="123"/>
      <c r="AG361" s="39"/>
      <c r="AH361" s="52"/>
      <c r="AJ361" s="17"/>
      <c r="AK361" s="17"/>
      <c r="AL361" s="17"/>
      <c r="AM361" s="17"/>
      <c r="AO361" s="157" t="s">
        <v>59</v>
      </c>
    </row>
    <row r="362" spans="2:41" s="3" customFormat="1" ht="0.95" customHeight="1" x14ac:dyDescent="0.2">
      <c r="P362" s="73"/>
      <c r="Q362" s="89"/>
      <c r="R362" s="6"/>
      <c r="S362" s="39"/>
      <c r="T362" s="6"/>
      <c r="U362" s="5"/>
      <c r="V362" s="52"/>
      <c r="W362" s="56"/>
      <c r="X362" s="15"/>
      <c r="Y362" s="52"/>
      <c r="Z362" s="39"/>
      <c r="AA362" s="39"/>
      <c r="AB362" s="55"/>
      <c r="AC362" s="17"/>
      <c r="AD362" s="15"/>
      <c r="AE362" s="65"/>
      <c r="AF362" s="123"/>
      <c r="AG362" s="39"/>
      <c r="AH362" s="52"/>
      <c r="AJ362" s="17"/>
      <c r="AK362" s="17"/>
      <c r="AL362" s="17"/>
      <c r="AM362" s="17"/>
      <c r="AO362" s="157" t="s">
        <v>59</v>
      </c>
    </row>
    <row r="363" spans="2:41" s="3" customFormat="1" ht="9.9499999999999993" customHeight="1" x14ac:dyDescent="0.2">
      <c r="B363" s="112" t="s">
        <v>55</v>
      </c>
      <c r="D363" s="40"/>
      <c r="E363" s="73" t="s">
        <v>109</v>
      </c>
      <c r="F363" s="73"/>
      <c r="G363" s="30" t="s">
        <v>48</v>
      </c>
      <c r="H363" s="30"/>
      <c r="I363" s="30"/>
      <c r="J363" s="30" t="s">
        <v>134</v>
      </c>
      <c r="L363" s="30"/>
      <c r="M363" s="30"/>
      <c r="N363" s="30"/>
      <c r="P363" s="73" t="s">
        <v>106</v>
      </c>
      <c r="Q363" s="89"/>
      <c r="R363" s="29"/>
      <c r="S363" s="39">
        <f t="shared" ref="S363" si="912">IF(Suggested="Yes",AA363,AG363)</f>
        <v>15.25</v>
      </c>
      <c r="T363" s="37" t="s">
        <v>47</v>
      </c>
      <c r="U363" s="5" t="str">
        <f>+Instructions!$B$3</f>
        <v>B</v>
      </c>
      <c r="V363" s="52"/>
      <c r="W363" s="56">
        <f>+Instructions!$C$22</f>
        <v>0</v>
      </c>
      <c r="X363" s="17">
        <f>ROUND($AA363*(1-W363)+0.004999,2)</f>
        <v>15.25</v>
      </c>
      <c r="Y363" s="52"/>
      <c r="Z363" s="6" t="s">
        <v>667</v>
      </c>
      <c r="AA363" s="39">
        <v>15.25</v>
      </c>
      <c r="AB363" s="60">
        <f t="shared" ref="AB363" si="913">+W363</f>
        <v>0</v>
      </c>
      <c r="AC363" s="17">
        <f t="shared" ref="AC363" si="914">+X363</f>
        <v>15.25</v>
      </c>
      <c r="AD363" s="12">
        <f t="shared" ref="AD363" si="915">(AG363-AC363)/AG363</f>
        <v>0</v>
      </c>
      <c r="AE363" s="120"/>
      <c r="AF363" s="127">
        <v>1</v>
      </c>
      <c r="AG363" s="38">
        <f t="shared" ref="AG363" si="916">SUM(AJ363:AL363)+AE363</f>
        <v>15.25</v>
      </c>
      <c r="AH363" s="52"/>
      <c r="AJ363" s="17">
        <f t="shared" ref="AJ363" si="917">ROUND(AC363/(1-VLOOKUP(AF363,Group,2,FALSE)),2)</f>
        <v>15.25</v>
      </c>
      <c r="AK363" s="17">
        <f t="shared" ref="AK363" si="918">IF(VLOOKUP(AF363,Group,5,FALSE)="YES",VLOOKUP(ROUND(ROUND(AJ363,1)-AJ363,2),Round,2,FALSE)+VLOOKUP(AF363,Group,6,FALSE),0)</f>
        <v>0</v>
      </c>
      <c r="AL363" s="17">
        <f t="shared" ref="AL363" si="919">IF(VLOOKUP(AF363,Group,7,FALSE)="",0,ROUND(AJ363-0.04999,1)-AJ363+AM363)</f>
        <v>0</v>
      </c>
      <c r="AM363" s="17" t="str">
        <f t="shared" ref="AM363" si="920">IF(VLOOKUP(AF363,Group,7,FALSE)="","",VLOOKUP(AF363,Group,7,FALSE))</f>
        <v/>
      </c>
      <c r="AO363" s="31" t="s">
        <v>59</v>
      </c>
    </row>
    <row r="364" spans="2:41" s="3" customFormat="1" ht="9.9499999999999993" customHeight="1" x14ac:dyDescent="0.2">
      <c r="B364" s="112" t="s">
        <v>55</v>
      </c>
      <c r="D364" s="40"/>
      <c r="E364" s="73" t="s">
        <v>107</v>
      </c>
      <c r="F364" s="73"/>
      <c r="G364" s="30" t="s">
        <v>48</v>
      </c>
      <c r="H364" s="30"/>
      <c r="I364" s="30"/>
      <c r="J364" s="30" t="s">
        <v>134</v>
      </c>
      <c r="L364" s="30"/>
      <c r="M364" s="30"/>
      <c r="N364" s="30"/>
      <c r="P364" s="73" t="s">
        <v>108</v>
      </c>
      <c r="Q364" s="89"/>
      <c r="R364" s="29"/>
      <c r="S364" s="39">
        <f t="shared" ref="S364" si="921">IF(Suggested="Yes",AA364,AG364)</f>
        <v>17.75</v>
      </c>
      <c r="T364" s="37" t="s">
        <v>47</v>
      </c>
      <c r="U364" s="5" t="str">
        <f>+Instructions!$B$3</f>
        <v>B</v>
      </c>
      <c r="V364" s="52"/>
      <c r="W364" s="56">
        <f>+Instructions!$C$22</f>
        <v>0</v>
      </c>
      <c r="X364" s="17">
        <f>ROUND($AA364*(1-W364)+0.004999,2)</f>
        <v>17.75</v>
      </c>
      <c r="Y364" s="52"/>
      <c r="Z364" s="6" t="s">
        <v>667</v>
      </c>
      <c r="AA364" s="39">
        <v>17.75</v>
      </c>
      <c r="AB364" s="60">
        <f t="shared" ref="AB364" si="922">+W364</f>
        <v>0</v>
      </c>
      <c r="AC364" s="17">
        <f t="shared" ref="AC364" si="923">+X364</f>
        <v>17.75</v>
      </c>
      <c r="AD364" s="12">
        <f t="shared" ref="AD364" si="924">(AG364-AC364)/AG364</f>
        <v>0</v>
      </c>
      <c r="AE364" s="120"/>
      <c r="AF364" s="127">
        <v>1</v>
      </c>
      <c r="AG364" s="38">
        <f t="shared" ref="AG364" si="925">SUM(AJ364:AL364)+AE364</f>
        <v>17.75</v>
      </c>
      <c r="AH364" s="52"/>
      <c r="AJ364" s="17">
        <f t="shared" ref="AJ364" si="926">ROUND(AC364/(1-VLOOKUP(AF364,Group,2,FALSE)),2)</f>
        <v>17.75</v>
      </c>
      <c r="AK364" s="17">
        <f t="shared" ref="AK364" si="927">IF(VLOOKUP(AF364,Group,5,FALSE)="YES",VLOOKUP(ROUND(ROUND(AJ364,1)-AJ364,2),Round,2,FALSE)+VLOOKUP(AF364,Group,6,FALSE),0)</f>
        <v>0</v>
      </c>
      <c r="AL364" s="17">
        <f t="shared" ref="AL364" si="928">IF(VLOOKUP(AF364,Group,7,FALSE)="",0,ROUND(AJ364-0.04999,1)-AJ364+AM364)</f>
        <v>0</v>
      </c>
      <c r="AM364" s="17" t="str">
        <f t="shared" ref="AM364" si="929">IF(VLOOKUP(AF364,Group,7,FALSE)="","",VLOOKUP(AF364,Group,7,FALSE))</f>
        <v/>
      </c>
      <c r="AO364" s="31" t="s">
        <v>59</v>
      </c>
    </row>
    <row r="365" spans="2:41" s="3" customFormat="1" ht="0.95" customHeight="1" x14ac:dyDescent="0.2">
      <c r="P365" s="73"/>
      <c r="Q365" s="89"/>
      <c r="R365" s="6"/>
      <c r="S365" s="39"/>
      <c r="T365" s="6"/>
      <c r="U365" s="5"/>
      <c r="V365" s="52"/>
      <c r="W365" s="56"/>
      <c r="X365" s="15"/>
      <c r="Y365" s="52"/>
      <c r="Z365" s="39"/>
      <c r="AA365" s="39"/>
      <c r="AB365" s="55"/>
      <c r="AC365" s="17"/>
      <c r="AD365" s="15"/>
      <c r="AE365" s="65"/>
      <c r="AF365" s="123"/>
      <c r="AG365" s="39"/>
      <c r="AH365" s="52"/>
      <c r="AJ365" s="17"/>
      <c r="AK365" s="17"/>
      <c r="AL365" s="17"/>
      <c r="AM365" s="17"/>
      <c r="AO365" s="157" t="s">
        <v>59</v>
      </c>
    </row>
    <row r="366" spans="2:41" s="3" customFormat="1" ht="9.9499999999999993" customHeight="1" x14ac:dyDescent="0.2">
      <c r="B366" s="111" t="s">
        <v>8</v>
      </c>
      <c r="D366" s="40"/>
      <c r="E366" s="73" t="s">
        <v>223</v>
      </c>
      <c r="F366" s="73"/>
      <c r="G366" s="30" t="s">
        <v>114</v>
      </c>
      <c r="H366" s="30"/>
      <c r="I366" s="30"/>
      <c r="J366" s="30" t="s">
        <v>138</v>
      </c>
      <c r="K366" s="30"/>
      <c r="L366" s="73" t="s">
        <v>140</v>
      </c>
      <c r="N366" s="191" t="s">
        <v>130</v>
      </c>
      <c r="P366" s="73" t="s">
        <v>139</v>
      </c>
      <c r="Q366" s="89"/>
      <c r="R366" s="29"/>
      <c r="S366" s="39">
        <f t="shared" ref="S366:S367" si="930">IF(Suggested="Yes",AA366,AG366)</f>
        <v>84.45</v>
      </c>
      <c r="T366" s="37" t="s">
        <v>46</v>
      </c>
      <c r="U366" s="5" t="str">
        <f>+Instructions!$B$3</f>
        <v>B</v>
      </c>
      <c r="V366" s="52"/>
      <c r="W366" s="56">
        <f>+Instructions!$C$22</f>
        <v>0</v>
      </c>
      <c r="X366" s="17">
        <f>ROUND($AA366*(1-W366)+0.004999,2)</f>
        <v>84.45</v>
      </c>
      <c r="Y366" s="52"/>
      <c r="Z366" s="6" t="s">
        <v>667</v>
      </c>
      <c r="AA366" s="39">
        <v>84.45</v>
      </c>
      <c r="AB366" s="60">
        <f t="shared" ref="AB366:AB367" si="931">+W366</f>
        <v>0</v>
      </c>
      <c r="AC366" s="17">
        <f t="shared" ref="AC366:AC367" si="932">+X366</f>
        <v>84.45</v>
      </c>
      <c r="AD366" s="12">
        <f t="shared" ref="AD366:AD367" si="933">(AG366-AC366)/AG366</f>
        <v>0</v>
      </c>
      <c r="AE366" s="120"/>
      <c r="AF366" s="128">
        <v>3</v>
      </c>
      <c r="AG366" s="53">
        <f t="shared" ref="AG366:AG367" si="934">SUM(AJ366:AL366)+AE366</f>
        <v>84.45</v>
      </c>
      <c r="AH366" s="52"/>
      <c r="AJ366" s="17">
        <f t="shared" ref="AJ366:AJ367" si="935">ROUND(AC366/(1-VLOOKUP(AF366,Group,2,FALSE)),2)</f>
        <v>84.45</v>
      </c>
      <c r="AK366" s="17">
        <f t="shared" ref="AK366:AK367" si="936">IF(VLOOKUP(AF366,Group,5,FALSE)="YES",VLOOKUP(ROUND(ROUND(AJ366,1)-AJ366,2),Round,2,FALSE)+VLOOKUP(AF366,Group,6,FALSE),0)</f>
        <v>0</v>
      </c>
      <c r="AL366" s="17">
        <f t="shared" ref="AL366:AL367" si="937">IF(VLOOKUP(AF366,Group,7,FALSE)="",0,ROUND(AJ366-0.04999,1)-AJ366+AM366)</f>
        <v>0</v>
      </c>
      <c r="AM366" s="17" t="str">
        <f t="shared" ref="AM366:AM367" si="938">IF(VLOOKUP(AF366,Group,7,FALSE)="","",VLOOKUP(AF366,Group,7,FALSE))</f>
        <v/>
      </c>
      <c r="AO366" s="31" t="s">
        <v>59</v>
      </c>
    </row>
    <row r="367" spans="2:41" s="3" customFormat="1" ht="9.9499999999999993" customHeight="1" x14ac:dyDescent="0.2">
      <c r="B367" s="111" t="s">
        <v>8</v>
      </c>
      <c r="D367" s="40"/>
      <c r="E367" s="73" t="s">
        <v>223</v>
      </c>
      <c r="F367" s="73"/>
      <c r="G367" s="30" t="s">
        <v>114</v>
      </c>
      <c r="H367" s="30"/>
      <c r="I367" s="30"/>
      <c r="J367" s="30" t="s">
        <v>135</v>
      </c>
      <c r="K367" s="30"/>
      <c r="L367" s="73" t="s">
        <v>146</v>
      </c>
      <c r="N367" s="191" t="s">
        <v>130</v>
      </c>
      <c r="P367" s="73" t="s">
        <v>116</v>
      </c>
      <c r="Q367" s="89"/>
      <c r="R367" s="29"/>
      <c r="S367" s="39">
        <f t="shared" si="930"/>
        <v>39.75</v>
      </c>
      <c r="T367" s="37" t="s">
        <v>46</v>
      </c>
      <c r="U367" s="5" t="str">
        <f>+Instructions!$B$3</f>
        <v>B</v>
      </c>
      <c r="V367" s="52"/>
      <c r="W367" s="56">
        <f>+Instructions!$C$22</f>
        <v>0</v>
      </c>
      <c r="X367" s="17">
        <f>ROUND($AA367*(1-W367)+0.004999,2)</f>
        <v>39.75</v>
      </c>
      <c r="Y367" s="52"/>
      <c r="Z367" s="6" t="s">
        <v>667</v>
      </c>
      <c r="AA367" s="39">
        <v>39.75</v>
      </c>
      <c r="AB367" s="60">
        <f t="shared" si="931"/>
        <v>0</v>
      </c>
      <c r="AC367" s="17">
        <f t="shared" si="932"/>
        <v>39.75</v>
      </c>
      <c r="AD367" s="12">
        <f t="shared" si="933"/>
        <v>0</v>
      </c>
      <c r="AE367" s="120"/>
      <c r="AF367" s="128">
        <v>3</v>
      </c>
      <c r="AG367" s="53">
        <f t="shared" si="934"/>
        <v>39.75</v>
      </c>
      <c r="AH367" s="52"/>
      <c r="AJ367" s="17">
        <f t="shared" si="935"/>
        <v>39.75</v>
      </c>
      <c r="AK367" s="17">
        <f t="shared" si="936"/>
        <v>0</v>
      </c>
      <c r="AL367" s="17">
        <f t="shared" si="937"/>
        <v>0</v>
      </c>
      <c r="AM367" s="17" t="str">
        <f t="shared" si="938"/>
        <v/>
      </c>
      <c r="AO367" s="31" t="s">
        <v>59</v>
      </c>
    </row>
    <row r="368" spans="2:41" s="3" customFormat="1" ht="0.95" customHeight="1" x14ac:dyDescent="0.2">
      <c r="P368" s="73"/>
      <c r="Q368" s="89"/>
      <c r="R368" s="6"/>
      <c r="S368" s="39"/>
      <c r="T368" s="6"/>
      <c r="U368" s="5"/>
      <c r="V368" s="52"/>
      <c r="W368" s="56"/>
      <c r="X368" s="15"/>
      <c r="Y368" s="52"/>
      <c r="Z368" s="39"/>
      <c r="AA368" s="39"/>
      <c r="AB368" s="55"/>
      <c r="AC368" s="17"/>
      <c r="AD368" s="15"/>
      <c r="AE368" s="65"/>
      <c r="AF368" s="123"/>
      <c r="AG368" s="39"/>
      <c r="AH368" s="52"/>
      <c r="AJ368" s="17"/>
      <c r="AK368" s="17"/>
      <c r="AL368" s="17"/>
      <c r="AM368" s="17"/>
      <c r="AO368" s="157" t="s">
        <v>59</v>
      </c>
    </row>
    <row r="369" spans="2:41" s="3" customFormat="1" ht="9.9499999999999993" customHeight="1" x14ac:dyDescent="0.2">
      <c r="B369" s="113" t="s">
        <v>45</v>
      </c>
      <c r="D369" s="40"/>
      <c r="E369" s="73" t="s">
        <v>136</v>
      </c>
      <c r="F369" s="73"/>
      <c r="G369" s="30" t="s">
        <v>162</v>
      </c>
      <c r="H369" s="30"/>
      <c r="I369" s="30"/>
      <c r="J369" s="30" t="s">
        <v>135</v>
      </c>
      <c r="K369" s="30"/>
      <c r="L369" s="30"/>
      <c r="M369" s="30"/>
      <c r="N369" s="30"/>
      <c r="P369" s="73" t="s">
        <v>120</v>
      </c>
      <c r="Q369" s="89"/>
      <c r="R369" s="29"/>
      <c r="S369" s="39">
        <f t="shared" ref="S369" si="939">IF(Suggested="Yes",AA369,AG369)</f>
        <v>396.3</v>
      </c>
      <c r="T369" s="37" t="s">
        <v>46</v>
      </c>
      <c r="U369" s="5" t="str">
        <f>+Instructions!$B$3</f>
        <v>B</v>
      </c>
      <c r="V369" s="52"/>
      <c r="W369" s="56">
        <f>+Instructions!$C$22</f>
        <v>0</v>
      </c>
      <c r="X369" s="39">
        <f>ROUND($AA369*(1-W369)+0.004999,2)</f>
        <v>396.3</v>
      </c>
      <c r="Y369" s="52"/>
      <c r="Z369" s="6" t="s">
        <v>667</v>
      </c>
      <c r="AA369" s="39">
        <v>396.3</v>
      </c>
      <c r="AB369" s="60">
        <f t="shared" ref="AB369" si="940">+W369</f>
        <v>0</v>
      </c>
      <c r="AC369" s="39">
        <f t="shared" ref="AC369" si="941">+X369</f>
        <v>396.3</v>
      </c>
      <c r="AD369" s="60">
        <f t="shared" ref="AD369" si="942">(AG369-AC369)/AG369</f>
        <v>0</v>
      </c>
      <c r="AE369" s="120"/>
      <c r="AF369" s="129">
        <v>2</v>
      </c>
      <c r="AG369" s="44">
        <f t="shared" ref="AG369" si="943">SUM(AJ369:AL369)+AE369</f>
        <v>396.3</v>
      </c>
      <c r="AH369" s="52"/>
      <c r="AJ369" s="17">
        <f t="shared" ref="AJ369" si="944">ROUND(AC369/(1-VLOOKUP(AF369,Group,2,FALSE)),2)</f>
        <v>396.3</v>
      </c>
      <c r="AK369" s="17">
        <f t="shared" ref="AK369" si="945">IF(VLOOKUP(AF369,Group,5,FALSE)="YES",VLOOKUP(ROUND(ROUND(AJ369,1)-AJ369,2),Round,2,FALSE)+VLOOKUP(AF369,Group,6,FALSE),0)</f>
        <v>0</v>
      </c>
      <c r="AL369" s="17">
        <f t="shared" ref="AL369" si="946">IF(VLOOKUP(AF369,Group,7,FALSE)="",0,ROUND(AJ369-0.04999,1)-AJ369+AM369)</f>
        <v>0</v>
      </c>
      <c r="AM369" s="17" t="str">
        <f t="shared" ref="AM369" si="947">IF(VLOOKUP(AF369,Group,7,FALSE)="","",VLOOKUP(AF369,Group,7,FALSE))</f>
        <v/>
      </c>
      <c r="AO369" s="31" t="s">
        <v>59</v>
      </c>
    </row>
    <row r="370" spans="2:41" s="3" customFormat="1" ht="0.95" customHeight="1" x14ac:dyDescent="0.2">
      <c r="P370" s="73"/>
      <c r="Q370" s="89"/>
      <c r="R370" s="6"/>
      <c r="S370" s="39"/>
      <c r="T370" s="6"/>
      <c r="U370" s="5"/>
      <c r="V370" s="52"/>
      <c r="W370" s="56"/>
      <c r="X370" s="15"/>
      <c r="Y370" s="52"/>
      <c r="Z370" s="39"/>
      <c r="AA370" s="39"/>
      <c r="AB370" s="55"/>
      <c r="AC370" s="17"/>
      <c r="AD370" s="15"/>
      <c r="AE370" s="65"/>
      <c r="AF370" s="123"/>
      <c r="AG370" s="39"/>
      <c r="AH370" s="52"/>
      <c r="AJ370" s="17"/>
      <c r="AK370" s="17"/>
      <c r="AL370" s="17"/>
      <c r="AM370" s="17"/>
      <c r="AO370" s="157" t="s">
        <v>59</v>
      </c>
    </row>
    <row r="371" spans="2:41" s="3" customFormat="1" ht="9.9499999999999993" customHeight="1" x14ac:dyDescent="0.2">
      <c r="B371" s="113" t="s">
        <v>45</v>
      </c>
      <c r="D371" s="40"/>
      <c r="E371" s="73" t="s">
        <v>117</v>
      </c>
      <c r="F371" s="73"/>
      <c r="G371" s="30" t="s">
        <v>118</v>
      </c>
      <c r="H371" s="30"/>
      <c r="I371" s="30"/>
      <c r="J371" s="30" t="s">
        <v>135</v>
      </c>
      <c r="K371" s="30"/>
      <c r="L371" s="30"/>
      <c r="M371" s="30"/>
      <c r="N371" s="30"/>
      <c r="P371" s="73" t="s">
        <v>119</v>
      </c>
      <c r="Q371" s="89"/>
      <c r="R371" s="29"/>
      <c r="S371" s="39">
        <f t="shared" ref="S371" si="948">IF(Suggested="Yes",AA371,AG371)</f>
        <v>17.55</v>
      </c>
      <c r="T371" s="37" t="s">
        <v>46</v>
      </c>
      <c r="U371" s="5" t="str">
        <f>+Instructions!$B$3</f>
        <v>B</v>
      </c>
      <c r="V371" s="52"/>
      <c r="W371" s="56">
        <f>+Instructions!$C$22</f>
        <v>0</v>
      </c>
      <c r="X371" s="39">
        <f>ROUND($AA371*(1-W371)+0.004999,2)</f>
        <v>17.55</v>
      </c>
      <c r="Y371" s="52"/>
      <c r="Z371" s="6" t="s">
        <v>667</v>
      </c>
      <c r="AA371" s="39">
        <v>17.55</v>
      </c>
      <c r="AB371" s="60">
        <f t="shared" ref="AB371" si="949">+W371</f>
        <v>0</v>
      </c>
      <c r="AC371" s="39">
        <f t="shared" ref="AC371" si="950">+X371</f>
        <v>17.55</v>
      </c>
      <c r="AD371" s="60">
        <f t="shared" ref="AD371" si="951">(AG371-AC371)/AG371</f>
        <v>0</v>
      </c>
      <c r="AE371" s="120"/>
      <c r="AF371" s="129">
        <v>2</v>
      </c>
      <c r="AG371" s="44">
        <f t="shared" ref="AG371" si="952">SUM(AJ371:AL371)+AE371</f>
        <v>17.55</v>
      </c>
      <c r="AH371" s="52"/>
      <c r="AJ371" s="17">
        <f t="shared" ref="AJ371" si="953">ROUND(AC371/(1-VLOOKUP(AF371,Group,2,FALSE)),2)</f>
        <v>17.55</v>
      </c>
      <c r="AK371" s="17">
        <f t="shared" ref="AK371" si="954">IF(VLOOKUP(AF371,Group,5,FALSE)="YES",VLOOKUP(ROUND(ROUND(AJ371,1)-AJ371,2),Round,2,FALSE)+VLOOKUP(AF371,Group,6,FALSE),0)</f>
        <v>0</v>
      </c>
      <c r="AL371" s="17">
        <f t="shared" ref="AL371" si="955">IF(VLOOKUP(AF371,Group,7,FALSE)="",0,ROUND(AJ371-0.04999,1)-AJ371+AM371)</f>
        <v>0</v>
      </c>
      <c r="AM371" s="17" t="str">
        <f t="shared" ref="AM371" si="956">IF(VLOOKUP(AF371,Group,7,FALSE)="","",VLOOKUP(AF371,Group,7,FALSE))</f>
        <v/>
      </c>
      <c r="AO371" s="31" t="s">
        <v>59</v>
      </c>
    </row>
    <row r="372" spans="2:41" s="3" customFormat="1" ht="2.85" customHeight="1" x14ac:dyDescent="0.2">
      <c r="P372" s="73"/>
      <c r="Q372" s="89"/>
      <c r="R372" s="6"/>
      <c r="S372" s="39"/>
      <c r="T372" s="6"/>
      <c r="U372" s="5"/>
      <c r="V372" s="52"/>
      <c r="W372" s="56"/>
      <c r="X372" s="15"/>
      <c r="Y372" s="52"/>
      <c r="Z372" s="39"/>
      <c r="AA372" s="39"/>
      <c r="AB372" s="55"/>
      <c r="AC372" s="17"/>
      <c r="AD372" s="15"/>
      <c r="AE372" s="65"/>
      <c r="AF372" s="123"/>
      <c r="AG372" s="39"/>
      <c r="AH372" s="52"/>
      <c r="AJ372" s="17"/>
      <c r="AK372" s="17"/>
      <c r="AL372" s="17"/>
      <c r="AM372" s="17"/>
      <c r="AO372" s="157" t="s">
        <v>59</v>
      </c>
    </row>
    <row r="373" spans="2:41" s="3" customFormat="1" ht="9.9499999999999993" customHeight="1" x14ac:dyDescent="0.2">
      <c r="B373" s="112" t="s">
        <v>55</v>
      </c>
      <c r="D373" s="40"/>
      <c r="E373" s="73" t="s">
        <v>109</v>
      </c>
      <c r="F373" s="73"/>
      <c r="G373" s="30" t="s">
        <v>48</v>
      </c>
      <c r="H373" s="30"/>
      <c r="I373" s="30"/>
      <c r="J373" s="30" t="s">
        <v>105</v>
      </c>
      <c r="L373" s="30"/>
      <c r="M373" s="30"/>
      <c r="N373" s="30"/>
      <c r="P373" s="73" t="s">
        <v>106</v>
      </c>
      <c r="Q373" s="89"/>
      <c r="R373" s="29"/>
      <c r="S373" s="39">
        <f t="shared" ref="S373" si="957">IF(Suggested="Yes",AA373,AG373)</f>
        <v>12.9</v>
      </c>
      <c r="T373" s="37" t="s">
        <v>47</v>
      </c>
      <c r="U373" s="5" t="str">
        <f>+Instructions!$B$3</f>
        <v>B</v>
      </c>
      <c r="V373" s="52"/>
      <c r="W373" s="56">
        <f>+Instructions!$C$22</f>
        <v>0</v>
      </c>
      <c r="X373" s="17">
        <f t="shared" ref="X373" si="958">ROUND($AA373*(1-W373)+0.004999,2)</f>
        <v>12.9</v>
      </c>
      <c r="Y373" s="52"/>
      <c r="Z373" s="6" t="s">
        <v>667</v>
      </c>
      <c r="AA373" s="39">
        <v>12.9</v>
      </c>
      <c r="AB373" s="60">
        <f t="shared" ref="AB373" si="959">+W373</f>
        <v>0</v>
      </c>
      <c r="AC373" s="17">
        <f t="shared" ref="AC373" si="960">+X373</f>
        <v>12.9</v>
      </c>
      <c r="AD373" s="12">
        <f t="shared" ref="AD373" si="961">(AG373-AC373)/AG373</f>
        <v>0</v>
      </c>
      <c r="AE373" s="120"/>
      <c r="AF373" s="127">
        <v>1</v>
      </c>
      <c r="AG373" s="38">
        <f t="shared" ref="AG373" si="962">SUM(AJ373:AL373)+AE373</f>
        <v>12.9</v>
      </c>
      <c r="AH373" s="52"/>
      <c r="AJ373" s="17">
        <f t="shared" ref="AJ373" si="963">ROUND(AC373/(1-VLOOKUP(AF373,Group,2,FALSE)),2)</f>
        <v>12.9</v>
      </c>
      <c r="AK373" s="17">
        <f t="shared" ref="AK373" si="964">IF(VLOOKUP(AF373,Group,5,FALSE)="YES",VLOOKUP(ROUND(ROUND(AJ373,1)-AJ373,2),Round,2,FALSE)+VLOOKUP(AF373,Group,6,FALSE),0)</f>
        <v>0</v>
      </c>
      <c r="AL373" s="17">
        <f t="shared" ref="AL373" si="965">IF(VLOOKUP(AF373,Group,7,FALSE)="",0,ROUND(AJ373-0.04999,1)-AJ373+AM373)</f>
        <v>0</v>
      </c>
      <c r="AM373" s="17" t="str">
        <f t="shared" ref="AM373" si="966">IF(VLOOKUP(AF373,Group,7,FALSE)="","",VLOOKUP(AF373,Group,7,FALSE))</f>
        <v/>
      </c>
      <c r="AO373" s="31" t="s">
        <v>59</v>
      </c>
    </row>
    <row r="374" spans="2:41" s="3" customFormat="1" ht="9.9499999999999993" customHeight="1" x14ac:dyDescent="0.2">
      <c r="B374" s="112" t="s">
        <v>55</v>
      </c>
      <c r="D374" s="40"/>
      <c r="E374" s="73" t="s">
        <v>107</v>
      </c>
      <c r="F374" s="73"/>
      <c r="G374" s="30" t="s">
        <v>48</v>
      </c>
      <c r="H374" s="30"/>
      <c r="I374" s="30"/>
      <c r="J374" s="30" t="s">
        <v>105</v>
      </c>
      <c r="L374" s="30"/>
      <c r="M374" s="30"/>
      <c r="N374" s="30"/>
      <c r="P374" s="73" t="s">
        <v>108</v>
      </c>
      <c r="Q374" s="89"/>
      <c r="R374" s="29"/>
      <c r="S374" s="39">
        <f t="shared" ref="S374" si="967">IF(Suggested="Yes",AA374,AG374)</f>
        <v>15</v>
      </c>
      <c r="T374" s="37" t="s">
        <v>47</v>
      </c>
      <c r="U374" s="5" t="str">
        <f>+Instructions!$B$3</f>
        <v>B</v>
      </c>
      <c r="V374" s="52"/>
      <c r="W374" s="56">
        <f>+Instructions!$C$22</f>
        <v>0</v>
      </c>
      <c r="X374" s="17">
        <f t="shared" ref="X374" si="968">ROUND($AA374*(1-W374)+0.004999,2)</f>
        <v>15</v>
      </c>
      <c r="Y374" s="52"/>
      <c r="Z374" s="6" t="s">
        <v>667</v>
      </c>
      <c r="AA374" s="39">
        <v>15</v>
      </c>
      <c r="AB374" s="60">
        <f t="shared" ref="AB374" si="969">+W374</f>
        <v>0</v>
      </c>
      <c r="AC374" s="17">
        <f t="shared" ref="AC374" si="970">+X374</f>
        <v>15</v>
      </c>
      <c r="AD374" s="12">
        <f t="shared" ref="AD374" si="971">(AG374-AC374)/AG374</f>
        <v>0</v>
      </c>
      <c r="AE374" s="120"/>
      <c r="AF374" s="127">
        <v>1</v>
      </c>
      <c r="AG374" s="38">
        <f t="shared" ref="AG374" si="972">SUM(AJ374:AL374)+AE374</f>
        <v>15</v>
      </c>
      <c r="AH374" s="52"/>
      <c r="AJ374" s="17">
        <f t="shared" ref="AJ374" si="973">ROUND(AC374/(1-VLOOKUP(AF374,Group,2,FALSE)),2)</f>
        <v>15</v>
      </c>
      <c r="AK374" s="17">
        <f t="shared" ref="AK374" si="974">IF(VLOOKUP(AF374,Group,5,FALSE)="YES",VLOOKUP(ROUND(ROUND(AJ374,1)-AJ374,2),Round,2,FALSE)+VLOOKUP(AF374,Group,6,FALSE),0)</f>
        <v>0</v>
      </c>
      <c r="AL374" s="17">
        <f t="shared" ref="AL374" si="975">IF(VLOOKUP(AF374,Group,7,FALSE)="",0,ROUND(AJ374-0.04999,1)-AJ374+AM374)</f>
        <v>0</v>
      </c>
      <c r="AM374" s="17" t="str">
        <f t="shared" ref="AM374" si="976">IF(VLOOKUP(AF374,Group,7,FALSE)="","",VLOOKUP(AF374,Group,7,FALSE))</f>
        <v/>
      </c>
      <c r="AO374" s="31" t="s">
        <v>59</v>
      </c>
    </row>
    <row r="375" spans="2:41" s="3" customFormat="1" ht="0.95" customHeight="1" x14ac:dyDescent="0.2">
      <c r="P375" s="73"/>
      <c r="Q375" s="89"/>
      <c r="R375" s="6"/>
      <c r="S375" s="39"/>
      <c r="T375" s="6"/>
      <c r="U375" s="5"/>
      <c r="V375" s="52"/>
      <c r="W375" s="56"/>
      <c r="X375" s="15"/>
      <c r="Y375" s="52"/>
      <c r="Z375" s="39"/>
      <c r="AA375" s="39"/>
      <c r="AB375" s="55"/>
      <c r="AC375" s="17"/>
      <c r="AD375" s="15"/>
      <c r="AE375" s="65"/>
      <c r="AF375" s="123"/>
      <c r="AG375" s="39"/>
      <c r="AH375" s="52"/>
      <c r="AJ375" s="17"/>
      <c r="AK375" s="17"/>
      <c r="AL375" s="17"/>
      <c r="AM375" s="17"/>
      <c r="AO375" s="157" t="s">
        <v>59</v>
      </c>
    </row>
    <row r="376" spans="2:41" s="3" customFormat="1" ht="9.9499999999999993" customHeight="1" x14ac:dyDescent="0.2">
      <c r="B376" s="111" t="s">
        <v>8</v>
      </c>
      <c r="D376" s="40"/>
      <c r="E376" s="73" t="s">
        <v>223</v>
      </c>
      <c r="F376" s="73"/>
      <c r="G376" s="30" t="s">
        <v>114</v>
      </c>
      <c r="H376" s="30"/>
      <c r="I376" s="30"/>
      <c r="J376" s="30" t="s">
        <v>115</v>
      </c>
      <c r="K376" s="30"/>
      <c r="L376" s="73" t="s">
        <v>146</v>
      </c>
      <c r="N376" s="191" t="s">
        <v>130</v>
      </c>
      <c r="P376" s="73" t="s">
        <v>116</v>
      </c>
      <c r="Q376" s="89"/>
      <c r="R376" s="29"/>
      <c r="S376" s="39">
        <f t="shared" ref="S376" si="977">IF(Suggested="Yes",AA376,AG376)</f>
        <v>38.049999999999997</v>
      </c>
      <c r="T376" s="37" t="s">
        <v>46</v>
      </c>
      <c r="U376" s="5" t="str">
        <f>+Instructions!$B$3</f>
        <v>B</v>
      </c>
      <c r="V376" s="52"/>
      <c r="W376" s="56">
        <f>+Instructions!$C$22</f>
        <v>0</v>
      </c>
      <c r="X376" s="17">
        <f t="shared" ref="X376" si="978">ROUND($AA376*(1-W376)+0.004999,2)</f>
        <v>38.049999999999997</v>
      </c>
      <c r="Y376" s="52"/>
      <c r="Z376" s="6" t="s">
        <v>667</v>
      </c>
      <c r="AA376" s="39">
        <v>38.049999999999997</v>
      </c>
      <c r="AB376" s="60">
        <f t="shared" ref="AB376" si="979">+W376</f>
        <v>0</v>
      </c>
      <c r="AC376" s="17">
        <f t="shared" ref="AC376" si="980">+X376</f>
        <v>38.049999999999997</v>
      </c>
      <c r="AD376" s="12">
        <f t="shared" ref="AD376" si="981">(AG376-AC376)/AG376</f>
        <v>0</v>
      </c>
      <c r="AE376" s="120"/>
      <c r="AF376" s="128">
        <v>3</v>
      </c>
      <c r="AG376" s="53">
        <f t="shared" ref="AG376" si="982">SUM(AJ376:AL376)+AE376</f>
        <v>38.049999999999997</v>
      </c>
      <c r="AH376" s="52"/>
      <c r="AJ376" s="17">
        <f t="shared" ref="AJ376" si="983">ROUND(AC376/(1-VLOOKUP(AF376,Group,2,FALSE)),2)</f>
        <v>38.049999999999997</v>
      </c>
      <c r="AK376" s="17">
        <f t="shared" ref="AK376" si="984">IF(VLOOKUP(AF376,Group,5,FALSE)="YES",VLOOKUP(ROUND(ROUND(AJ376,1)-AJ376,2),Round,2,FALSE)+VLOOKUP(AF376,Group,6,FALSE),0)</f>
        <v>0</v>
      </c>
      <c r="AL376" s="17">
        <f t="shared" ref="AL376" si="985">IF(VLOOKUP(AF376,Group,7,FALSE)="",0,ROUND(AJ376-0.04999,1)-AJ376+AM376)</f>
        <v>0</v>
      </c>
      <c r="AM376" s="17" t="str">
        <f t="shared" ref="AM376" si="986">IF(VLOOKUP(AF376,Group,7,FALSE)="","",VLOOKUP(AF376,Group,7,FALSE))</f>
        <v/>
      </c>
      <c r="AO376" s="31" t="s">
        <v>59</v>
      </c>
    </row>
    <row r="377" spans="2:41" s="3" customFormat="1" ht="0.95" customHeight="1" x14ac:dyDescent="0.2">
      <c r="P377" s="73"/>
      <c r="Q377" s="89"/>
      <c r="R377" s="6"/>
      <c r="S377" s="39"/>
      <c r="T377" s="6"/>
      <c r="U377" s="5"/>
      <c r="V377" s="52"/>
      <c r="W377" s="56"/>
      <c r="X377" s="15"/>
      <c r="Y377" s="52"/>
      <c r="Z377" s="39"/>
      <c r="AA377" s="39"/>
      <c r="AB377" s="55"/>
      <c r="AC377" s="17"/>
      <c r="AD377" s="15"/>
      <c r="AE377" s="65"/>
      <c r="AF377" s="123"/>
      <c r="AG377" s="39"/>
      <c r="AH377" s="52"/>
      <c r="AJ377" s="17"/>
      <c r="AK377" s="17"/>
      <c r="AL377" s="17"/>
      <c r="AM377" s="17"/>
      <c r="AO377" s="157" t="s">
        <v>59</v>
      </c>
    </row>
    <row r="378" spans="2:41" s="3" customFormat="1" ht="9.9499999999999993" customHeight="1" x14ac:dyDescent="0.2">
      <c r="B378" s="113" t="s">
        <v>45</v>
      </c>
      <c r="D378" s="40"/>
      <c r="E378" s="73" t="s">
        <v>136</v>
      </c>
      <c r="F378" s="73"/>
      <c r="G378" s="30" t="s">
        <v>162</v>
      </c>
      <c r="H378" s="30"/>
      <c r="I378" s="30"/>
      <c r="J378" s="30" t="s">
        <v>115</v>
      </c>
      <c r="K378" s="30"/>
      <c r="L378" s="30"/>
      <c r="M378" s="30"/>
      <c r="N378" s="30"/>
      <c r="P378" s="73" t="s">
        <v>120</v>
      </c>
      <c r="Q378" s="89"/>
      <c r="R378" s="29"/>
      <c r="S378" s="39">
        <f t="shared" ref="S378" si="987">IF(Suggested="Yes",AA378,AG378)</f>
        <v>361.4</v>
      </c>
      <c r="T378" s="37" t="s">
        <v>46</v>
      </c>
      <c r="U378" s="5" t="str">
        <f>+Instructions!$B$3</f>
        <v>B</v>
      </c>
      <c r="V378" s="52"/>
      <c r="W378" s="56">
        <f>+Instructions!$C$22</f>
        <v>0</v>
      </c>
      <c r="X378" s="39">
        <f t="shared" ref="X378" si="988">ROUND($AA378*(1-W378)+0.004999,2)</f>
        <v>361.4</v>
      </c>
      <c r="Y378" s="52"/>
      <c r="Z378" s="6" t="s">
        <v>667</v>
      </c>
      <c r="AA378" s="39">
        <v>361.4</v>
      </c>
      <c r="AB378" s="60">
        <f t="shared" ref="AB378" si="989">+W378</f>
        <v>0</v>
      </c>
      <c r="AC378" s="39">
        <f t="shared" ref="AC378" si="990">+X378</f>
        <v>361.4</v>
      </c>
      <c r="AD378" s="60">
        <f t="shared" ref="AD378" si="991">(AG378-AC378)/AG378</f>
        <v>0</v>
      </c>
      <c r="AE378" s="120"/>
      <c r="AF378" s="129">
        <v>2</v>
      </c>
      <c r="AG378" s="44">
        <f t="shared" ref="AG378" si="992">SUM(AJ378:AL378)+AE378</f>
        <v>361.4</v>
      </c>
      <c r="AH378" s="52"/>
      <c r="AJ378" s="17">
        <f t="shared" ref="AJ378" si="993">ROUND(AC378/(1-VLOOKUP(AF378,Group,2,FALSE)),2)</f>
        <v>361.4</v>
      </c>
      <c r="AK378" s="17">
        <f t="shared" ref="AK378" si="994">IF(VLOOKUP(AF378,Group,5,FALSE)="YES",VLOOKUP(ROUND(ROUND(AJ378,1)-AJ378,2),Round,2,FALSE)+VLOOKUP(AF378,Group,6,FALSE),0)</f>
        <v>0</v>
      </c>
      <c r="AL378" s="17">
        <f t="shared" ref="AL378" si="995">IF(VLOOKUP(AF378,Group,7,FALSE)="",0,ROUND(AJ378-0.04999,1)-AJ378+AM378)</f>
        <v>0</v>
      </c>
      <c r="AM378" s="17" t="str">
        <f t="shared" ref="AM378" si="996">IF(VLOOKUP(AF378,Group,7,FALSE)="","",VLOOKUP(AF378,Group,7,FALSE))</f>
        <v/>
      </c>
      <c r="AO378" s="31" t="s">
        <v>59</v>
      </c>
    </row>
    <row r="379" spans="2:41" s="3" customFormat="1" ht="0.95" customHeight="1" x14ac:dyDescent="0.2">
      <c r="P379" s="73"/>
      <c r="Q379" s="89"/>
      <c r="R379" s="6"/>
      <c r="S379" s="39"/>
      <c r="T379" s="6"/>
      <c r="U379" s="5"/>
      <c r="V379" s="52"/>
      <c r="W379" s="56"/>
      <c r="X379" s="15"/>
      <c r="Y379" s="52"/>
      <c r="Z379" s="39"/>
      <c r="AA379" s="39"/>
      <c r="AB379" s="55"/>
      <c r="AC379" s="17"/>
      <c r="AD379" s="15"/>
      <c r="AE379" s="65"/>
      <c r="AF379" s="123"/>
      <c r="AG379" s="39"/>
      <c r="AH379" s="52"/>
      <c r="AJ379" s="17"/>
      <c r="AK379" s="17"/>
      <c r="AL379" s="17"/>
      <c r="AM379" s="17"/>
      <c r="AO379" s="157" t="s">
        <v>59</v>
      </c>
    </row>
    <row r="380" spans="2:41" s="3" customFormat="1" ht="9.9499999999999993" customHeight="1" x14ac:dyDescent="0.2">
      <c r="B380" s="113" t="s">
        <v>45</v>
      </c>
      <c r="D380" s="40"/>
      <c r="E380" s="73" t="s">
        <v>117</v>
      </c>
      <c r="F380" s="73"/>
      <c r="G380" s="30" t="s">
        <v>118</v>
      </c>
      <c r="H380" s="30"/>
      <c r="I380" s="30"/>
      <c r="J380" s="30" t="s">
        <v>115</v>
      </c>
      <c r="K380" s="30"/>
      <c r="L380" s="30"/>
      <c r="M380" s="30"/>
      <c r="N380" s="30"/>
      <c r="P380" s="73" t="s">
        <v>119</v>
      </c>
      <c r="Q380" s="89"/>
      <c r="R380" s="29"/>
      <c r="S380" s="39">
        <f t="shared" ref="S380" si="997">IF(Suggested="Yes",AA380,AG380)</f>
        <v>17.55</v>
      </c>
      <c r="T380" s="37" t="s">
        <v>46</v>
      </c>
      <c r="U380" s="5" t="str">
        <f>+Instructions!$B$3</f>
        <v>B</v>
      </c>
      <c r="V380" s="52"/>
      <c r="W380" s="56">
        <f>+Instructions!$C$22</f>
        <v>0</v>
      </c>
      <c r="X380" s="39">
        <f t="shared" ref="X380" si="998">ROUND($AA380*(1-W380)+0.004999,2)</f>
        <v>17.55</v>
      </c>
      <c r="Y380" s="52"/>
      <c r="Z380" s="6" t="s">
        <v>667</v>
      </c>
      <c r="AA380" s="39">
        <v>17.55</v>
      </c>
      <c r="AB380" s="60">
        <f t="shared" ref="AB380" si="999">+W380</f>
        <v>0</v>
      </c>
      <c r="AC380" s="39">
        <f t="shared" ref="AC380" si="1000">+X380</f>
        <v>17.55</v>
      </c>
      <c r="AD380" s="60">
        <f t="shared" ref="AD380" si="1001">(AG380-AC380)/AG380</f>
        <v>0</v>
      </c>
      <c r="AE380" s="120"/>
      <c r="AF380" s="129">
        <v>2</v>
      </c>
      <c r="AG380" s="44">
        <f t="shared" ref="AG380" si="1002">SUM(AJ380:AL380)+AE380</f>
        <v>17.55</v>
      </c>
      <c r="AH380" s="52"/>
      <c r="AJ380" s="17">
        <f t="shared" ref="AJ380" si="1003">ROUND(AC380/(1-VLOOKUP(AF380,Group,2,FALSE)),2)</f>
        <v>17.55</v>
      </c>
      <c r="AK380" s="17">
        <f t="shared" ref="AK380" si="1004">IF(VLOOKUP(AF380,Group,5,FALSE)="YES",VLOOKUP(ROUND(ROUND(AJ380,1)-AJ380,2),Round,2,FALSE)+VLOOKUP(AF380,Group,6,FALSE),0)</f>
        <v>0</v>
      </c>
      <c r="AL380" s="17">
        <f t="shared" ref="AL380" si="1005">IF(VLOOKUP(AF380,Group,7,FALSE)="",0,ROUND(AJ380-0.04999,1)-AJ380+AM380)</f>
        <v>0</v>
      </c>
      <c r="AM380" s="17" t="str">
        <f t="shared" ref="AM380" si="1006">IF(VLOOKUP(AF380,Group,7,FALSE)="","",VLOOKUP(AF380,Group,7,FALSE))</f>
        <v/>
      </c>
      <c r="AO380" s="31" t="s">
        <v>59</v>
      </c>
    </row>
    <row r="381" spans="2:41" s="3" customFormat="1" ht="2.85" customHeight="1" x14ac:dyDescent="0.2">
      <c r="P381" s="73"/>
      <c r="Q381" s="89"/>
      <c r="R381" s="6"/>
      <c r="S381" s="39"/>
      <c r="T381" s="6"/>
      <c r="U381" s="5"/>
      <c r="V381" s="52"/>
      <c r="W381" s="56"/>
      <c r="X381" s="15"/>
      <c r="Y381" s="52"/>
      <c r="Z381" s="39"/>
      <c r="AA381" s="39"/>
      <c r="AB381" s="55"/>
      <c r="AC381" s="17"/>
      <c r="AD381" s="15"/>
      <c r="AE381" s="65"/>
      <c r="AF381" s="123"/>
      <c r="AG381" s="39"/>
      <c r="AH381" s="52"/>
      <c r="AJ381" s="17"/>
      <c r="AK381" s="17"/>
      <c r="AL381" s="17"/>
      <c r="AM381" s="17"/>
      <c r="AO381" s="157" t="s">
        <v>59</v>
      </c>
    </row>
    <row r="382" spans="2:41" s="3" customFormat="1" ht="9.9499999999999993" customHeight="1" x14ac:dyDescent="0.2">
      <c r="D382" s="40" t="s">
        <v>97</v>
      </c>
      <c r="E382" s="186" t="s">
        <v>357</v>
      </c>
      <c r="F382" s="186"/>
      <c r="G382" s="186"/>
      <c r="H382" s="186"/>
      <c r="I382" s="186"/>
      <c r="J382" s="186"/>
      <c r="K382" s="186"/>
      <c r="L382" s="186"/>
      <c r="M382" s="186"/>
      <c r="N382" s="186"/>
      <c r="O382" s="186"/>
      <c r="P382" s="98"/>
      <c r="Q382" s="187"/>
      <c r="R382" s="188"/>
      <c r="S382" s="39"/>
      <c r="T382" s="6"/>
      <c r="U382" s="5"/>
      <c r="V382" s="52"/>
      <c r="W382" s="56"/>
      <c r="X382" s="15"/>
      <c r="Y382" s="52"/>
      <c r="Z382" s="39"/>
      <c r="AA382" s="39"/>
      <c r="AB382" s="55"/>
      <c r="AC382" s="17"/>
      <c r="AD382" s="15"/>
      <c r="AE382" s="65"/>
      <c r="AF382" s="123"/>
      <c r="AG382" s="39"/>
      <c r="AH382" s="52"/>
      <c r="AJ382" s="17"/>
      <c r="AK382" s="17"/>
      <c r="AL382" s="17"/>
      <c r="AM382" s="17"/>
      <c r="AO382" s="157" t="s">
        <v>59</v>
      </c>
    </row>
    <row r="383" spans="2:41" s="3" customFormat="1" ht="0.95" customHeight="1" x14ac:dyDescent="0.2">
      <c r="P383" s="73"/>
      <c r="Q383" s="89"/>
      <c r="R383" s="6"/>
      <c r="S383" s="39"/>
      <c r="T383" s="6"/>
      <c r="U383" s="5"/>
      <c r="V383" s="52"/>
      <c r="W383" s="56"/>
      <c r="X383" s="15"/>
      <c r="Y383" s="52"/>
      <c r="Z383" s="39"/>
      <c r="AA383" s="39"/>
      <c r="AB383" s="55"/>
      <c r="AC383" s="17"/>
      <c r="AD383" s="15"/>
      <c r="AE383" s="65"/>
      <c r="AF383" s="123"/>
      <c r="AG383" s="39"/>
      <c r="AH383" s="52"/>
      <c r="AJ383" s="17"/>
      <c r="AK383" s="17"/>
      <c r="AL383" s="17"/>
      <c r="AM383" s="17"/>
      <c r="AO383" s="157" t="s">
        <v>59</v>
      </c>
    </row>
    <row r="384" spans="2:41" s="3" customFormat="1" ht="9.9499999999999993" customHeight="1" x14ac:dyDescent="0.2">
      <c r="B384" s="112" t="s">
        <v>55</v>
      </c>
      <c r="D384" s="40"/>
      <c r="E384" s="73" t="s">
        <v>123</v>
      </c>
      <c r="F384" s="73"/>
      <c r="G384" s="30" t="s">
        <v>48</v>
      </c>
      <c r="H384" s="30"/>
      <c r="I384" s="30"/>
      <c r="J384" s="30" t="s">
        <v>134</v>
      </c>
      <c r="K384" s="30"/>
      <c r="L384" s="30"/>
      <c r="M384" s="30"/>
      <c r="N384" s="30"/>
      <c r="P384" s="73" t="s">
        <v>129</v>
      </c>
      <c r="Q384" s="89"/>
      <c r="R384" s="29"/>
      <c r="S384" s="39">
        <f t="shared" ref="S384:S387" si="1007">IF(Suggested="Yes",AA384,AG384)</f>
        <v>15.25</v>
      </c>
      <c r="T384" s="37" t="s">
        <v>47</v>
      </c>
      <c r="U384" s="5" t="str">
        <f>+Instructions!$B$3</f>
        <v>B</v>
      </c>
      <c r="V384" s="52"/>
      <c r="W384" s="56">
        <f>+Instructions!$C$22</f>
        <v>0</v>
      </c>
      <c r="X384" s="17">
        <f>ROUND($AA384*(1-W384)+0.004999,2)</f>
        <v>15.25</v>
      </c>
      <c r="Y384" s="52"/>
      <c r="Z384" s="6" t="s">
        <v>667</v>
      </c>
      <c r="AA384" s="39">
        <v>15.25</v>
      </c>
      <c r="AB384" s="60">
        <f t="shared" ref="AB384:AB387" si="1008">+W384</f>
        <v>0</v>
      </c>
      <c r="AC384" s="17">
        <f t="shared" ref="AC384:AC387" si="1009">+X384</f>
        <v>15.25</v>
      </c>
      <c r="AD384" s="12">
        <f t="shared" ref="AD384:AD387" si="1010">(AG384-AC384)/AG384</f>
        <v>0</v>
      </c>
      <c r="AE384" s="120"/>
      <c r="AF384" s="127">
        <v>1</v>
      </c>
      <c r="AG384" s="38">
        <f t="shared" ref="AG384:AG387" si="1011">SUM(AJ384:AL384)+AE384</f>
        <v>15.25</v>
      </c>
      <c r="AH384" s="52"/>
      <c r="AJ384" s="17">
        <f t="shared" ref="AJ384:AJ387" si="1012">ROUND(AC384/(1-VLOOKUP(AF384,Group,2,FALSE)),2)</f>
        <v>15.25</v>
      </c>
      <c r="AK384" s="17">
        <f t="shared" ref="AK384:AK387" si="1013">IF(VLOOKUP(AF384,Group,5,FALSE)="YES",VLOOKUP(ROUND(ROUND(AJ384,1)-AJ384,2),Round,2,FALSE)+VLOOKUP(AF384,Group,6,FALSE),0)</f>
        <v>0</v>
      </c>
      <c r="AL384" s="17">
        <f t="shared" ref="AL384:AL387" si="1014">IF(VLOOKUP(AF384,Group,7,FALSE)="",0,ROUND(AJ384-0.04999,1)-AJ384+AM384)</f>
        <v>0</v>
      </c>
      <c r="AM384" s="17" t="str">
        <f t="shared" ref="AM384:AM387" si="1015">IF(VLOOKUP(AF384,Group,7,FALSE)="","",VLOOKUP(AF384,Group,7,FALSE))</f>
        <v/>
      </c>
      <c r="AO384" s="31" t="s">
        <v>59</v>
      </c>
    </row>
    <row r="385" spans="2:41" s="3" customFormat="1" ht="9.9499999999999993" customHeight="1" x14ac:dyDescent="0.2">
      <c r="B385" s="112" t="s">
        <v>55</v>
      </c>
      <c r="D385" s="40"/>
      <c r="E385" s="73" t="s">
        <v>124</v>
      </c>
      <c r="F385" s="73"/>
      <c r="G385" s="30" t="s">
        <v>48</v>
      </c>
      <c r="H385" s="30"/>
      <c r="I385" s="30"/>
      <c r="J385" s="30" t="s">
        <v>134</v>
      </c>
      <c r="K385" s="30"/>
      <c r="L385" s="30"/>
      <c r="M385" s="30"/>
      <c r="N385" s="30"/>
      <c r="P385" s="73" t="s">
        <v>111</v>
      </c>
      <c r="Q385" s="89"/>
      <c r="R385" s="29"/>
      <c r="S385" s="39">
        <f t="shared" si="1007"/>
        <v>15.75</v>
      </c>
      <c r="T385" s="37" t="s">
        <v>47</v>
      </c>
      <c r="U385" s="5" t="str">
        <f>+Instructions!$B$3</f>
        <v>B</v>
      </c>
      <c r="V385" s="52"/>
      <c r="W385" s="56">
        <f>+Instructions!$C$22</f>
        <v>0</v>
      </c>
      <c r="X385" s="17">
        <f>ROUND($AA385*(1-W385)+0.004999,2)</f>
        <v>15.75</v>
      </c>
      <c r="Y385" s="52"/>
      <c r="Z385" s="6" t="s">
        <v>667</v>
      </c>
      <c r="AA385" s="39">
        <v>15.75</v>
      </c>
      <c r="AB385" s="60">
        <f t="shared" si="1008"/>
        <v>0</v>
      </c>
      <c r="AC385" s="17">
        <f t="shared" si="1009"/>
        <v>15.75</v>
      </c>
      <c r="AD385" s="12">
        <f t="shared" si="1010"/>
        <v>0</v>
      </c>
      <c r="AE385" s="120"/>
      <c r="AF385" s="127">
        <v>1</v>
      </c>
      <c r="AG385" s="38">
        <f t="shared" si="1011"/>
        <v>15.75</v>
      </c>
      <c r="AH385" s="52"/>
      <c r="AJ385" s="17">
        <f t="shared" si="1012"/>
        <v>15.75</v>
      </c>
      <c r="AK385" s="17">
        <f t="shared" si="1013"/>
        <v>0</v>
      </c>
      <c r="AL385" s="17">
        <f t="shared" si="1014"/>
        <v>0</v>
      </c>
      <c r="AM385" s="17" t="str">
        <f t="shared" si="1015"/>
        <v/>
      </c>
      <c r="AO385" s="31" t="s">
        <v>59</v>
      </c>
    </row>
    <row r="386" spans="2:41" s="3" customFormat="1" ht="9.9499999999999993" customHeight="1" x14ac:dyDescent="0.2">
      <c r="B386" s="112" t="s">
        <v>55</v>
      </c>
      <c r="D386" s="40"/>
      <c r="E386" s="73" t="s">
        <v>125</v>
      </c>
      <c r="F386" s="73"/>
      <c r="G386" s="30" t="s">
        <v>48</v>
      </c>
      <c r="H386" s="30"/>
      <c r="I386" s="30"/>
      <c r="J386" s="30" t="s">
        <v>134</v>
      </c>
      <c r="K386" s="30"/>
      <c r="L386" s="30"/>
      <c r="M386" s="30"/>
      <c r="N386" s="30"/>
      <c r="P386" s="73" t="s">
        <v>141</v>
      </c>
      <c r="Q386" s="89"/>
      <c r="R386" s="29"/>
      <c r="S386" s="39">
        <f t="shared" si="1007"/>
        <v>19.45</v>
      </c>
      <c r="T386" s="37" t="s">
        <v>47</v>
      </c>
      <c r="U386" s="5" t="str">
        <f>+Instructions!$B$3</f>
        <v>B</v>
      </c>
      <c r="V386" s="52"/>
      <c r="W386" s="56">
        <f>+Instructions!$C$22</f>
        <v>0</v>
      </c>
      <c r="X386" s="17">
        <f>ROUND($AA386*(1-W386)+0.004999,2)</f>
        <v>19.45</v>
      </c>
      <c r="Y386" s="52"/>
      <c r="Z386" s="6" t="s">
        <v>667</v>
      </c>
      <c r="AA386" s="39">
        <v>19.45</v>
      </c>
      <c r="AB386" s="60">
        <f t="shared" si="1008"/>
        <v>0</v>
      </c>
      <c r="AC386" s="17">
        <f t="shared" si="1009"/>
        <v>19.45</v>
      </c>
      <c r="AD386" s="12">
        <f t="shared" si="1010"/>
        <v>0</v>
      </c>
      <c r="AE386" s="120"/>
      <c r="AF386" s="127">
        <v>1</v>
      </c>
      <c r="AG386" s="38">
        <f t="shared" si="1011"/>
        <v>19.45</v>
      </c>
      <c r="AH386" s="52"/>
      <c r="AJ386" s="17">
        <f t="shared" si="1012"/>
        <v>19.45</v>
      </c>
      <c r="AK386" s="17">
        <f t="shared" si="1013"/>
        <v>0</v>
      </c>
      <c r="AL386" s="17">
        <f t="shared" si="1014"/>
        <v>0</v>
      </c>
      <c r="AM386" s="17" t="str">
        <f t="shared" si="1015"/>
        <v/>
      </c>
      <c r="AO386" s="31" t="s">
        <v>59</v>
      </c>
    </row>
    <row r="387" spans="2:41" s="3" customFormat="1" ht="9.9499999999999993" customHeight="1" x14ac:dyDescent="0.2">
      <c r="B387" s="112" t="s">
        <v>55</v>
      </c>
      <c r="D387" s="40"/>
      <c r="E387" s="73" t="s">
        <v>277</v>
      </c>
      <c r="F387" s="73"/>
      <c r="G387" s="30" t="s">
        <v>48</v>
      </c>
      <c r="H387" s="30"/>
      <c r="I387" s="30"/>
      <c r="J387" s="30" t="s">
        <v>134</v>
      </c>
      <c r="K387" s="30"/>
      <c r="L387" s="30"/>
      <c r="M387" s="30"/>
      <c r="N387" s="30"/>
      <c r="P387" s="73" t="s">
        <v>143</v>
      </c>
      <c r="Q387" s="89"/>
      <c r="R387" s="29" t="s">
        <v>52</v>
      </c>
      <c r="S387" s="39">
        <f t="shared" si="1007"/>
        <v>20.45</v>
      </c>
      <c r="T387" s="37" t="s">
        <v>47</v>
      </c>
      <c r="U387" s="5" t="str">
        <f>+Instructions!$B$3</f>
        <v>B</v>
      </c>
      <c r="V387" s="52"/>
      <c r="W387" s="56">
        <f>+Instructions!$C$22</f>
        <v>0</v>
      </c>
      <c r="X387" s="17">
        <f>ROUND($AA387*(1-W387)+0.004999,2)</f>
        <v>20.45</v>
      </c>
      <c r="Y387" s="52"/>
      <c r="Z387" s="6" t="s">
        <v>667</v>
      </c>
      <c r="AA387" s="39">
        <v>20.45</v>
      </c>
      <c r="AB387" s="60">
        <f t="shared" si="1008"/>
        <v>0</v>
      </c>
      <c r="AC387" s="17">
        <f t="shared" si="1009"/>
        <v>20.45</v>
      </c>
      <c r="AD387" s="12">
        <f t="shared" si="1010"/>
        <v>0</v>
      </c>
      <c r="AE387" s="120"/>
      <c r="AF387" s="127">
        <v>1</v>
      </c>
      <c r="AG387" s="38">
        <f t="shared" si="1011"/>
        <v>20.45</v>
      </c>
      <c r="AH387" s="52"/>
      <c r="AJ387" s="17">
        <f t="shared" si="1012"/>
        <v>20.45</v>
      </c>
      <c r="AK387" s="17">
        <f t="shared" si="1013"/>
        <v>0</v>
      </c>
      <c r="AL387" s="17">
        <f t="shared" si="1014"/>
        <v>0</v>
      </c>
      <c r="AM387" s="17" t="str">
        <f t="shared" si="1015"/>
        <v/>
      </c>
      <c r="AO387" s="31" t="s">
        <v>59</v>
      </c>
    </row>
    <row r="388" spans="2:41" s="3" customFormat="1" ht="0.95" customHeight="1" x14ac:dyDescent="0.2">
      <c r="P388" s="73"/>
      <c r="Q388" s="89"/>
      <c r="R388" s="6"/>
      <c r="S388" s="39"/>
      <c r="T388" s="6"/>
      <c r="U388" s="5"/>
      <c r="V388" s="52"/>
      <c r="W388" s="56"/>
      <c r="X388" s="15"/>
      <c r="Y388" s="52"/>
      <c r="Z388" s="39"/>
      <c r="AA388" s="39"/>
      <c r="AB388" s="55"/>
      <c r="AC388" s="17"/>
      <c r="AD388" s="15"/>
      <c r="AE388" s="65"/>
      <c r="AF388" s="123"/>
      <c r="AG388" s="39"/>
      <c r="AH388" s="52"/>
      <c r="AJ388" s="17"/>
      <c r="AK388" s="17"/>
      <c r="AL388" s="17"/>
      <c r="AM388" s="17"/>
      <c r="AO388" s="157" t="s">
        <v>59</v>
      </c>
    </row>
    <row r="389" spans="2:41" s="3" customFormat="1" ht="9.9499999999999993" customHeight="1" x14ac:dyDescent="0.2">
      <c r="B389" s="111" t="s">
        <v>8</v>
      </c>
      <c r="D389" s="40"/>
      <c r="E389" s="73" t="s">
        <v>224</v>
      </c>
      <c r="F389" s="73"/>
      <c r="G389" s="30" t="s">
        <v>114</v>
      </c>
      <c r="H389" s="30"/>
      <c r="I389" s="30"/>
      <c r="J389" s="30" t="s">
        <v>135</v>
      </c>
      <c r="K389" s="30"/>
      <c r="L389" s="73" t="s">
        <v>145</v>
      </c>
      <c r="N389" s="191" t="s">
        <v>130</v>
      </c>
      <c r="P389" s="73" t="s">
        <v>116</v>
      </c>
      <c r="Q389" s="89"/>
      <c r="R389" s="29"/>
      <c r="S389" s="39">
        <f t="shared" ref="S389:S390" si="1016">IF(Suggested="Yes",AA389,AG389)</f>
        <v>28.5</v>
      </c>
      <c r="T389" s="37" t="s">
        <v>46</v>
      </c>
      <c r="U389" s="5" t="str">
        <f>+Instructions!$B$3</f>
        <v>B</v>
      </c>
      <c r="V389" s="52"/>
      <c r="W389" s="56">
        <f>+Instructions!$C$22</f>
        <v>0</v>
      </c>
      <c r="X389" s="17">
        <f>ROUND($AA389*(1-W389)+0.004999,2)</f>
        <v>28.5</v>
      </c>
      <c r="Y389" s="52"/>
      <c r="Z389" s="6" t="s">
        <v>667</v>
      </c>
      <c r="AA389" s="39">
        <v>28.5</v>
      </c>
      <c r="AB389" s="60">
        <f t="shared" ref="AB389:AB390" si="1017">+W389</f>
        <v>0</v>
      </c>
      <c r="AC389" s="17">
        <f t="shared" ref="AC389:AC390" si="1018">+X389</f>
        <v>28.5</v>
      </c>
      <c r="AD389" s="12">
        <f t="shared" ref="AD389:AD390" si="1019">(AG389-AC389)/AG389</f>
        <v>0</v>
      </c>
      <c r="AE389" s="120"/>
      <c r="AF389" s="128">
        <v>3</v>
      </c>
      <c r="AG389" s="53">
        <f t="shared" ref="AG389:AG390" si="1020">SUM(AJ389:AL389)+AE389</f>
        <v>28.5</v>
      </c>
      <c r="AH389" s="52"/>
      <c r="AJ389" s="17">
        <f t="shared" ref="AJ389:AJ390" si="1021">ROUND(AC389/(1-VLOOKUP(AF389,Group,2,FALSE)),2)</f>
        <v>28.5</v>
      </c>
      <c r="AK389" s="17">
        <f t="shared" ref="AK389:AK390" si="1022">IF(VLOOKUP(AF389,Group,5,FALSE)="YES",VLOOKUP(ROUND(ROUND(AJ389,1)-AJ389,2),Round,2,FALSE)+VLOOKUP(AF389,Group,6,FALSE),0)</f>
        <v>0</v>
      </c>
      <c r="AL389" s="17">
        <f t="shared" ref="AL389:AL390" si="1023">IF(VLOOKUP(AF389,Group,7,FALSE)="",0,ROUND(AJ389-0.04999,1)-AJ389+AM389)</f>
        <v>0</v>
      </c>
      <c r="AM389" s="17" t="str">
        <f t="shared" ref="AM389:AM390" si="1024">IF(VLOOKUP(AF389,Group,7,FALSE)="","",VLOOKUP(AF389,Group,7,FALSE))</f>
        <v/>
      </c>
      <c r="AO389" s="31" t="s">
        <v>59</v>
      </c>
    </row>
    <row r="390" spans="2:41" s="3" customFormat="1" ht="9.9499999999999993" customHeight="1" x14ac:dyDescent="0.2">
      <c r="B390" s="111" t="s">
        <v>8</v>
      </c>
      <c r="D390" s="40"/>
      <c r="E390" s="73" t="s">
        <v>224</v>
      </c>
      <c r="F390" s="73"/>
      <c r="G390" s="30" t="s">
        <v>114</v>
      </c>
      <c r="H390" s="30"/>
      <c r="I390" s="30"/>
      <c r="J390" s="30" t="s">
        <v>135</v>
      </c>
      <c r="K390" s="30"/>
      <c r="L390" s="73" t="s">
        <v>150</v>
      </c>
      <c r="N390" s="191" t="s">
        <v>130</v>
      </c>
      <c r="P390" s="73" t="s">
        <v>116</v>
      </c>
      <c r="Q390" s="89"/>
      <c r="R390" s="29"/>
      <c r="S390" s="39">
        <f t="shared" si="1016"/>
        <v>28.5</v>
      </c>
      <c r="T390" s="37" t="s">
        <v>46</v>
      </c>
      <c r="U390" s="5" t="str">
        <f>+Instructions!$B$3</f>
        <v>B</v>
      </c>
      <c r="V390" s="52"/>
      <c r="W390" s="56">
        <f>+Instructions!$C$22</f>
        <v>0</v>
      </c>
      <c r="X390" s="17">
        <f>ROUND($AA390*(1-W390)+0.004999,2)</f>
        <v>28.5</v>
      </c>
      <c r="Y390" s="52"/>
      <c r="Z390" s="6" t="s">
        <v>667</v>
      </c>
      <c r="AA390" s="39">
        <v>28.5</v>
      </c>
      <c r="AB390" s="60">
        <f t="shared" si="1017"/>
        <v>0</v>
      </c>
      <c r="AC390" s="17">
        <f t="shared" si="1018"/>
        <v>28.5</v>
      </c>
      <c r="AD390" s="12">
        <f t="shared" si="1019"/>
        <v>0</v>
      </c>
      <c r="AE390" s="120"/>
      <c r="AF390" s="128">
        <v>3</v>
      </c>
      <c r="AG390" s="53">
        <f t="shared" si="1020"/>
        <v>28.5</v>
      </c>
      <c r="AH390" s="52"/>
      <c r="AJ390" s="17">
        <f t="shared" si="1021"/>
        <v>28.5</v>
      </c>
      <c r="AK390" s="17">
        <f t="shared" si="1022"/>
        <v>0</v>
      </c>
      <c r="AL390" s="17">
        <f t="shared" si="1023"/>
        <v>0</v>
      </c>
      <c r="AM390" s="17" t="str">
        <f t="shared" si="1024"/>
        <v/>
      </c>
      <c r="AO390" s="31" t="s">
        <v>59</v>
      </c>
    </row>
    <row r="391" spans="2:41" s="3" customFormat="1" ht="0.95" customHeight="1" x14ac:dyDescent="0.2">
      <c r="P391" s="73"/>
      <c r="Q391" s="89"/>
      <c r="R391" s="6"/>
      <c r="S391" s="39"/>
      <c r="T391" s="6"/>
      <c r="U391" s="5"/>
      <c r="V391" s="52"/>
      <c r="W391" s="56"/>
      <c r="X391" s="15"/>
      <c r="Y391" s="52"/>
      <c r="Z391" s="39"/>
      <c r="AA391" s="39"/>
      <c r="AB391" s="55"/>
      <c r="AC391" s="17"/>
      <c r="AD391" s="15"/>
      <c r="AE391" s="65"/>
      <c r="AF391" s="123"/>
      <c r="AG391" s="39"/>
      <c r="AH391" s="52"/>
      <c r="AJ391" s="17"/>
      <c r="AK391" s="17"/>
      <c r="AL391" s="17"/>
      <c r="AM391" s="17"/>
      <c r="AO391" s="157" t="s">
        <v>59</v>
      </c>
    </row>
    <row r="392" spans="2:41" s="3" customFormat="1" ht="9.9499999999999993" customHeight="1" x14ac:dyDescent="0.2">
      <c r="B392" s="113" t="s">
        <v>45</v>
      </c>
      <c r="D392" s="40"/>
      <c r="E392" s="73" t="s">
        <v>148</v>
      </c>
      <c r="F392" s="73"/>
      <c r="G392" s="30" t="s">
        <v>118</v>
      </c>
      <c r="H392" s="30"/>
      <c r="I392" s="30"/>
      <c r="J392" s="30" t="s">
        <v>135</v>
      </c>
      <c r="K392" s="30"/>
      <c r="L392" s="30"/>
      <c r="M392" s="30"/>
      <c r="N392" s="30"/>
      <c r="P392" s="73" t="s">
        <v>147</v>
      </c>
      <c r="Q392" s="89"/>
      <c r="R392" s="29" t="s">
        <v>52</v>
      </c>
      <c r="S392" s="39">
        <f t="shared" ref="S392" si="1025">IF(Suggested="Yes",AA392,AG392)</f>
        <v>19</v>
      </c>
      <c r="T392" s="37" t="s">
        <v>46</v>
      </c>
      <c r="U392" s="5" t="str">
        <f>+Instructions!$B$3</f>
        <v>B</v>
      </c>
      <c r="V392" s="52"/>
      <c r="W392" s="56">
        <f>+Instructions!$C$22</f>
        <v>0</v>
      </c>
      <c r="X392" s="39">
        <f>ROUND($AA392*(1-W392)+0.004999,2)</f>
        <v>19</v>
      </c>
      <c r="Y392" s="52"/>
      <c r="Z392" s="6" t="s">
        <v>667</v>
      </c>
      <c r="AA392" s="39">
        <v>19</v>
      </c>
      <c r="AB392" s="60">
        <f t="shared" ref="AB392" si="1026">+W392</f>
        <v>0</v>
      </c>
      <c r="AC392" s="39">
        <f t="shared" ref="AC392" si="1027">+X392</f>
        <v>19</v>
      </c>
      <c r="AD392" s="60">
        <f t="shared" ref="AD392" si="1028">(AG392-AC392)/AG392</f>
        <v>0</v>
      </c>
      <c r="AE392" s="120"/>
      <c r="AF392" s="129">
        <v>2</v>
      </c>
      <c r="AG392" s="44">
        <f t="shared" ref="AG392" si="1029">SUM(AJ392:AL392)+AE392</f>
        <v>19</v>
      </c>
      <c r="AH392" s="52"/>
      <c r="AJ392" s="17">
        <f t="shared" ref="AJ392" si="1030">ROUND(AC392/(1-VLOOKUP(AF392,Group,2,FALSE)),2)</f>
        <v>19</v>
      </c>
      <c r="AK392" s="17">
        <f t="shared" ref="AK392" si="1031">IF(VLOOKUP(AF392,Group,5,FALSE)="YES",VLOOKUP(ROUND(ROUND(AJ392,1)-AJ392,2),Round,2,FALSE)+VLOOKUP(AF392,Group,6,FALSE),0)</f>
        <v>0</v>
      </c>
      <c r="AL392" s="17">
        <f t="shared" ref="AL392" si="1032">IF(VLOOKUP(AF392,Group,7,FALSE)="",0,ROUND(AJ392-0.04999,1)-AJ392+AM392)</f>
        <v>0</v>
      </c>
      <c r="AM392" s="17" t="str">
        <f t="shared" ref="AM392" si="1033">IF(VLOOKUP(AF392,Group,7,FALSE)="","",VLOOKUP(AF392,Group,7,FALSE))</f>
        <v/>
      </c>
      <c r="AO392" s="31" t="s">
        <v>59</v>
      </c>
    </row>
    <row r="393" spans="2:41" s="3" customFormat="1" ht="1.5" customHeight="1" x14ac:dyDescent="0.2">
      <c r="P393" s="73"/>
      <c r="Q393" s="89"/>
      <c r="R393" s="6"/>
      <c r="S393" s="39"/>
      <c r="T393" s="6"/>
      <c r="U393" s="5"/>
      <c r="V393" s="52"/>
      <c r="W393" s="56"/>
      <c r="X393" s="15"/>
      <c r="Y393" s="52"/>
      <c r="Z393" s="39"/>
      <c r="AA393" s="39"/>
      <c r="AB393" s="55"/>
      <c r="AC393" s="17"/>
      <c r="AD393" s="15"/>
      <c r="AE393" s="65"/>
      <c r="AF393" s="123"/>
      <c r="AG393" s="39"/>
      <c r="AH393" s="52"/>
      <c r="AJ393" s="17"/>
      <c r="AK393" s="17"/>
      <c r="AL393" s="17"/>
      <c r="AM393" s="17"/>
      <c r="AO393" s="157" t="s">
        <v>59</v>
      </c>
    </row>
    <row r="394" spans="2:41" s="3" customFormat="1" ht="10.5" customHeight="1" x14ac:dyDescent="0.2">
      <c r="C394" s="214" t="s">
        <v>94</v>
      </c>
      <c r="D394" s="98"/>
      <c r="E394" s="174"/>
      <c r="F394" s="73"/>
      <c r="G394" s="30"/>
      <c r="H394" s="30" t="s">
        <v>87</v>
      </c>
      <c r="I394" s="30"/>
      <c r="J394" s="30"/>
      <c r="K394" s="174"/>
      <c r="M394" s="30"/>
      <c r="N394" s="30"/>
      <c r="P394" s="73"/>
      <c r="Q394" s="89"/>
      <c r="R394" s="29"/>
      <c r="S394" s="39"/>
      <c r="T394" s="37"/>
      <c r="U394" s="37"/>
      <c r="V394" s="52"/>
      <c r="W394" s="56"/>
      <c r="X394" s="39"/>
      <c r="Y394" s="52"/>
      <c r="Z394" s="39"/>
      <c r="AA394" s="39"/>
      <c r="AB394" s="60"/>
      <c r="AC394" s="39"/>
      <c r="AD394" s="60"/>
      <c r="AE394" s="74"/>
      <c r="AF394" s="74"/>
      <c r="AG394" s="39"/>
      <c r="AH394" s="52"/>
      <c r="AI394" s="39"/>
      <c r="AJ394" s="39"/>
      <c r="AK394" s="39"/>
      <c r="AL394" s="39"/>
      <c r="AM394" s="39"/>
      <c r="AN394" s="6"/>
      <c r="AO394" s="156"/>
    </row>
    <row r="395" spans="2:41" s="3" customFormat="1" ht="9.9499999999999993" customHeight="1" x14ac:dyDescent="0.2">
      <c r="C395" s="213" t="s">
        <v>656</v>
      </c>
      <c r="D395" s="98"/>
      <c r="E395" s="174"/>
      <c r="F395" s="73"/>
      <c r="G395" s="30"/>
      <c r="H395" s="30"/>
      <c r="I395" s="30"/>
      <c r="J395" s="30"/>
      <c r="K395" s="174"/>
      <c r="M395" s="30"/>
      <c r="N395" s="30"/>
      <c r="P395" s="73"/>
      <c r="Q395" s="89"/>
      <c r="R395" s="78" t="s">
        <v>121</v>
      </c>
      <c r="S395" s="189" t="s">
        <v>517</v>
      </c>
      <c r="T395" s="190"/>
      <c r="U395" s="37"/>
      <c r="V395" s="52"/>
      <c r="W395" s="56"/>
      <c r="X395" s="39"/>
      <c r="Y395" s="52"/>
      <c r="Z395" s="39"/>
      <c r="AA395" s="39"/>
      <c r="AB395" s="60"/>
      <c r="AC395" s="39"/>
      <c r="AD395" s="60"/>
      <c r="AE395" s="74"/>
      <c r="AF395" s="74"/>
      <c r="AG395" s="39"/>
      <c r="AH395" s="52"/>
      <c r="AI395" s="39"/>
      <c r="AJ395" s="39"/>
      <c r="AK395" s="39"/>
      <c r="AL395" s="39"/>
      <c r="AM395" s="39"/>
      <c r="AN395" s="6"/>
      <c r="AO395" s="156"/>
    </row>
    <row r="396" spans="2:41" s="3" customFormat="1" ht="2.85" customHeight="1" x14ac:dyDescent="0.2">
      <c r="P396" s="73"/>
      <c r="Q396" s="89"/>
      <c r="R396" s="6"/>
      <c r="S396" s="39"/>
      <c r="T396" s="6"/>
      <c r="U396" s="5"/>
      <c r="V396" s="52"/>
      <c r="W396" s="56"/>
      <c r="X396" s="15"/>
      <c r="Y396" s="52"/>
      <c r="Z396" s="39"/>
      <c r="AA396" s="39"/>
      <c r="AB396" s="55"/>
      <c r="AC396" s="17"/>
      <c r="AD396" s="15"/>
      <c r="AE396" s="65"/>
      <c r="AF396" s="123"/>
      <c r="AG396" s="39"/>
      <c r="AH396" s="52"/>
      <c r="AJ396" s="17"/>
      <c r="AK396" s="17"/>
      <c r="AL396" s="17"/>
      <c r="AM396" s="17"/>
      <c r="AO396" s="157" t="s">
        <v>59</v>
      </c>
    </row>
    <row r="397" spans="2:41" s="3" customFormat="1" ht="9.9499999999999993" customHeight="1" x14ac:dyDescent="0.2">
      <c r="D397" s="40" t="s">
        <v>97</v>
      </c>
      <c r="E397" s="186" t="s">
        <v>357</v>
      </c>
      <c r="F397" s="186"/>
      <c r="G397" s="186"/>
      <c r="H397" s="186"/>
      <c r="I397" s="186"/>
      <c r="J397" s="186"/>
      <c r="K397" s="186"/>
      <c r="L397" s="186"/>
      <c r="M397" s="186"/>
      <c r="N397" s="186"/>
      <c r="O397" s="186"/>
      <c r="P397" s="98"/>
      <c r="Q397" s="187"/>
      <c r="R397" s="188"/>
      <c r="S397" s="39"/>
      <c r="T397" s="6"/>
      <c r="U397" s="5"/>
      <c r="V397" s="52"/>
      <c r="W397" s="56"/>
      <c r="X397" s="15"/>
      <c r="Y397" s="52"/>
      <c r="Z397" s="39"/>
      <c r="AA397" s="39"/>
      <c r="AB397" s="55"/>
      <c r="AC397" s="17"/>
      <c r="AD397" s="15"/>
      <c r="AE397" s="65"/>
      <c r="AF397" s="123"/>
      <c r="AG397" s="39"/>
      <c r="AH397" s="52"/>
      <c r="AJ397" s="17"/>
      <c r="AK397" s="17"/>
      <c r="AL397" s="17"/>
      <c r="AM397" s="17"/>
      <c r="AO397" s="157" t="s">
        <v>59</v>
      </c>
    </row>
    <row r="398" spans="2:41" s="3" customFormat="1" ht="1.5" customHeight="1" x14ac:dyDescent="0.2">
      <c r="P398" s="73"/>
      <c r="Q398" s="89"/>
      <c r="R398" s="6"/>
      <c r="S398" s="39"/>
      <c r="T398" s="6"/>
      <c r="U398" s="5"/>
      <c r="V398" s="52"/>
      <c r="W398" s="56"/>
      <c r="X398" s="15"/>
      <c r="Y398" s="52"/>
      <c r="Z398" s="39"/>
      <c r="AA398" s="39"/>
      <c r="AB398" s="55"/>
      <c r="AC398" s="17"/>
      <c r="AD398" s="15"/>
      <c r="AE398" s="65"/>
      <c r="AF398" s="123"/>
      <c r="AG398" s="39"/>
      <c r="AH398" s="52"/>
      <c r="AJ398" s="17"/>
      <c r="AK398" s="17"/>
      <c r="AL398" s="17"/>
      <c r="AM398" s="17"/>
      <c r="AO398" s="157" t="s">
        <v>59</v>
      </c>
    </row>
    <row r="399" spans="2:41" s="3" customFormat="1" ht="9.9499999999999993" customHeight="1" x14ac:dyDescent="0.2">
      <c r="B399" s="112" t="s">
        <v>55</v>
      </c>
      <c r="D399" s="40"/>
      <c r="E399" s="73" t="s">
        <v>123</v>
      </c>
      <c r="F399" s="73"/>
      <c r="G399" s="30" t="s">
        <v>48</v>
      </c>
      <c r="H399" s="30"/>
      <c r="I399" s="30"/>
      <c r="J399" s="30" t="s">
        <v>105</v>
      </c>
      <c r="K399" s="30"/>
      <c r="L399" s="30"/>
      <c r="M399" s="30"/>
      <c r="N399" s="30"/>
      <c r="P399" s="73" t="s">
        <v>129</v>
      </c>
      <c r="Q399" s="89"/>
      <c r="R399" s="29"/>
      <c r="S399" s="39">
        <f t="shared" ref="S399:S402" si="1034">IF(Suggested="Yes",AA399,AG399)</f>
        <v>12.3</v>
      </c>
      <c r="T399" s="37" t="s">
        <v>47</v>
      </c>
      <c r="U399" s="5" t="str">
        <f>+Instructions!$B$3</f>
        <v>B</v>
      </c>
      <c r="V399" s="52"/>
      <c r="W399" s="56">
        <f>+Instructions!$C$22</f>
        <v>0</v>
      </c>
      <c r="X399" s="17">
        <f t="shared" ref="X399:X402" si="1035">ROUND($AA399*(1-W399)+0.004999,2)</f>
        <v>12.3</v>
      </c>
      <c r="Y399" s="52"/>
      <c r="Z399" s="6" t="s">
        <v>667</v>
      </c>
      <c r="AA399" s="39">
        <v>12.3</v>
      </c>
      <c r="AB399" s="60">
        <f t="shared" ref="AB399:AB402" si="1036">+W399</f>
        <v>0</v>
      </c>
      <c r="AC399" s="17">
        <f t="shared" ref="AC399:AC402" si="1037">+X399</f>
        <v>12.3</v>
      </c>
      <c r="AD399" s="12">
        <f t="shared" ref="AD399:AD402" si="1038">(AG399-AC399)/AG399</f>
        <v>0</v>
      </c>
      <c r="AE399" s="120"/>
      <c r="AF399" s="127">
        <v>1</v>
      </c>
      <c r="AG399" s="38">
        <f t="shared" ref="AG399:AG402" si="1039">SUM(AJ399:AL399)+AE399</f>
        <v>12.3</v>
      </c>
      <c r="AH399" s="52"/>
      <c r="AJ399" s="17">
        <f t="shared" ref="AJ399:AJ402" si="1040">ROUND(AC399/(1-VLOOKUP(AF399,Group,2,FALSE)),2)</f>
        <v>12.3</v>
      </c>
      <c r="AK399" s="17">
        <f t="shared" ref="AK399:AK402" si="1041">IF(VLOOKUP(AF399,Group,5,FALSE)="YES",VLOOKUP(ROUND(ROUND(AJ399,1)-AJ399,2),Round,2,FALSE)+VLOOKUP(AF399,Group,6,FALSE),0)</f>
        <v>0</v>
      </c>
      <c r="AL399" s="17">
        <f t="shared" ref="AL399:AL402" si="1042">IF(VLOOKUP(AF399,Group,7,FALSE)="",0,ROUND(AJ399-0.04999,1)-AJ399+AM399)</f>
        <v>0</v>
      </c>
      <c r="AM399" s="17" t="str">
        <f t="shared" ref="AM399:AM402" si="1043">IF(VLOOKUP(AF399,Group,7,FALSE)="","",VLOOKUP(AF399,Group,7,FALSE))</f>
        <v/>
      </c>
      <c r="AO399" s="31" t="s">
        <v>59</v>
      </c>
    </row>
    <row r="400" spans="2:41" s="3" customFormat="1" ht="9.9499999999999993" customHeight="1" x14ac:dyDescent="0.2">
      <c r="B400" s="112" t="s">
        <v>55</v>
      </c>
      <c r="D400" s="40"/>
      <c r="E400" s="73" t="s">
        <v>124</v>
      </c>
      <c r="F400" s="73"/>
      <c r="G400" s="30" t="s">
        <v>48</v>
      </c>
      <c r="H400" s="30"/>
      <c r="I400" s="30"/>
      <c r="J400" s="30" t="s">
        <v>105</v>
      </c>
      <c r="K400" s="30"/>
      <c r="L400" s="30"/>
      <c r="M400" s="30"/>
      <c r="N400" s="30"/>
      <c r="P400" s="73" t="s">
        <v>111</v>
      </c>
      <c r="Q400" s="89"/>
      <c r="R400" s="29"/>
      <c r="S400" s="39">
        <f t="shared" si="1034"/>
        <v>12.7</v>
      </c>
      <c r="T400" s="37" t="s">
        <v>47</v>
      </c>
      <c r="U400" s="5" t="str">
        <f>+Instructions!$B$3</f>
        <v>B</v>
      </c>
      <c r="V400" s="52"/>
      <c r="W400" s="56">
        <f>+Instructions!$C$22</f>
        <v>0</v>
      </c>
      <c r="X400" s="17">
        <f t="shared" si="1035"/>
        <v>12.7</v>
      </c>
      <c r="Y400" s="52"/>
      <c r="Z400" s="6" t="s">
        <v>667</v>
      </c>
      <c r="AA400" s="39">
        <v>12.7</v>
      </c>
      <c r="AB400" s="60">
        <f t="shared" si="1036"/>
        <v>0</v>
      </c>
      <c r="AC400" s="17">
        <f t="shared" si="1037"/>
        <v>12.7</v>
      </c>
      <c r="AD400" s="12">
        <f t="shared" si="1038"/>
        <v>0</v>
      </c>
      <c r="AE400" s="120"/>
      <c r="AF400" s="127">
        <v>1</v>
      </c>
      <c r="AG400" s="38">
        <f t="shared" si="1039"/>
        <v>12.7</v>
      </c>
      <c r="AH400" s="52"/>
      <c r="AJ400" s="17">
        <f t="shared" si="1040"/>
        <v>12.7</v>
      </c>
      <c r="AK400" s="17">
        <f t="shared" si="1041"/>
        <v>0</v>
      </c>
      <c r="AL400" s="17">
        <f t="shared" si="1042"/>
        <v>0</v>
      </c>
      <c r="AM400" s="17" t="str">
        <f t="shared" si="1043"/>
        <v/>
      </c>
      <c r="AO400" s="31" t="s">
        <v>59</v>
      </c>
    </row>
    <row r="401" spans="2:41" s="3" customFormat="1" ht="9.9499999999999993" customHeight="1" x14ac:dyDescent="0.2">
      <c r="B401" s="112" t="s">
        <v>55</v>
      </c>
      <c r="D401" s="40"/>
      <c r="E401" s="73" t="s">
        <v>125</v>
      </c>
      <c r="F401" s="73"/>
      <c r="G401" s="30" t="s">
        <v>48</v>
      </c>
      <c r="H401" s="30"/>
      <c r="I401" s="30"/>
      <c r="J401" s="30" t="s">
        <v>105</v>
      </c>
      <c r="K401" s="30"/>
      <c r="L401" s="30"/>
      <c r="M401" s="30"/>
      <c r="N401" s="30"/>
      <c r="P401" s="73" t="s">
        <v>141</v>
      </c>
      <c r="Q401" s="89"/>
      <c r="R401" s="29"/>
      <c r="S401" s="39">
        <f t="shared" si="1034"/>
        <v>15.8</v>
      </c>
      <c r="T401" s="37" t="s">
        <v>47</v>
      </c>
      <c r="U401" s="5" t="str">
        <f>+Instructions!$B$3</f>
        <v>B</v>
      </c>
      <c r="V401" s="52"/>
      <c r="W401" s="56">
        <f>+Instructions!$C$22</f>
        <v>0</v>
      </c>
      <c r="X401" s="17">
        <f t="shared" si="1035"/>
        <v>15.8</v>
      </c>
      <c r="Y401" s="52"/>
      <c r="Z401" s="6" t="s">
        <v>667</v>
      </c>
      <c r="AA401" s="39">
        <v>15.8</v>
      </c>
      <c r="AB401" s="60">
        <f t="shared" si="1036"/>
        <v>0</v>
      </c>
      <c r="AC401" s="17">
        <f t="shared" si="1037"/>
        <v>15.8</v>
      </c>
      <c r="AD401" s="12">
        <f t="shared" si="1038"/>
        <v>0</v>
      </c>
      <c r="AE401" s="120"/>
      <c r="AF401" s="127">
        <v>1</v>
      </c>
      <c r="AG401" s="38">
        <f t="shared" si="1039"/>
        <v>15.8</v>
      </c>
      <c r="AH401" s="52"/>
      <c r="AJ401" s="17">
        <f t="shared" si="1040"/>
        <v>15.8</v>
      </c>
      <c r="AK401" s="17">
        <f t="shared" si="1041"/>
        <v>0</v>
      </c>
      <c r="AL401" s="17">
        <f t="shared" si="1042"/>
        <v>0</v>
      </c>
      <c r="AM401" s="17" t="str">
        <f t="shared" si="1043"/>
        <v/>
      </c>
      <c r="AO401" s="31" t="s">
        <v>59</v>
      </c>
    </row>
    <row r="402" spans="2:41" s="3" customFormat="1" ht="9.9499999999999993" customHeight="1" x14ac:dyDescent="0.2">
      <c r="B402" s="112" t="s">
        <v>55</v>
      </c>
      <c r="D402" s="40"/>
      <c r="E402" s="73" t="s">
        <v>277</v>
      </c>
      <c r="F402" s="73"/>
      <c r="G402" s="30" t="s">
        <v>48</v>
      </c>
      <c r="H402" s="30"/>
      <c r="I402" s="30"/>
      <c r="J402" s="30" t="s">
        <v>105</v>
      </c>
      <c r="K402" s="30"/>
      <c r="L402" s="30"/>
      <c r="M402" s="30"/>
      <c r="N402" s="30"/>
      <c r="P402" s="73" t="s">
        <v>143</v>
      </c>
      <c r="Q402" s="89"/>
      <c r="R402" s="29" t="s">
        <v>52</v>
      </c>
      <c r="S402" s="39">
        <f t="shared" si="1034"/>
        <v>16.8</v>
      </c>
      <c r="T402" s="37" t="s">
        <v>47</v>
      </c>
      <c r="U402" s="5" t="str">
        <f>+Instructions!$B$3</f>
        <v>B</v>
      </c>
      <c r="V402" s="52"/>
      <c r="W402" s="56">
        <f>+Instructions!$C$22</f>
        <v>0</v>
      </c>
      <c r="X402" s="17">
        <f t="shared" si="1035"/>
        <v>16.8</v>
      </c>
      <c r="Y402" s="52"/>
      <c r="Z402" s="6" t="s">
        <v>667</v>
      </c>
      <c r="AA402" s="39">
        <v>16.8</v>
      </c>
      <c r="AB402" s="60">
        <f t="shared" si="1036"/>
        <v>0</v>
      </c>
      <c r="AC402" s="17">
        <f t="shared" si="1037"/>
        <v>16.8</v>
      </c>
      <c r="AD402" s="12">
        <f t="shared" si="1038"/>
        <v>0</v>
      </c>
      <c r="AE402" s="120"/>
      <c r="AF402" s="127">
        <v>1</v>
      </c>
      <c r="AG402" s="38">
        <f t="shared" si="1039"/>
        <v>16.8</v>
      </c>
      <c r="AH402" s="52"/>
      <c r="AJ402" s="17">
        <f t="shared" si="1040"/>
        <v>16.8</v>
      </c>
      <c r="AK402" s="17">
        <f t="shared" si="1041"/>
        <v>0</v>
      </c>
      <c r="AL402" s="17">
        <f t="shared" si="1042"/>
        <v>0</v>
      </c>
      <c r="AM402" s="17" t="str">
        <f t="shared" si="1043"/>
        <v/>
      </c>
      <c r="AO402" s="31" t="s">
        <v>59</v>
      </c>
    </row>
    <row r="403" spans="2:41" s="3" customFormat="1" ht="1.5" customHeight="1" x14ac:dyDescent="0.2">
      <c r="P403" s="73"/>
      <c r="Q403" s="89"/>
      <c r="R403" s="6"/>
      <c r="S403" s="39"/>
      <c r="T403" s="6"/>
      <c r="U403" s="5"/>
      <c r="V403" s="52"/>
      <c r="W403" s="56"/>
      <c r="X403" s="15"/>
      <c r="Y403" s="52"/>
      <c r="Z403" s="39"/>
      <c r="AA403" s="39"/>
      <c r="AB403" s="55"/>
      <c r="AC403" s="17"/>
      <c r="AD403" s="15"/>
      <c r="AE403" s="65"/>
      <c r="AF403" s="123"/>
      <c r="AG403" s="39"/>
      <c r="AH403" s="52"/>
      <c r="AJ403" s="17"/>
      <c r="AK403" s="17"/>
      <c r="AL403" s="17"/>
      <c r="AM403" s="17"/>
      <c r="AO403" s="157" t="s">
        <v>59</v>
      </c>
    </row>
    <row r="404" spans="2:41" s="3" customFormat="1" ht="9.9499999999999993" customHeight="1" x14ac:dyDescent="0.2">
      <c r="B404" s="111" t="s">
        <v>8</v>
      </c>
      <c r="D404" s="40"/>
      <c r="E404" s="73" t="s">
        <v>224</v>
      </c>
      <c r="F404" s="73"/>
      <c r="G404" s="30" t="s">
        <v>114</v>
      </c>
      <c r="H404" s="30"/>
      <c r="I404" s="30"/>
      <c r="J404" s="30" t="s">
        <v>115</v>
      </c>
      <c r="K404" s="30"/>
      <c r="L404" s="73" t="s">
        <v>145</v>
      </c>
      <c r="N404" s="191" t="s">
        <v>130</v>
      </c>
      <c r="P404" s="73" t="s">
        <v>116</v>
      </c>
      <c r="Q404" s="89"/>
      <c r="R404" s="29"/>
      <c r="S404" s="39">
        <f t="shared" ref="S404:S405" si="1044">IF(Suggested="Yes",AA404,AG404)</f>
        <v>24.8</v>
      </c>
      <c r="T404" s="37" t="s">
        <v>46</v>
      </c>
      <c r="U404" s="5" t="str">
        <f>+Instructions!$B$3</f>
        <v>B</v>
      </c>
      <c r="V404" s="52"/>
      <c r="W404" s="56">
        <f>+Instructions!$C$22</f>
        <v>0</v>
      </c>
      <c r="X404" s="17">
        <f t="shared" ref="X404:X405" si="1045">ROUND($AA404*(1-W404)+0.004999,2)</f>
        <v>24.8</v>
      </c>
      <c r="Y404" s="52"/>
      <c r="Z404" s="6" t="s">
        <v>667</v>
      </c>
      <c r="AA404" s="39">
        <v>24.8</v>
      </c>
      <c r="AB404" s="60">
        <f t="shared" ref="AB404:AB405" si="1046">+W404</f>
        <v>0</v>
      </c>
      <c r="AC404" s="17">
        <f t="shared" ref="AC404:AC405" si="1047">+X404</f>
        <v>24.8</v>
      </c>
      <c r="AD404" s="12">
        <f t="shared" ref="AD404:AD405" si="1048">(AG404-AC404)/AG404</f>
        <v>0</v>
      </c>
      <c r="AE404" s="120"/>
      <c r="AF404" s="128">
        <v>3</v>
      </c>
      <c r="AG404" s="53">
        <f t="shared" ref="AG404:AG405" si="1049">SUM(AJ404:AL404)+AE404</f>
        <v>24.8</v>
      </c>
      <c r="AH404" s="52"/>
      <c r="AJ404" s="17">
        <f t="shared" ref="AJ404:AJ405" si="1050">ROUND(AC404/(1-VLOOKUP(AF404,Group,2,FALSE)),2)</f>
        <v>24.8</v>
      </c>
      <c r="AK404" s="17">
        <f t="shared" ref="AK404:AK405" si="1051">IF(VLOOKUP(AF404,Group,5,FALSE)="YES",VLOOKUP(ROUND(ROUND(AJ404,1)-AJ404,2),Round,2,FALSE)+VLOOKUP(AF404,Group,6,FALSE),0)</f>
        <v>0</v>
      </c>
      <c r="AL404" s="17">
        <f t="shared" ref="AL404:AL405" si="1052">IF(VLOOKUP(AF404,Group,7,FALSE)="",0,ROUND(AJ404-0.04999,1)-AJ404+AM404)</f>
        <v>0</v>
      </c>
      <c r="AM404" s="17" t="str">
        <f t="shared" ref="AM404:AM405" si="1053">IF(VLOOKUP(AF404,Group,7,FALSE)="","",VLOOKUP(AF404,Group,7,FALSE))</f>
        <v/>
      </c>
      <c r="AO404" s="31" t="s">
        <v>59</v>
      </c>
    </row>
    <row r="405" spans="2:41" s="3" customFormat="1" ht="9.9499999999999993" customHeight="1" x14ac:dyDescent="0.2">
      <c r="B405" s="111" t="s">
        <v>8</v>
      </c>
      <c r="D405" s="40"/>
      <c r="E405" s="73" t="s">
        <v>224</v>
      </c>
      <c r="F405" s="73"/>
      <c r="G405" s="30" t="s">
        <v>114</v>
      </c>
      <c r="H405" s="30"/>
      <c r="I405" s="30"/>
      <c r="J405" s="30" t="s">
        <v>115</v>
      </c>
      <c r="K405" s="30"/>
      <c r="L405" s="73" t="s">
        <v>150</v>
      </c>
      <c r="N405" s="191" t="s">
        <v>130</v>
      </c>
      <c r="P405" s="73" t="s">
        <v>116</v>
      </c>
      <c r="Q405" s="89"/>
      <c r="R405" s="29"/>
      <c r="S405" s="39">
        <f t="shared" si="1044"/>
        <v>24.8</v>
      </c>
      <c r="T405" s="37" t="s">
        <v>46</v>
      </c>
      <c r="U405" s="5" t="str">
        <f>+Instructions!$B$3</f>
        <v>B</v>
      </c>
      <c r="V405" s="52"/>
      <c r="W405" s="56">
        <f>+Instructions!$C$22</f>
        <v>0</v>
      </c>
      <c r="X405" s="17">
        <f t="shared" si="1045"/>
        <v>24.8</v>
      </c>
      <c r="Y405" s="52"/>
      <c r="Z405" s="6" t="s">
        <v>667</v>
      </c>
      <c r="AA405" s="39">
        <v>24.8</v>
      </c>
      <c r="AB405" s="60">
        <f t="shared" si="1046"/>
        <v>0</v>
      </c>
      <c r="AC405" s="17">
        <f t="shared" si="1047"/>
        <v>24.8</v>
      </c>
      <c r="AD405" s="12">
        <f t="shared" si="1048"/>
        <v>0</v>
      </c>
      <c r="AE405" s="120"/>
      <c r="AF405" s="128">
        <v>3</v>
      </c>
      <c r="AG405" s="53">
        <f t="shared" si="1049"/>
        <v>24.8</v>
      </c>
      <c r="AH405" s="52"/>
      <c r="AJ405" s="17">
        <f t="shared" si="1050"/>
        <v>24.8</v>
      </c>
      <c r="AK405" s="17">
        <f t="shared" si="1051"/>
        <v>0</v>
      </c>
      <c r="AL405" s="17">
        <f t="shared" si="1052"/>
        <v>0</v>
      </c>
      <c r="AM405" s="17" t="str">
        <f t="shared" si="1053"/>
        <v/>
      </c>
      <c r="AO405" s="31" t="s">
        <v>59</v>
      </c>
    </row>
    <row r="406" spans="2:41" s="3" customFormat="1" ht="1.5" customHeight="1" x14ac:dyDescent="0.2">
      <c r="P406" s="73"/>
      <c r="Q406" s="89"/>
      <c r="R406" s="6"/>
      <c r="S406" s="39"/>
      <c r="T406" s="6"/>
      <c r="U406" s="5"/>
      <c r="V406" s="52"/>
      <c r="W406" s="56"/>
      <c r="X406" s="15"/>
      <c r="Y406" s="52"/>
      <c r="Z406" s="39"/>
      <c r="AA406" s="39"/>
      <c r="AB406" s="55"/>
      <c r="AC406" s="17"/>
      <c r="AD406" s="15"/>
      <c r="AE406" s="65"/>
      <c r="AF406" s="123"/>
      <c r="AG406" s="39"/>
      <c r="AH406" s="52"/>
      <c r="AJ406" s="17"/>
      <c r="AK406" s="17"/>
      <c r="AL406" s="17"/>
      <c r="AM406" s="17"/>
      <c r="AO406" s="157" t="s">
        <v>59</v>
      </c>
    </row>
    <row r="407" spans="2:41" s="3" customFormat="1" ht="9.9499999999999993" customHeight="1" x14ac:dyDescent="0.2">
      <c r="B407" s="113" t="s">
        <v>45</v>
      </c>
      <c r="D407" s="40"/>
      <c r="E407" s="73" t="s">
        <v>148</v>
      </c>
      <c r="F407" s="73"/>
      <c r="G407" s="30" t="s">
        <v>118</v>
      </c>
      <c r="H407" s="30"/>
      <c r="I407" s="30"/>
      <c r="J407" s="30" t="s">
        <v>115</v>
      </c>
      <c r="K407" s="30"/>
      <c r="L407" s="30"/>
      <c r="M407" s="30"/>
      <c r="N407" s="30"/>
      <c r="P407" s="73" t="s">
        <v>147</v>
      </c>
      <c r="Q407" s="89"/>
      <c r="R407" s="29" t="s">
        <v>52</v>
      </c>
      <c r="S407" s="39">
        <f t="shared" ref="S407" si="1054">IF(Suggested="Yes",AA407,AG407)</f>
        <v>19</v>
      </c>
      <c r="T407" s="37" t="s">
        <v>46</v>
      </c>
      <c r="U407" s="5" t="str">
        <f>+Instructions!$B$3</f>
        <v>B</v>
      </c>
      <c r="V407" s="52"/>
      <c r="W407" s="56">
        <f>+Instructions!$C$22</f>
        <v>0</v>
      </c>
      <c r="X407" s="39">
        <f t="shared" ref="X407" si="1055">ROUND($AA407*(1-W407)+0.004999,2)</f>
        <v>19</v>
      </c>
      <c r="Y407" s="52"/>
      <c r="Z407" s="6" t="s">
        <v>667</v>
      </c>
      <c r="AA407" s="39">
        <v>19</v>
      </c>
      <c r="AB407" s="60">
        <f t="shared" ref="AB407" si="1056">+W407</f>
        <v>0</v>
      </c>
      <c r="AC407" s="39">
        <f t="shared" ref="AC407" si="1057">+X407</f>
        <v>19</v>
      </c>
      <c r="AD407" s="60">
        <f t="shared" ref="AD407" si="1058">(AG407-AC407)/AG407</f>
        <v>0</v>
      </c>
      <c r="AE407" s="120"/>
      <c r="AF407" s="129">
        <v>2</v>
      </c>
      <c r="AG407" s="44">
        <f t="shared" ref="AG407" si="1059">SUM(AJ407:AL407)+AE407</f>
        <v>19</v>
      </c>
      <c r="AH407" s="52"/>
      <c r="AJ407" s="17">
        <f t="shared" ref="AJ407" si="1060">ROUND(AC407/(1-VLOOKUP(AF407,Group,2,FALSE)),2)</f>
        <v>19</v>
      </c>
      <c r="AK407" s="17">
        <f t="shared" ref="AK407" si="1061">IF(VLOOKUP(AF407,Group,5,FALSE)="YES",VLOOKUP(ROUND(ROUND(AJ407,1)-AJ407,2),Round,2,FALSE)+VLOOKUP(AF407,Group,6,FALSE),0)</f>
        <v>0</v>
      </c>
      <c r="AL407" s="17">
        <f t="shared" ref="AL407" si="1062">IF(VLOOKUP(AF407,Group,7,FALSE)="",0,ROUND(AJ407-0.04999,1)-AJ407+AM407)</f>
        <v>0</v>
      </c>
      <c r="AM407" s="17" t="str">
        <f t="shared" ref="AM407" si="1063">IF(VLOOKUP(AF407,Group,7,FALSE)="","",VLOOKUP(AF407,Group,7,FALSE))</f>
        <v/>
      </c>
      <c r="AO407" s="31" t="s">
        <v>59</v>
      </c>
    </row>
    <row r="408" spans="2:41" s="3" customFormat="1" ht="1.5" customHeight="1" x14ac:dyDescent="0.2">
      <c r="P408" s="73"/>
      <c r="Q408" s="89"/>
      <c r="R408" s="6"/>
      <c r="S408" s="39"/>
      <c r="T408" s="6"/>
      <c r="U408" s="5"/>
      <c r="V408" s="52"/>
      <c r="W408" s="56"/>
      <c r="X408" s="15"/>
      <c r="Y408" s="52"/>
      <c r="Z408" s="39"/>
      <c r="AA408" s="39"/>
      <c r="AB408" s="55"/>
      <c r="AC408" s="17"/>
      <c r="AD408" s="15"/>
      <c r="AE408" s="65"/>
      <c r="AF408" s="123"/>
      <c r="AG408" s="39"/>
      <c r="AH408" s="52"/>
      <c r="AJ408" s="17"/>
      <c r="AK408" s="17"/>
      <c r="AL408" s="17"/>
      <c r="AM408" s="17"/>
      <c r="AO408" s="157" t="s">
        <v>59</v>
      </c>
    </row>
    <row r="409" spans="2:41" s="3" customFormat="1" ht="9.75" customHeight="1" x14ac:dyDescent="0.2">
      <c r="C409" s="11"/>
      <c r="D409" s="98" t="s">
        <v>90</v>
      </c>
      <c r="E409" s="174" t="s">
        <v>358</v>
      </c>
      <c r="F409" s="73"/>
      <c r="G409" s="30"/>
      <c r="H409" s="30"/>
      <c r="I409" s="30"/>
      <c r="J409" s="30"/>
      <c r="K409" s="174"/>
      <c r="M409" s="30"/>
      <c r="N409" s="30"/>
      <c r="P409" s="73"/>
      <c r="Q409" s="89"/>
      <c r="R409" s="29"/>
      <c r="S409" s="39"/>
      <c r="T409" s="37"/>
      <c r="U409" s="37"/>
      <c r="V409" s="52"/>
      <c r="W409" s="56"/>
      <c r="X409" s="39"/>
      <c r="Y409" s="52"/>
      <c r="Z409" s="39"/>
      <c r="AA409" s="39"/>
      <c r="AB409" s="60"/>
      <c r="AC409" s="39"/>
      <c r="AD409" s="60"/>
      <c r="AE409" s="74"/>
      <c r="AF409" s="74"/>
      <c r="AG409" s="39"/>
      <c r="AH409" s="52"/>
      <c r="AI409" s="39"/>
      <c r="AJ409" s="39"/>
      <c r="AK409" s="39"/>
      <c r="AL409" s="39"/>
      <c r="AM409" s="39"/>
      <c r="AN409" s="6"/>
      <c r="AO409" s="156"/>
    </row>
    <row r="410" spans="2:41" s="3" customFormat="1" ht="3.95" customHeight="1" x14ac:dyDescent="0.2">
      <c r="P410" s="73"/>
      <c r="Q410" s="89"/>
      <c r="R410" s="6"/>
      <c r="S410" s="39"/>
      <c r="T410" s="6"/>
      <c r="U410" s="5"/>
      <c r="V410" s="52"/>
      <c r="W410" s="56"/>
      <c r="X410" s="15"/>
      <c r="Y410" s="52"/>
      <c r="Z410" s="39"/>
      <c r="AA410" s="39"/>
      <c r="AB410" s="55"/>
      <c r="AC410" s="17"/>
      <c r="AD410" s="15"/>
      <c r="AE410" s="65"/>
      <c r="AF410" s="123"/>
      <c r="AG410" s="39"/>
      <c r="AH410" s="52"/>
      <c r="AJ410" s="17"/>
      <c r="AK410" s="17"/>
      <c r="AL410" s="17"/>
      <c r="AM410" s="17"/>
      <c r="AO410" s="157" t="s">
        <v>59</v>
      </c>
    </row>
    <row r="411" spans="2:41" s="3" customFormat="1" ht="9.9499999999999993" customHeight="1" x14ac:dyDescent="0.2">
      <c r="C411" s="213" t="s">
        <v>301</v>
      </c>
      <c r="D411" s="98"/>
      <c r="E411" s="174"/>
      <c r="F411" s="73"/>
      <c r="G411" s="30"/>
      <c r="H411" s="30"/>
      <c r="I411" s="30"/>
      <c r="J411" s="30"/>
      <c r="K411" s="174"/>
      <c r="M411" s="30"/>
      <c r="N411" s="30" t="s">
        <v>87</v>
      </c>
      <c r="P411" s="73"/>
      <c r="Q411" s="89"/>
      <c r="R411" s="78" t="s">
        <v>121</v>
      </c>
      <c r="S411" s="189" t="s">
        <v>519</v>
      </c>
      <c r="T411" s="190"/>
      <c r="U411" s="37"/>
      <c r="V411" s="52"/>
      <c r="W411" s="56"/>
      <c r="X411" s="39"/>
      <c r="Y411" s="52"/>
      <c r="Z411" s="39"/>
      <c r="AA411" s="39"/>
      <c r="AB411" s="60"/>
      <c r="AC411" s="39"/>
      <c r="AD411" s="60"/>
      <c r="AE411" s="74"/>
      <c r="AF411" s="74"/>
      <c r="AG411" s="39"/>
      <c r="AH411" s="52"/>
      <c r="AI411" s="39"/>
      <c r="AJ411" s="39"/>
      <c r="AK411" s="39"/>
      <c r="AL411" s="39"/>
      <c r="AM411" s="39"/>
      <c r="AN411" s="6"/>
      <c r="AO411" s="156"/>
    </row>
    <row r="412" spans="2:41" s="3" customFormat="1" ht="2.85" customHeight="1" x14ac:dyDescent="0.2">
      <c r="P412" s="73"/>
      <c r="Q412" s="89"/>
      <c r="R412" s="6"/>
      <c r="S412" s="39"/>
      <c r="T412" s="6"/>
      <c r="U412" s="5"/>
      <c r="V412" s="52"/>
      <c r="W412" s="56"/>
      <c r="X412" s="15"/>
      <c r="Y412" s="52"/>
      <c r="Z412" s="39"/>
      <c r="AA412" s="39"/>
      <c r="AB412" s="55"/>
      <c r="AC412" s="17"/>
      <c r="AD412" s="15"/>
      <c r="AE412" s="65"/>
      <c r="AF412" s="123"/>
      <c r="AG412" s="39"/>
      <c r="AH412" s="52"/>
      <c r="AJ412" s="17"/>
      <c r="AK412" s="17"/>
      <c r="AL412" s="17"/>
      <c r="AM412" s="17"/>
      <c r="AO412" s="157" t="s">
        <v>59</v>
      </c>
    </row>
    <row r="413" spans="2:41" s="3" customFormat="1" ht="9.9499999999999993" customHeight="1" x14ac:dyDescent="0.2">
      <c r="D413" s="40" t="s">
        <v>97</v>
      </c>
      <c r="E413" s="186" t="s">
        <v>158</v>
      </c>
      <c r="F413" s="186"/>
      <c r="G413" s="186"/>
      <c r="H413" s="186"/>
      <c r="I413" s="186"/>
      <c r="J413" s="186"/>
      <c r="K413" s="186"/>
      <c r="L413" s="186"/>
      <c r="M413" s="186"/>
      <c r="N413" s="186"/>
      <c r="O413" s="186"/>
      <c r="P413" s="98"/>
      <c r="Q413" s="187"/>
      <c r="R413" s="188"/>
      <c r="S413" s="39"/>
      <c r="T413" s="6"/>
      <c r="U413" s="5"/>
      <c r="V413" s="52"/>
      <c r="W413" s="56"/>
      <c r="X413" s="15"/>
      <c r="Y413" s="52"/>
      <c r="Z413" s="39"/>
      <c r="AA413" s="39"/>
      <c r="AB413" s="55"/>
      <c r="AC413" s="17"/>
      <c r="AD413" s="15"/>
      <c r="AE413" s="65"/>
      <c r="AF413" s="123"/>
      <c r="AG413" s="39"/>
      <c r="AH413" s="52"/>
      <c r="AJ413" s="17"/>
      <c r="AK413" s="17"/>
      <c r="AL413" s="17"/>
      <c r="AM413" s="17"/>
      <c r="AO413" s="157" t="s">
        <v>59</v>
      </c>
    </row>
    <row r="414" spans="2:41" s="3" customFormat="1" ht="0.95" customHeight="1" x14ac:dyDescent="0.2">
      <c r="P414" s="73"/>
      <c r="Q414" s="89"/>
      <c r="R414" s="6"/>
      <c r="S414" s="39"/>
      <c r="T414" s="6"/>
      <c r="U414" s="5"/>
      <c r="V414" s="52"/>
      <c r="W414" s="56"/>
      <c r="X414" s="15"/>
      <c r="Y414" s="52"/>
      <c r="Z414" s="39"/>
      <c r="AA414" s="39"/>
      <c r="AB414" s="55"/>
      <c r="AC414" s="17"/>
      <c r="AD414" s="15"/>
      <c r="AE414" s="65"/>
      <c r="AF414" s="123"/>
      <c r="AG414" s="39"/>
      <c r="AH414" s="52"/>
      <c r="AJ414" s="17"/>
      <c r="AK414" s="17"/>
      <c r="AL414" s="17"/>
      <c r="AM414" s="17"/>
      <c r="AO414" s="157" t="s">
        <v>59</v>
      </c>
    </row>
    <row r="415" spans="2:41" s="3" customFormat="1" ht="9.9499999999999993" customHeight="1" x14ac:dyDescent="0.2">
      <c r="B415" s="112" t="s">
        <v>55</v>
      </c>
      <c r="D415" s="40"/>
      <c r="E415" s="73" t="s">
        <v>107</v>
      </c>
      <c r="F415" s="73"/>
      <c r="G415" s="30" t="s">
        <v>48</v>
      </c>
      <c r="H415" s="30"/>
      <c r="I415" s="30"/>
      <c r="J415" s="30" t="s">
        <v>105</v>
      </c>
      <c r="L415" s="30"/>
      <c r="M415" s="30"/>
      <c r="N415" s="30"/>
      <c r="P415" s="73" t="s">
        <v>108</v>
      </c>
      <c r="Q415" s="89"/>
      <c r="R415" s="29"/>
      <c r="S415" s="39">
        <f>IF(Suggested="Yes",AA415,AG415)</f>
        <v>12.8</v>
      </c>
      <c r="T415" s="37" t="s">
        <v>47</v>
      </c>
      <c r="U415" s="5" t="str">
        <f>+Instructions!$B$3</f>
        <v>B</v>
      </c>
      <c r="V415" s="52"/>
      <c r="W415" s="56">
        <f>+Instructions!$C$22</f>
        <v>0</v>
      </c>
      <c r="X415" s="17">
        <f>ROUND($AA415*(1-W415)+0.004999,2)</f>
        <v>12.8</v>
      </c>
      <c r="Y415" s="52"/>
      <c r="Z415" s="6" t="s">
        <v>667</v>
      </c>
      <c r="AA415" s="39">
        <v>12.8</v>
      </c>
      <c r="AB415" s="60">
        <f>+W415</f>
        <v>0</v>
      </c>
      <c r="AC415" s="17">
        <f>+X415</f>
        <v>12.8</v>
      </c>
      <c r="AD415" s="12">
        <f>(AG415-AC415)/AG415</f>
        <v>0</v>
      </c>
      <c r="AE415" s="120"/>
      <c r="AF415" s="127">
        <v>1</v>
      </c>
      <c r="AG415" s="38">
        <f>SUM(AJ415:AL415)+AE415</f>
        <v>12.8</v>
      </c>
      <c r="AH415" s="52"/>
      <c r="AJ415" s="17">
        <f>ROUND(AC415/(1-VLOOKUP(AF415,Group,2,FALSE)),2)</f>
        <v>12.8</v>
      </c>
      <c r="AK415" s="17">
        <f>IF(VLOOKUP(AF415,Group,5,FALSE)="YES",VLOOKUP(ROUND(ROUND(AJ415,1)-AJ415,2),Round,2,FALSE)+VLOOKUP(AF415,Group,6,FALSE),0)</f>
        <v>0</v>
      </c>
      <c r="AL415" s="17">
        <f>IF(VLOOKUP(AF415,Group,7,FALSE)="",0,ROUND(AJ415-0.04999,1)-AJ415+AM415)</f>
        <v>0</v>
      </c>
      <c r="AM415" s="17" t="str">
        <f>IF(VLOOKUP(AF415,Group,7,FALSE)="","",VLOOKUP(AF415,Group,7,FALSE))</f>
        <v/>
      </c>
      <c r="AO415" s="31" t="s">
        <v>59</v>
      </c>
    </row>
    <row r="416" spans="2:41" s="3" customFormat="1" ht="1.5" customHeight="1" x14ac:dyDescent="0.2">
      <c r="P416" s="73"/>
      <c r="Q416" s="89"/>
      <c r="R416" s="6"/>
      <c r="S416" s="39"/>
      <c r="T416" s="6"/>
      <c r="U416" s="5"/>
      <c r="V416" s="52"/>
      <c r="W416" s="56"/>
      <c r="X416" s="15"/>
      <c r="Y416" s="52"/>
      <c r="Z416" s="39"/>
      <c r="AA416" s="39"/>
      <c r="AB416" s="55"/>
      <c r="AC416" s="17"/>
      <c r="AD416" s="15"/>
      <c r="AE416" s="65"/>
      <c r="AF416" s="123"/>
      <c r="AG416" s="39"/>
      <c r="AH416" s="52"/>
      <c r="AJ416" s="17"/>
      <c r="AK416" s="17"/>
      <c r="AL416" s="17"/>
      <c r="AM416" s="17"/>
      <c r="AO416" s="157" t="s">
        <v>59</v>
      </c>
    </row>
    <row r="417" spans="2:41" s="3" customFormat="1" ht="9.9499999999999993" customHeight="1" x14ac:dyDescent="0.2">
      <c r="B417" s="111" t="s">
        <v>8</v>
      </c>
      <c r="D417" s="40"/>
      <c r="E417" s="73" t="s">
        <v>137</v>
      </c>
      <c r="F417" s="73"/>
      <c r="G417" s="30" t="s">
        <v>114</v>
      </c>
      <c r="H417" s="30"/>
      <c r="I417" s="30"/>
      <c r="J417" s="30" t="s">
        <v>115</v>
      </c>
      <c r="K417" s="30"/>
      <c r="L417" s="73" t="s">
        <v>132</v>
      </c>
      <c r="N417" s="191" t="s">
        <v>130</v>
      </c>
      <c r="P417" s="73" t="s">
        <v>161</v>
      </c>
      <c r="Q417" s="89"/>
      <c r="R417" s="29"/>
      <c r="S417" s="39">
        <f t="shared" ref="S417" si="1064">IF(Suggested="Yes",AA417,AG417)</f>
        <v>29.1</v>
      </c>
      <c r="T417" s="37" t="s">
        <v>46</v>
      </c>
      <c r="U417" s="5" t="str">
        <f>+Instructions!$B$3</f>
        <v>B</v>
      </c>
      <c r="V417" s="52"/>
      <c r="W417" s="56">
        <f>+Instructions!$C$22</f>
        <v>0</v>
      </c>
      <c r="X417" s="17">
        <f t="shared" ref="X417" si="1065">ROUND($AA417*(1-W417)+0.004999,2)</f>
        <v>29.1</v>
      </c>
      <c r="Y417" s="52"/>
      <c r="Z417" s="6" t="s">
        <v>667</v>
      </c>
      <c r="AA417" s="39">
        <v>29.1</v>
      </c>
      <c r="AB417" s="60">
        <f t="shared" ref="AB417" si="1066">+W417</f>
        <v>0</v>
      </c>
      <c r="AC417" s="17">
        <f t="shared" ref="AC417" si="1067">+X417</f>
        <v>29.1</v>
      </c>
      <c r="AD417" s="12">
        <f t="shared" ref="AD417" si="1068">(AG417-AC417)/AG417</f>
        <v>0</v>
      </c>
      <c r="AE417" s="120"/>
      <c r="AF417" s="128">
        <v>3</v>
      </c>
      <c r="AG417" s="53">
        <f t="shared" ref="AG417" si="1069">SUM(AJ417:AL417)+AE417</f>
        <v>29.1</v>
      </c>
      <c r="AH417" s="52"/>
      <c r="AJ417" s="17">
        <f t="shared" ref="AJ417" si="1070">ROUND(AC417/(1-VLOOKUP(AF417,Group,2,FALSE)),2)</f>
        <v>29.1</v>
      </c>
      <c r="AK417" s="17">
        <f t="shared" ref="AK417" si="1071">IF(VLOOKUP(AF417,Group,5,FALSE)="YES",VLOOKUP(ROUND(ROUND(AJ417,1)-AJ417,2),Round,2,FALSE)+VLOOKUP(AF417,Group,6,FALSE),0)</f>
        <v>0</v>
      </c>
      <c r="AL417" s="17">
        <f t="shared" ref="AL417" si="1072">IF(VLOOKUP(AF417,Group,7,FALSE)="",0,ROUND(AJ417-0.04999,1)-AJ417+AM417)</f>
        <v>0</v>
      </c>
      <c r="AM417" s="17" t="str">
        <f t="shared" ref="AM417" si="1073">IF(VLOOKUP(AF417,Group,7,FALSE)="","",VLOOKUP(AF417,Group,7,FALSE))</f>
        <v/>
      </c>
      <c r="AO417" s="31" t="s">
        <v>59</v>
      </c>
    </row>
    <row r="418" spans="2:41" s="3" customFormat="1" ht="1.5" customHeight="1" x14ac:dyDescent="0.2">
      <c r="P418" s="73"/>
      <c r="Q418" s="89"/>
      <c r="R418" s="6"/>
      <c r="S418" s="39"/>
      <c r="T418" s="6"/>
      <c r="U418" s="5"/>
      <c r="V418" s="52"/>
      <c r="W418" s="56"/>
      <c r="X418" s="15"/>
      <c r="Y418" s="52"/>
      <c r="Z418" s="39"/>
      <c r="AA418" s="39"/>
      <c r="AB418" s="55"/>
      <c r="AC418" s="17"/>
      <c r="AD418" s="15"/>
      <c r="AE418" s="65"/>
      <c r="AF418" s="123"/>
      <c r="AG418" s="39"/>
      <c r="AH418" s="52"/>
      <c r="AJ418" s="17"/>
      <c r="AK418" s="17"/>
      <c r="AL418" s="17"/>
      <c r="AM418" s="17"/>
      <c r="AO418" s="157" t="s">
        <v>59</v>
      </c>
    </row>
    <row r="419" spans="2:41" s="3" customFormat="1" ht="9.9499999999999993" customHeight="1" x14ac:dyDescent="0.2">
      <c r="B419" s="113" t="s">
        <v>45</v>
      </c>
      <c r="D419" s="40"/>
      <c r="E419" s="73" t="s">
        <v>136</v>
      </c>
      <c r="F419" s="73"/>
      <c r="G419" s="30" t="s">
        <v>162</v>
      </c>
      <c r="H419" s="30"/>
      <c r="I419" s="30"/>
      <c r="J419" s="30" t="s">
        <v>115</v>
      </c>
      <c r="K419" s="30"/>
      <c r="L419" s="30"/>
      <c r="M419" s="30"/>
      <c r="N419" s="30"/>
      <c r="P419" s="73" t="s">
        <v>120</v>
      </c>
      <c r="Q419" s="89"/>
      <c r="R419" s="29"/>
      <c r="S419" s="39">
        <f t="shared" ref="S419" si="1074">IF(Suggested="Yes",AA419,AG419)</f>
        <v>361.4</v>
      </c>
      <c r="T419" s="37" t="s">
        <v>46</v>
      </c>
      <c r="U419" s="5" t="str">
        <f>+Instructions!$B$3</f>
        <v>B</v>
      </c>
      <c r="V419" s="52"/>
      <c r="W419" s="56">
        <f>+Instructions!$C$22</f>
        <v>0</v>
      </c>
      <c r="X419" s="39">
        <f t="shared" ref="X419" si="1075">ROUND($AA419*(1-W419)+0.004999,2)</f>
        <v>361.4</v>
      </c>
      <c r="Y419" s="52"/>
      <c r="Z419" s="6" t="s">
        <v>667</v>
      </c>
      <c r="AA419" s="39">
        <v>361.4</v>
      </c>
      <c r="AB419" s="60">
        <f t="shared" ref="AB419" si="1076">+W419</f>
        <v>0</v>
      </c>
      <c r="AC419" s="39">
        <f t="shared" ref="AC419" si="1077">+X419</f>
        <v>361.4</v>
      </c>
      <c r="AD419" s="60">
        <f t="shared" ref="AD419" si="1078">(AG419-AC419)/AG419</f>
        <v>0</v>
      </c>
      <c r="AE419" s="120"/>
      <c r="AF419" s="129">
        <v>2</v>
      </c>
      <c r="AG419" s="44">
        <f t="shared" ref="AG419" si="1079">SUM(AJ419:AL419)+AE419</f>
        <v>361.4</v>
      </c>
      <c r="AH419" s="52"/>
      <c r="AJ419" s="17">
        <f t="shared" ref="AJ419" si="1080">ROUND(AC419/(1-VLOOKUP(AF419,Group,2,FALSE)),2)</f>
        <v>361.4</v>
      </c>
      <c r="AK419" s="17">
        <f t="shared" ref="AK419" si="1081">IF(VLOOKUP(AF419,Group,5,FALSE)="YES",VLOOKUP(ROUND(ROUND(AJ419,1)-AJ419,2),Round,2,FALSE)+VLOOKUP(AF419,Group,6,FALSE),0)</f>
        <v>0</v>
      </c>
      <c r="AL419" s="17">
        <f t="shared" ref="AL419" si="1082">IF(VLOOKUP(AF419,Group,7,FALSE)="",0,ROUND(AJ419-0.04999,1)-AJ419+AM419)</f>
        <v>0</v>
      </c>
      <c r="AM419" s="17" t="str">
        <f t="shared" ref="AM419" si="1083">IF(VLOOKUP(AF419,Group,7,FALSE)="","",VLOOKUP(AF419,Group,7,FALSE))</f>
        <v/>
      </c>
      <c r="AO419" s="31" t="s">
        <v>59</v>
      </c>
    </row>
    <row r="420" spans="2:41" s="3" customFormat="1" ht="9.9499999999999993" customHeight="1" x14ac:dyDescent="0.2">
      <c r="B420" s="113" t="s">
        <v>45</v>
      </c>
      <c r="D420" s="40"/>
      <c r="E420" s="73" t="s">
        <v>136</v>
      </c>
      <c r="F420" s="73"/>
      <c r="G420" s="30" t="s">
        <v>163</v>
      </c>
      <c r="H420" s="30"/>
      <c r="I420" s="30"/>
      <c r="J420" s="30" t="s">
        <v>115</v>
      </c>
      <c r="K420" s="30"/>
      <c r="L420" s="30"/>
      <c r="M420" s="30"/>
      <c r="N420" s="30"/>
      <c r="P420" s="73" t="s">
        <v>120</v>
      </c>
      <c r="Q420" s="89"/>
      <c r="R420" s="29"/>
      <c r="S420" s="39">
        <f>IF(Suggested="Yes",AA420,AG420)</f>
        <v>543.04999999999995</v>
      </c>
      <c r="T420" s="37" t="s">
        <v>46</v>
      </c>
      <c r="U420" s="5" t="str">
        <f>+Instructions!$B$3</f>
        <v>B</v>
      </c>
      <c r="V420" s="52"/>
      <c r="W420" s="56">
        <f>+Instructions!$C$22</f>
        <v>0</v>
      </c>
      <c r="X420" s="39">
        <f>ROUND($AA420*(1-W420)+0.004999,2)</f>
        <v>543.04999999999995</v>
      </c>
      <c r="Y420" s="52"/>
      <c r="Z420" s="6" t="s">
        <v>667</v>
      </c>
      <c r="AA420" s="39">
        <v>543.04999999999995</v>
      </c>
      <c r="AB420" s="60">
        <f>+W420</f>
        <v>0</v>
      </c>
      <c r="AC420" s="39">
        <f>+X420</f>
        <v>543.04999999999995</v>
      </c>
      <c r="AD420" s="60">
        <f>(AG420-AC420)/AG420</f>
        <v>0</v>
      </c>
      <c r="AE420" s="120"/>
      <c r="AF420" s="129">
        <v>2</v>
      </c>
      <c r="AG420" s="44">
        <f>SUM(AJ420:AL420)+AE420</f>
        <v>543.04999999999995</v>
      </c>
      <c r="AH420" s="52"/>
      <c r="AJ420" s="17">
        <f>ROUND(AC420/(1-VLOOKUP(AF420,Group,2,FALSE)),2)</f>
        <v>543.04999999999995</v>
      </c>
      <c r="AK420" s="17">
        <f>IF(VLOOKUP(AF420,Group,5,FALSE)="YES",VLOOKUP(ROUND(ROUND(AJ420,1)-AJ420,2),Round,2,FALSE)+VLOOKUP(AF420,Group,6,FALSE),0)</f>
        <v>0</v>
      </c>
      <c r="AL420" s="17">
        <f>IF(VLOOKUP(AF420,Group,7,FALSE)="",0,ROUND(AJ420-0.04999,1)-AJ420+AM420)</f>
        <v>0</v>
      </c>
      <c r="AM420" s="17" t="str">
        <f>IF(VLOOKUP(AF420,Group,7,FALSE)="","",VLOOKUP(AF420,Group,7,FALSE))</f>
        <v/>
      </c>
      <c r="AO420" s="31" t="s">
        <v>59</v>
      </c>
    </row>
    <row r="421" spans="2:41" s="3" customFormat="1" ht="9.9499999999999993" customHeight="1" x14ac:dyDescent="0.2">
      <c r="B421" s="113" t="s">
        <v>45</v>
      </c>
      <c r="D421" s="40"/>
      <c r="E421" s="73" t="s">
        <v>136</v>
      </c>
      <c r="F421" s="73"/>
      <c r="G421" s="30" t="s">
        <v>164</v>
      </c>
      <c r="H421" s="30"/>
      <c r="I421" s="30"/>
      <c r="J421" s="30" t="s">
        <v>115</v>
      </c>
      <c r="K421" s="30"/>
      <c r="L421" s="30"/>
      <c r="M421" s="30"/>
      <c r="N421" s="30"/>
      <c r="P421" s="73" t="s">
        <v>120</v>
      </c>
      <c r="Q421" s="89"/>
      <c r="R421" s="29"/>
      <c r="S421" s="39">
        <f t="shared" ref="S421" si="1084">IF(Suggested="Yes",AA421,AG421)</f>
        <v>543.04999999999995</v>
      </c>
      <c r="T421" s="37" t="s">
        <v>46</v>
      </c>
      <c r="U421" s="5" t="str">
        <f>+Instructions!$B$3</f>
        <v>B</v>
      </c>
      <c r="V421" s="52"/>
      <c r="W421" s="56">
        <f>+Instructions!$C$22</f>
        <v>0</v>
      </c>
      <c r="X421" s="39">
        <f>ROUND($AA421*(1-W421)+0.004999,2)</f>
        <v>543.04999999999995</v>
      </c>
      <c r="Y421" s="52"/>
      <c r="Z421" s="6" t="s">
        <v>667</v>
      </c>
      <c r="AA421" s="39">
        <v>543.04999999999995</v>
      </c>
      <c r="AB421" s="60">
        <f t="shared" ref="AB421" si="1085">+W421</f>
        <v>0</v>
      </c>
      <c r="AC421" s="39">
        <f t="shared" ref="AC421" si="1086">+X421</f>
        <v>543.04999999999995</v>
      </c>
      <c r="AD421" s="60">
        <f t="shared" ref="AD421" si="1087">(AG421-AC421)/AG421</f>
        <v>0</v>
      </c>
      <c r="AE421" s="120"/>
      <c r="AF421" s="129">
        <v>2</v>
      </c>
      <c r="AG421" s="44">
        <f t="shared" ref="AG421" si="1088">SUM(AJ421:AL421)+AE421</f>
        <v>543.04999999999995</v>
      </c>
      <c r="AH421" s="52"/>
      <c r="AJ421" s="17">
        <f t="shared" ref="AJ421" si="1089">ROUND(AC421/(1-VLOOKUP(AF421,Group,2,FALSE)),2)</f>
        <v>543.04999999999995</v>
      </c>
      <c r="AK421" s="17">
        <f t="shared" ref="AK421" si="1090">IF(VLOOKUP(AF421,Group,5,FALSE)="YES",VLOOKUP(ROUND(ROUND(AJ421,1)-AJ421,2),Round,2,FALSE)+VLOOKUP(AF421,Group,6,FALSE),0)</f>
        <v>0</v>
      </c>
      <c r="AL421" s="17">
        <f t="shared" ref="AL421" si="1091">IF(VLOOKUP(AF421,Group,7,FALSE)="",0,ROUND(AJ421-0.04999,1)-AJ421+AM421)</f>
        <v>0</v>
      </c>
      <c r="AM421" s="17" t="str">
        <f t="shared" ref="AM421" si="1092">IF(VLOOKUP(AF421,Group,7,FALSE)="","",VLOOKUP(AF421,Group,7,FALSE))</f>
        <v/>
      </c>
      <c r="AO421" s="31" t="s">
        <v>59</v>
      </c>
    </row>
    <row r="422" spans="2:41" s="3" customFormat="1" ht="2.85" customHeight="1" x14ac:dyDescent="0.2">
      <c r="P422" s="73"/>
      <c r="Q422" s="89"/>
      <c r="R422" s="6"/>
      <c r="S422" s="39"/>
      <c r="T422" s="6"/>
      <c r="U422" s="5"/>
      <c r="V422" s="52"/>
      <c r="W422" s="56"/>
      <c r="X422" s="15"/>
      <c r="Y422" s="52"/>
      <c r="Z422" s="39"/>
      <c r="AA422" s="39"/>
      <c r="AB422" s="55"/>
      <c r="AC422" s="17"/>
      <c r="AD422" s="15"/>
      <c r="AE422" s="65"/>
      <c r="AF422" s="123"/>
      <c r="AG422" s="39"/>
      <c r="AH422" s="52"/>
      <c r="AJ422" s="17"/>
      <c r="AK422" s="17"/>
      <c r="AL422" s="17"/>
      <c r="AM422" s="17"/>
      <c r="AO422" s="157" t="s">
        <v>59</v>
      </c>
    </row>
    <row r="423" spans="2:41" s="3" customFormat="1" ht="9.9499999999999993" customHeight="1" x14ac:dyDescent="0.2">
      <c r="B423" s="112" t="s">
        <v>55</v>
      </c>
      <c r="D423" s="40"/>
      <c r="E423" s="73" t="s">
        <v>123</v>
      </c>
      <c r="F423" s="73"/>
      <c r="G423" s="30" t="s">
        <v>48</v>
      </c>
      <c r="H423" s="30"/>
      <c r="I423" s="30"/>
      <c r="J423" s="30" t="s">
        <v>105</v>
      </c>
      <c r="K423" s="30"/>
      <c r="L423" s="30"/>
      <c r="M423" s="30"/>
      <c r="N423" s="30"/>
      <c r="P423" s="73" t="s">
        <v>129</v>
      </c>
      <c r="Q423" s="89"/>
      <c r="R423" s="29"/>
      <c r="S423" s="39">
        <f t="shared" ref="S423:S427" si="1093">IF(Suggested="Yes",AA423,AG423)</f>
        <v>10.45</v>
      </c>
      <c r="T423" s="37" t="s">
        <v>47</v>
      </c>
      <c r="U423" s="5" t="str">
        <f>+Instructions!$B$3</f>
        <v>B</v>
      </c>
      <c r="V423" s="52"/>
      <c r="W423" s="56">
        <f>+Instructions!$C$22</f>
        <v>0</v>
      </c>
      <c r="X423" s="17">
        <f t="shared" ref="X423:X427" si="1094">ROUND($AA423*(1-W423)+0.004999,2)</f>
        <v>10.45</v>
      </c>
      <c r="Y423" s="52"/>
      <c r="Z423" s="6" t="s">
        <v>667</v>
      </c>
      <c r="AA423" s="39">
        <v>10.45</v>
      </c>
      <c r="AB423" s="60">
        <f t="shared" ref="AB423:AB427" si="1095">+W423</f>
        <v>0</v>
      </c>
      <c r="AC423" s="17">
        <f t="shared" ref="AC423:AC427" si="1096">+X423</f>
        <v>10.45</v>
      </c>
      <c r="AD423" s="12">
        <f t="shared" ref="AD423:AD427" si="1097">(AG423-AC423)/AG423</f>
        <v>0</v>
      </c>
      <c r="AE423" s="120"/>
      <c r="AF423" s="127">
        <v>1</v>
      </c>
      <c r="AG423" s="38">
        <f t="shared" ref="AG423:AG427" si="1098">SUM(AJ423:AL423)+AE423</f>
        <v>10.45</v>
      </c>
      <c r="AH423" s="52"/>
      <c r="AJ423" s="17">
        <f t="shared" ref="AJ423:AJ427" si="1099">ROUND(AC423/(1-VLOOKUP(AF423,Group,2,FALSE)),2)</f>
        <v>10.45</v>
      </c>
      <c r="AK423" s="17">
        <f t="shared" ref="AK423:AK427" si="1100">IF(VLOOKUP(AF423,Group,5,FALSE)="YES",VLOOKUP(ROUND(ROUND(AJ423,1)-AJ423,2),Round,2,FALSE)+VLOOKUP(AF423,Group,6,FALSE),0)</f>
        <v>0</v>
      </c>
      <c r="AL423" s="17">
        <f t="shared" ref="AL423:AL427" si="1101">IF(VLOOKUP(AF423,Group,7,FALSE)="",0,ROUND(AJ423-0.04999,1)-AJ423+AM423)</f>
        <v>0</v>
      </c>
      <c r="AM423" s="17" t="str">
        <f t="shared" ref="AM423:AM427" si="1102">IF(VLOOKUP(AF423,Group,7,FALSE)="","",VLOOKUP(AF423,Group,7,FALSE))</f>
        <v/>
      </c>
      <c r="AO423" s="31" t="s">
        <v>59</v>
      </c>
    </row>
    <row r="424" spans="2:41" s="3" customFormat="1" ht="9.9499999999999993" customHeight="1" x14ac:dyDescent="0.2">
      <c r="B424" s="112" t="s">
        <v>55</v>
      </c>
      <c r="D424" s="40"/>
      <c r="E424" s="73" t="s">
        <v>124</v>
      </c>
      <c r="F424" s="73"/>
      <c r="G424" s="30" t="s">
        <v>48</v>
      </c>
      <c r="H424" s="30"/>
      <c r="I424" s="30"/>
      <c r="J424" s="30" t="s">
        <v>105</v>
      </c>
      <c r="K424" s="30"/>
      <c r="L424" s="30"/>
      <c r="M424" s="30"/>
      <c r="N424" s="30"/>
      <c r="P424" s="73" t="s">
        <v>111</v>
      </c>
      <c r="Q424" s="89"/>
      <c r="R424" s="29"/>
      <c r="S424" s="39">
        <f t="shared" si="1093"/>
        <v>11.55</v>
      </c>
      <c r="T424" s="37" t="s">
        <v>47</v>
      </c>
      <c r="U424" s="5" t="str">
        <f>+Instructions!$B$3</f>
        <v>B</v>
      </c>
      <c r="V424" s="52"/>
      <c r="W424" s="56">
        <f>+Instructions!$C$22</f>
        <v>0</v>
      </c>
      <c r="X424" s="17">
        <f t="shared" si="1094"/>
        <v>11.55</v>
      </c>
      <c r="Y424" s="52"/>
      <c r="Z424" s="6" t="s">
        <v>667</v>
      </c>
      <c r="AA424" s="39">
        <v>11.55</v>
      </c>
      <c r="AB424" s="60">
        <f t="shared" si="1095"/>
        <v>0</v>
      </c>
      <c r="AC424" s="17">
        <f t="shared" si="1096"/>
        <v>11.55</v>
      </c>
      <c r="AD424" s="12">
        <f t="shared" si="1097"/>
        <v>0</v>
      </c>
      <c r="AE424" s="120"/>
      <c r="AF424" s="127">
        <v>1</v>
      </c>
      <c r="AG424" s="38">
        <f t="shared" si="1098"/>
        <v>11.55</v>
      </c>
      <c r="AH424" s="52"/>
      <c r="AJ424" s="17">
        <f t="shared" si="1099"/>
        <v>11.55</v>
      </c>
      <c r="AK424" s="17">
        <f t="shared" si="1100"/>
        <v>0</v>
      </c>
      <c r="AL424" s="17">
        <f t="shared" si="1101"/>
        <v>0</v>
      </c>
      <c r="AM424" s="17" t="str">
        <f t="shared" si="1102"/>
        <v/>
      </c>
      <c r="AO424" s="31" t="s">
        <v>59</v>
      </c>
    </row>
    <row r="425" spans="2:41" s="3" customFormat="1" ht="9.9499999999999993" customHeight="1" x14ac:dyDescent="0.2">
      <c r="B425" s="112" t="s">
        <v>55</v>
      </c>
      <c r="D425" s="40"/>
      <c r="E425" s="73" t="s">
        <v>126</v>
      </c>
      <c r="F425" s="73"/>
      <c r="G425" s="30" t="s">
        <v>48</v>
      </c>
      <c r="H425" s="30"/>
      <c r="I425" s="30"/>
      <c r="J425" s="30" t="s">
        <v>105</v>
      </c>
      <c r="K425" s="30"/>
      <c r="L425" s="30"/>
      <c r="M425" s="30"/>
      <c r="N425" s="30"/>
      <c r="P425" s="73" t="s">
        <v>142</v>
      </c>
      <c r="Q425" s="89"/>
      <c r="R425" s="29"/>
      <c r="S425" s="39">
        <f t="shared" ref="S425" si="1103">IF(Suggested="Yes",AA425,AG425)</f>
        <v>20.45</v>
      </c>
      <c r="T425" s="37" t="s">
        <v>47</v>
      </c>
      <c r="U425" s="5" t="str">
        <f>+Instructions!$B$3</f>
        <v>B</v>
      </c>
      <c r="V425" s="52"/>
      <c r="W425" s="56">
        <f>+Instructions!$C$22</f>
        <v>0</v>
      </c>
      <c r="X425" s="17">
        <f>ROUND($AA425*(1-W425)+0.004999,2)</f>
        <v>20.45</v>
      </c>
      <c r="Y425" s="52"/>
      <c r="Z425" s="6" t="s">
        <v>667</v>
      </c>
      <c r="AA425" s="39">
        <v>20.45</v>
      </c>
      <c r="AB425" s="60">
        <f t="shared" ref="AB425" si="1104">+W425</f>
        <v>0</v>
      </c>
      <c r="AC425" s="17">
        <f t="shared" ref="AC425" si="1105">+X425</f>
        <v>20.45</v>
      </c>
      <c r="AD425" s="12">
        <f t="shared" ref="AD425" si="1106">(AG425-AC425)/AG425</f>
        <v>0</v>
      </c>
      <c r="AE425" s="120"/>
      <c r="AF425" s="127">
        <v>1</v>
      </c>
      <c r="AG425" s="38">
        <f t="shared" ref="AG425" si="1107">SUM(AJ425:AL425)+AE425</f>
        <v>20.45</v>
      </c>
      <c r="AH425" s="52"/>
      <c r="AJ425" s="17">
        <f t="shared" ref="AJ425" si="1108">ROUND(AC425/(1-VLOOKUP(AF425,Group,2,FALSE)),2)</f>
        <v>20.45</v>
      </c>
      <c r="AK425" s="17">
        <f t="shared" ref="AK425" si="1109">IF(VLOOKUP(AF425,Group,5,FALSE)="YES",VLOOKUP(ROUND(ROUND(AJ425,1)-AJ425,2),Round,2,FALSE)+VLOOKUP(AF425,Group,6,FALSE),0)</f>
        <v>0</v>
      </c>
      <c r="AL425" s="17">
        <f t="shared" ref="AL425" si="1110">IF(VLOOKUP(AF425,Group,7,FALSE)="",0,ROUND(AJ425-0.04999,1)-AJ425+AM425)</f>
        <v>0</v>
      </c>
      <c r="AM425" s="17" t="str">
        <f t="shared" ref="AM425" si="1111">IF(VLOOKUP(AF425,Group,7,FALSE)="","",VLOOKUP(AF425,Group,7,FALSE))</f>
        <v/>
      </c>
      <c r="AO425" s="31" t="s">
        <v>59</v>
      </c>
    </row>
    <row r="426" spans="2:41" s="3" customFormat="1" ht="9.9499999999999993" customHeight="1" x14ac:dyDescent="0.2">
      <c r="B426" s="112" t="s">
        <v>55</v>
      </c>
      <c r="D426" s="40"/>
      <c r="E426" s="73" t="s">
        <v>125</v>
      </c>
      <c r="F426" s="73"/>
      <c r="G426" s="30" t="s">
        <v>48</v>
      </c>
      <c r="H426" s="30"/>
      <c r="I426" s="30"/>
      <c r="J426" s="30" t="s">
        <v>105</v>
      </c>
      <c r="K426" s="30"/>
      <c r="L426" s="30"/>
      <c r="M426" s="30"/>
      <c r="N426" s="30"/>
      <c r="P426" s="73" t="s">
        <v>141</v>
      </c>
      <c r="Q426" s="89"/>
      <c r="R426" s="29"/>
      <c r="S426" s="39">
        <f>IF(Suggested="Yes",AA426,AG426)</f>
        <v>14.4</v>
      </c>
      <c r="T426" s="37" t="s">
        <v>47</v>
      </c>
      <c r="U426" s="5" t="str">
        <f>+Instructions!$B$3</f>
        <v>B</v>
      </c>
      <c r="V426" s="52"/>
      <c r="W426" s="56">
        <f>+Instructions!$C$22</f>
        <v>0</v>
      </c>
      <c r="X426" s="17">
        <f>ROUND($AA426*(1-W426)+0.004999,2)</f>
        <v>14.4</v>
      </c>
      <c r="Y426" s="52"/>
      <c r="Z426" s="6" t="s">
        <v>667</v>
      </c>
      <c r="AA426" s="39">
        <v>14.4</v>
      </c>
      <c r="AB426" s="60">
        <f>+W426</f>
        <v>0</v>
      </c>
      <c r="AC426" s="17">
        <f>+X426</f>
        <v>14.4</v>
      </c>
      <c r="AD426" s="12">
        <f>(AG426-AC426)/AG426</f>
        <v>0</v>
      </c>
      <c r="AE426" s="120"/>
      <c r="AF426" s="127">
        <v>1</v>
      </c>
      <c r="AG426" s="38">
        <f>SUM(AJ426:AL426)+AE426</f>
        <v>14.4</v>
      </c>
      <c r="AH426" s="52"/>
      <c r="AJ426" s="17">
        <f>ROUND(AC426/(1-VLOOKUP(AF426,Group,2,FALSE)),2)</f>
        <v>14.4</v>
      </c>
      <c r="AK426" s="17">
        <f>IF(VLOOKUP(AF426,Group,5,FALSE)="YES",VLOOKUP(ROUND(ROUND(AJ426,1)-AJ426,2),Round,2,FALSE)+VLOOKUP(AF426,Group,6,FALSE),0)</f>
        <v>0</v>
      </c>
      <c r="AL426" s="17">
        <f>IF(VLOOKUP(AF426,Group,7,FALSE)="",0,ROUND(AJ426-0.04999,1)-AJ426+AM426)</f>
        <v>0</v>
      </c>
      <c r="AM426" s="17" t="str">
        <f>IF(VLOOKUP(AF426,Group,7,FALSE)="","",VLOOKUP(AF426,Group,7,FALSE))</f>
        <v/>
      </c>
      <c r="AO426" s="31" t="s">
        <v>59</v>
      </c>
    </row>
    <row r="427" spans="2:41" s="3" customFormat="1" ht="9.9499999999999993" customHeight="1" x14ac:dyDescent="0.2">
      <c r="B427" s="112" t="s">
        <v>55</v>
      </c>
      <c r="D427" s="40"/>
      <c r="E427" s="73" t="s">
        <v>127</v>
      </c>
      <c r="F427" s="73"/>
      <c r="G427" s="30" t="s">
        <v>48</v>
      </c>
      <c r="H427" s="30"/>
      <c r="I427" s="30"/>
      <c r="J427" s="30" t="s">
        <v>105</v>
      </c>
      <c r="K427" s="30"/>
      <c r="L427" s="30"/>
      <c r="M427" s="30"/>
      <c r="N427" s="30"/>
      <c r="P427" s="73" t="s">
        <v>144</v>
      </c>
      <c r="Q427" s="89"/>
      <c r="R427" s="29"/>
      <c r="S427" s="39">
        <f t="shared" si="1093"/>
        <v>24.5</v>
      </c>
      <c r="T427" s="37" t="s">
        <v>47</v>
      </c>
      <c r="U427" s="5" t="str">
        <f>+Instructions!$B$3</f>
        <v>B</v>
      </c>
      <c r="V427" s="52"/>
      <c r="W427" s="56">
        <f>+Instructions!$C$22</f>
        <v>0</v>
      </c>
      <c r="X427" s="17">
        <f t="shared" si="1094"/>
        <v>24.5</v>
      </c>
      <c r="Y427" s="52"/>
      <c r="Z427" s="6" t="s">
        <v>667</v>
      </c>
      <c r="AA427" s="39">
        <v>24.5</v>
      </c>
      <c r="AB427" s="60">
        <f t="shared" si="1095"/>
        <v>0</v>
      </c>
      <c r="AC427" s="17">
        <f t="shared" si="1096"/>
        <v>24.5</v>
      </c>
      <c r="AD427" s="12">
        <f t="shared" si="1097"/>
        <v>0</v>
      </c>
      <c r="AE427" s="120"/>
      <c r="AF427" s="127">
        <v>1</v>
      </c>
      <c r="AG427" s="38">
        <f t="shared" si="1098"/>
        <v>24.5</v>
      </c>
      <c r="AH427" s="52"/>
      <c r="AJ427" s="17">
        <f t="shared" si="1099"/>
        <v>24.5</v>
      </c>
      <c r="AK427" s="17">
        <f t="shared" si="1100"/>
        <v>0</v>
      </c>
      <c r="AL427" s="17">
        <f t="shared" si="1101"/>
        <v>0</v>
      </c>
      <c r="AM427" s="17" t="str">
        <f t="shared" si="1102"/>
        <v/>
      </c>
      <c r="AO427" s="31" t="s">
        <v>59</v>
      </c>
    </row>
    <row r="428" spans="2:41" s="3" customFormat="1" ht="1.5" customHeight="1" x14ac:dyDescent="0.2">
      <c r="P428" s="73"/>
      <c r="Q428" s="89"/>
      <c r="R428" s="6"/>
      <c r="S428" s="39"/>
      <c r="T428" s="6"/>
      <c r="U428" s="5"/>
      <c r="V428" s="52"/>
      <c r="W428" s="56"/>
      <c r="X428" s="15"/>
      <c r="Y428" s="52"/>
      <c r="Z428" s="39"/>
      <c r="AA428" s="39"/>
      <c r="AB428" s="55"/>
      <c r="AC428" s="17"/>
      <c r="AD428" s="15"/>
      <c r="AE428" s="65"/>
      <c r="AF428" s="123"/>
      <c r="AG428" s="39"/>
      <c r="AH428" s="52"/>
      <c r="AJ428" s="17"/>
      <c r="AK428" s="17"/>
      <c r="AL428" s="17"/>
      <c r="AM428" s="17"/>
      <c r="AO428" s="157" t="s">
        <v>59</v>
      </c>
    </row>
    <row r="429" spans="2:41" s="3" customFormat="1" ht="9.9499999999999993" customHeight="1" x14ac:dyDescent="0.2">
      <c r="B429" s="111" t="s">
        <v>8</v>
      </c>
      <c r="D429" s="40"/>
      <c r="E429" s="73" t="s">
        <v>224</v>
      </c>
      <c r="F429" s="73"/>
      <c r="G429" s="30" t="s">
        <v>114</v>
      </c>
      <c r="H429" s="30"/>
      <c r="I429" s="30"/>
      <c r="J429" s="30" t="s">
        <v>115</v>
      </c>
      <c r="K429" s="30"/>
      <c r="L429" s="73" t="s">
        <v>149</v>
      </c>
      <c r="N429" s="191" t="s">
        <v>130</v>
      </c>
      <c r="P429" s="73" t="s">
        <v>116</v>
      </c>
      <c r="Q429" s="89"/>
      <c r="R429" s="29"/>
      <c r="S429" s="39">
        <f t="shared" ref="S429:S431" si="1112">IF(Suggested="Yes",AA429,AG429)</f>
        <v>36.049999999999997</v>
      </c>
      <c r="T429" s="37" t="s">
        <v>46</v>
      </c>
      <c r="U429" s="5" t="str">
        <f>+Instructions!$B$3</f>
        <v>B</v>
      </c>
      <c r="V429" s="52"/>
      <c r="W429" s="56">
        <f>+Instructions!$C$22</f>
        <v>0</v>
      </c>
      <c r="X429" s="17">
        <f t="shared" ref="X429:X431" si="1113">ROUND($AA429*(1-W429)+0.004999,2)</f>
        <v>36.049999999999997</v>
      </c>
      <c r="Y429" s="52"/>
      <c r="Z429" s="6" t="s">
        <v>667</v>
      </c>
      <c r="AA429" s="39">
        <v>36.049999999999997</v>
      </c>
      <c r="AB429" s="60">
        <f t="shared" ref="AB429:AB431" si="1114">+W429</f>
        <v>0</v>
      </c>
      <c r="AC429" s="17">
        <f t="shared" ref="AC429:AC431" si="1115">+X429</f>
        <v>36.049999999999997</v>
      </c>
      <c r="AD429" s="12">
        <f t="shared" ref="AD429:AD431" si="1116">(AG429-AC429)/AG429</f>
        <v>0</v>
      </c>
      <c r="AE429" s="120"/>
      <c r="AF429" s="128">
        <v>3</v>
      </c>
      <c r="AG429" s="53">
        <f t="shared" ref="AG429:AG431" si="1117">SUM(AJ429:AL429)+AE429</f>
        <v>36.049999999999997</v>
      </c>
      <c r="AH429" s="52"/>
      <c r="AJ429" s="17">
        <f t="shared" ref="AJ429:AJ431" si="1118">ROUND(AC429/(1-VLOOKUP(AF429,Group,2,FALSE)),2)</f>
        <v>36.049999999999997</v>
      </c>
      <c r="AK429" s="17">
        <f t="shared" ref="AK429:AK431" si="1119">IF(VLOOKUP(AF429,Group,5,FALSE)="YES",VLOOKUP(ROUND(ROUND(AJ429,1)-AJ429,2),Round,2,FALSE)+VLOOKUP(AF429,Group,6,FALSE),0)</f>
        <v>0</v>
      </c>
      <c r="AL429" s="17">
        <f t="shared" ref="AL429:AL431" si="1120">IF(VLOOKUP(AF429,Group,7,FALSE)="",0,ROUND(AJ429-0.04999,1)-AJ429+AM429)</f>
        <v>0</v>
      </c>
      <c r="AM429" s="17" t="str">
        <f t="shared" ref="AM429:AM431" si="1121">IF(VLOOKUP(AF429,Group,7,FALSE)="","",VLOOKUP(AF429,Group,7,FALSE))</f>
        <v/>
      </c>
      <c r="AO429" s="31" t="s">
        <v>59</v>
      </c>
    </row>
    <row r="430" spans="2:41" s="3" customFormat="1" ht="9.9499999999999993" customHeight="1" x14ac:dyDescent="0.2">
      <c r="B430" s="111" t="s">
        <v>8</v>
      </c>
      <c r="D430" s="40"/>
      <c r="E430" s="73" t="s">
        <v>224</v>
      </c>
      <c r="F430" s="73"/>
      <c r="G430" s="30" t="s">
        <v>114</v>
      </c>
      <c r="H430" s="30"/>
      <c r="I430" s="30"/>
      <c r="J430" s="30" t="s">
        <v>115</v>
      </c>
      <c r="K430" s="30"/>
      <c r="L430" s="73" t="s">
        <v>145</v>
      </c>
      <c r="N430" s="191" t="s">
        <v>130</v>
      </c>
      <c r="P430" s="73" t="s">
        <v>116</v>
      </c>
      <c r="Q430" s="89"/>
      <c r="R430" s="29"/>
      <c r="S430" s="39">
        <f t="shared" si="1112"/>
        <v>24.8</v>
      </c>
      <c r="T430" s="37" t="s">
        <v>46</v>
      </c>
      <c r="U430" s="5" t="str">
        <f>+Instructions!$B$3</f>
        <v>B</v>
      </c>
      <c r="V430" s="52"/>
      <c r="W430" s="56">
        <f>+Instructions!$C$22</f>
        <v>0</v>
      </c>
      <c r="X430" s="17">
        <f t="shared" si="1113"/>
        <v>24.8</v>
      </c>
      <c r="Y430" s="52"/>
      <c r="Z430" s="6" t="s">
        <v>667</v>
      </c>
      <c r="AA430" s="39">
        <v>24.8</v>
      </c>
      <c r="AB430" s="60">
        <f t="shared" si="1114"/>
        <v>0</v>
      </c>
      <c r="AC430" s="17">
        <f t="shared" si="1115"/>
        <v>24.8</v>
      </c>
      <c r="AD430" s="12">
        <f t="shared" si="1116"/>
        <v>0</v>
      </c>
      <c r="AE430" s="120"/>
      <c r="AF430" s="128">
        <v>3</v>
      </c>
      <c r="AG430" s="53">
        <f t="shared" si="1117"/>
        <v>24.8</v>
      </c>
      <c r="AH430" s="52"/>
      <c r="AJ430" s="17">
        <f t="shared" si="1118"/>
        <v>24.8</v>
      </c>
      <c r="AK430" s="17">
        <f t="shared" si="1119"/>
        <v>0</v>
      </c>
      <c r="AL430" s="17">
        <f t="shared" si="1120"/>
        <v>0</v>
      </c>
      <c r="AM430" s="17" t="str">
        <f t="shared" si="1121"/>
        <v/>
      </c>
      <c r="AO430" s="31" t="s">
        <v>59</v>
      </c>
    </row>
    <row r="431" spans="2:41" s="3" customFormat="1" ht="9.9499999999999993" customHeight="1" x14ac:dyDescent="0.2">
      <c r="B431" s="111" t="s">
        <v>8</v>
      </c>
      <c r="D431" s="40"/>
      <c r="E431" s="73" t="s">
        <v>224</v>
      </c>
      <c r="F431" s="73"/>
      <c r="G431" s="30" t="s">
        <v>114</v>
      </c>
      <c r="H431" s="30"/>
      <c r="I431" s="30"/>
      <c r="J431" s="30" t="s">
        <v>115</v>
      </c>
      <c r="K431" s="30"/>
      <c r="L431" s="73" t="s">
        <v>150</v>
      </c>
      <c r="N431" s="191" t="s">
        <v>130</v>
      </c>
      <c r="P431" s="73" t="s">
        <v>116</v>
      </c>
      <c r="Q431" s="89"/>
      <c r="R431" s="29"/>
      <c r="S431" s="39">
        <f t="shared" si="1112"/>
        <v>24.8</v>
      </c>
      <c r="T431" s="37" t="s">
        <v>46</v>
      </c>
      <c r="U431" s="5" t="str">
        <f>+Instructions!$B$3</f>
        <v>B</v>
      </c>
      <c r="V431" s="52"/>
      <c r="W431" s="56">
        <f>+Instructions!$C$22</f>
        <v>0</v>
      </c>
      <c r="X431" s="17">
        <f t="shared" si="1113"/>
        <v>24.8</v>
      </c>
      <c r="Y431" s="52"/>
      <c r="Z431" s="6" t="s">
        <v>667</v>
      </c>
      <c r="AA431" s="39">
        <v>24.8</v>
      </c>
      <c r="AB431" s="60">
        <f t="shared" si="1114"/>
        <v>0</v>
      </c>
      <c r="AC431" s="17">
        <f t="shared" si="1115"/>
        <v>24.8</v>
      </c>
      <c r="AD431" s="12">
        <f t="shared" si="1116"/>
        <v>0</v>
      </c>
      <c r="AE431" s="120"/>
      <c r="AF431" s="128">
        <v>3</v>
      </c>
      <c r="AG431" s="53">
        <f t="shared" si="1117"/>
        <v>24.8</v>
      </c>
      <c r="AH431" s="52"/>
      <c r="AJ431" s="17">
        <f t="shared" si="1118"/>
        <v>24.8</v>
      </c>
      <c r="AK431" s="17">
        <f t="shared" si="1119"/>
        <v>0</v>
      </c>
      <c r="AL431" s="17">
        <f t="shared" si="1120"/>
        <v>0</v>
      </c>
      <c r="AM431" s="17" t="str">
        <f t="shared" si="1121"/>
        <v/>
      </c>
      <c r="AO431" s="31" t="s">
        <v>59</v>
      </c>
    </row>
    <row r="432" spans="2:41" s="3" customFormat="1" ht="1.5" customHeight="1" x14ac:dyDescent="0.2">
      <c r="P432" s="73"/>
      <c r="Q432" s="89"/>
      <c r="R432" s="6"/>
      <c r="S432" s="39"/>
      <c r="T432" s="6"/>
      <c r="U432" s="5"/>
      <c r="V432" s="52"/>
      <c r="W432" s="56"/>
      <c r="X432" s="15"/>
      <c r="Y432" s="52"/>
      <c r="Z432" s="39"/>
      <c r="AA432" s="39"/>
      <c r="AB432" s="55"/>
      <c r="AC432" s="17"/>
      <c r="AD432" s="15"/>
      <c r="AE432" s="65"/>
      <c r="AF432" s="123"/>
      <c r="AG432" s="39"/>
      <c r="AH432" s="52"/>
      <c r="AJ432" s="17"/>
      <c r="AK432" s="17"/>
      <c r="AL432" s="17"/>
      <c r="AM432" s="17"/>
      <c r="AO432" s="157" t="s">
        <v>59</v>
      </c>
    </row>
    <row r="433" spans="2:41" s="3" customFormat="1" ht="9.9499999999999993" customHeight="1" x14ac:dyDescent="0.2">
      <c r="B433" s="113" t="s">
        <v>45</v>
      </c>
      <c r="D433" s="40"/>
      <c r="E433" s="73" t="s">
        <v>167</v>
      </c>
      <c r="F433" s="73"/>
      <c r="G433" s="30" t="s">
        <v>118</v>
      </c>
      <c r="H433" s="30"/>
      <c r="I433" s="30"/>
      <c r="J433" s="30" t="s">
        <v>115</v>
      </c>
      <c r="K433" s="30"/>
      <c r="L433" s="30"/>
      <c r="M433" s="30"/>
      <c r="N433" s="30"/>
      <c r="P433" s="73" t="s">
        <v>168</v>
      </c>
      <c r="Q433" s="89"/>
      <c r="R433" s="29"/>
      <c r="S433" s="39">
        <f t="shared" ref="S433" si="1122">IF(Suggested="Yes",AA433,AG433)</f>
        <v>14.45</v>
      </c>
      <c r="T433" s="37" t="s">
        <v>46</v>
      </c>
      <c r="U433" s="5" t="str">
        <f>+Instructions!$B$3</f>
        <v>B</v>
      </c>
      <c r="V433" s="52"/>
      <c r="W433" s="56">
        <f>+Instructions!$C$22</f>
        <v>0</v>
      </c>
      <c r="X433" s="39">
        <f t="shared" ref="X433" si="1123">ROUND($AA433*(1-W433)+0.004999,2)</f>
        <v>14.45</v>
      </c>
      <c r="Y433" s="52"/>
      <c r="Z433" s="6" t="s">
        <v>667</v>
      </c>
      <c r="AA433" s="39">
        <v>14.45</v>
      </c>
      <c r="AB433" s="60">
        <f t="shared" ref="AB433" si="1124">+W433</f>
        <v>0</v>
      </c>
      <c r="AC433" s="39">
        <f t="shared" ref="AC433" si="1125">+X433</f>
        <v>14.45</v>
      </c>
      <c r="AD433" s="60">
        <f t="shared" ref="AD433" si="1126">(AG433-AC433)/AG433</f>
        <v>0</v>
      </c>
      <c r="AE433" s="120"/>
      <c r="AF433" s="129">
        <v>2</v>
      </c>
      <c r="AG433" s="44">
        <f t="shared" ref="AG433" si="1127">SUM(AJ433:AL433)+AE433</f>
        <v>14.45</v>
      </c>
      <c r="AH433" s="52"/>
      <c r="AJ433" s="17">
        <f t="shared" ref="AJ433" si="1128">ROUND(AC433/(1-VLOOKUP(AF433,Group,2,FALSE)),2)</f>
        <v>14.45</v>
      </c>
      <c r="AK433" s="17">
        <f t="shared" ref="AK433" si="1129">IF(VLOOKUP(AF433,Group,5,FALSE)="YES",VLOOKUP(ROUND(ROUND(AJ433,1)-AJ433,2),Round,2,FALSE)+VLOOKUP(AF433,Group,6,FALSE),0)</f>
        <v>0</v>
      </c>
      <c r="AL433" s="17">
        <f t="shared" ref="AL433" si="1130">IF(VLOOKUP(AF433,Group,7,FALSE)="",0,ROUND(AJ433-0.04999,1)-AJ433+AM433)</f>
        <v>0</v>
      </c>
      <c r="AM433" s="17" t="str">
        <f t="shared" ref="AM433" si="1131">IF(VLOOKUP(AF433,Group,7,FALSE)="","",VLOOKUP(AF433,Group,7,FALSE))</f>
        <v/>
      </c>
      <c r="AO433" s="31" t="s">
        <v>59</v>
      </c>
    </row>
    <row r="434" spans="2:41" s="3" customFormat="1" ht="3.95" customHeight="1" x14ac:dyDescent="0.2">
      <c r="P434" s="73"/>
      <c r="Q434" s="89"/>
      <c r="R434" s="6"/>
      <c r="S434" s="39"/>
      <c r="T434" s="6"/>
      <c r="U434" s="5"/>
      <c r="V434" s="52"/>
      <c r="W434" s="56"/>
      <c r="X434" s="15"/>
      <c r="Y434" s="52"/>
      <c r="Z434" s="39"/>
      <c r="AA434" s="39"/>
      <c r="AB434" s="55"/>
      <c r="AC434" s="17"/>
      <c r="AD434" s="15"/>
      <c r="AE434" s="65"/>
      <c r="AF434" s="123"/>
      <c r="AG434" s="39"/>
      <c r="AH434" s="52"/>
      <c r="AJ434" s="17"/>
      <c r="AK434" s="17"/>
      <c r="AL434" s="17"/>
      <c r="AM434" s="17"/>
      <c r="AO434" s="157" t="s">
        <v>59</v>
      </c>
    </row>
    <row r="435" spans="2:41" s="3" customFormat="1" ht="9.9499999999999993" customHeight="1" x14ac:dyDescent="0.2">
      <c r="C435" s="213" t="s">
        <v>359</v>
      </c>
      <c r="D435" s="98"/>
      <c r="E435" s="174"/>
      <c r="F435" s="73"/>
      <c r="G435" s="30"/>
      <c r="H435" s="30"/>
      <c r="I435" s="30"/>
      <c r="J435" s="30"/>
      <c r="K435" s="174"/>
      <c r="M435" s="30"/>
      <c r="N435" s="30" t="s">
        <v>87</v>
      </c>
      <c r="P435" s="73"/>
      <c r="Q435" s="89"/>
      <c r="R435" s="78" t="s">
        <v>121</v>
      </c>
      <c r="S435" s="189" t="s">
        <v>520</v>
      </c>
      <c r="T435" s="190"/>
      <c r="U435" s="37"/>
      <c r="V435" s="52"/>
      <c r="W435" s="56"/>
      <c r="X435" s="39"/>
      <c r="Y435" s="52"/>
      <c r="Z435" s="39"/>
      <c r="AA435" s="39"/>
      <c r="AB435" s="60"/>
      <c r="AC435" s="39"/>
      <c r="AD435" s="60"/>
      <c r="AE435" s="74"/>
      <c r="AF435" s="74"/>
      <c r="AG435" s="39"/>
      <c r="AH435" s="52"/>
      <c r="AI435" s="39"/>
      <c r="AJ435" s="39"/>
      <c r="AK435" s="39"/>
      <c r="AL435" s="39"/>
      <c r="AM435" s="39"/>
      <c r="AN435" s="6"/>
      <c r="AO435" s="156"/>
    </row>
    <row r="436" spans="2:41" s="3" customFormat="1" ht="2.85" customHeight="1" x14ac:dyDescent="0.2">
      <c r="P436" s="73"/>
      <c r="Q436" s="89"/>
      <c r="R436" s="6"/>
      <c r="S436" s="39"/>
      <c r="T436" s="6"/>
      <c r="U436" s="5"/>
      <c r="V436" s="52"/>
      <c r="W436" s="56"/>
      <c r="X436" s="15"/>
      <c r="Y436" s="52"/>
      <c r="Z436" s="39"/>
      <c r="AA436" s="39"/>
      <c r="AB436" s="55"/>
      <c r="AC436" s="17"/>
      <c r="AD436" s="15"/>
      <c r="AE436" s="65"/>
      <c r="AF436" s="123"/>
      <c r="AG436" s="39"/>
      <c r="AH436" s="52"/>
      <c r="AJ436" s="17"/>
      <c r="AK436" s="17"/>
      <c r="AL436" s="17"/>
      <c r="AM436" s="17"/>
      <c r="AO436" s="157" t="s">
        <v>59</v>
      </c>
    </row>
    <row r="437" spans="2:41" s="3" customFormat="1" ht="9.9499999999999993" customHeight="1" x14ac:dyDescent="0.2">
      <c r="D437" s="40" t="s">
        <v>97</v>
      </c>
      <c r="E437" s="186" t="s">
        <v>360</v>
      </c>
      <c r="F437" s="186"/>
      <c r="G437" s="186"/>
      <c r="H437" s="186"/>
      <c r="I437" s="186"/>
      <c r="J437" s="186"/>
      <c r="K437" s="186"/>
      <c r="L437" s="186"/>
      <c r="M437" s="186"/>
      <c r="N437" s="186"/>
      <c r="O437" s="186"/>
      <c r="P437" s="98"/>
      <c r="Q437" s="187"/>
      <c r="R437" s="188"/>
      <c r="S437" s="39"/>
      <c r="T437" s="6"/>
      <c r="U437" s="5"/>
      <c r="V437" s="52"/>
      <c r="W437" s="56"/>
      <c r="X437" s="15"/>
      <c r="Y437" s="52"/>
      <c r="Z437" s="39"/>
      <c r="AA437" s="39"/>
      <c r="AB437" s="55"/>
      <c r="AC437" s="17"/>
      <c r="AD437" s="15"/>
      <c r="AE437" s="65"/>
      <c r="AF437" s="123"/>
      <c r="AG437" s="39"/>
      <c r="AH437" s="52"/>
      <c r="AJ437" s="17"/>
      <c r="AK437" s="17"/>
      <c r="AL437" s="17"/>
      <c r="AM437" s="17"/>
      <c r="AO437" s="157" t="s">
        <v>59</v>
      </c>
    </row>
    <row r="438" spans="2:41" s="3" customFormat="1" ht="1.5" customHeight="1" x14ac:dyDescent="0.2">
      <c r="P438" s="73"/>
      <c r="Q438" s="89"/>
      <c r="R438" s="6"/>
      <c r="S438" s="39"/>
      <c r="T438" s="6"/>
      <c r="U438" s="5"/>
      <c r="V438" s="52"/>
      <c r="W438" s="56"/>
      <c r="X438" s="15"/>
      <c r="Y438" s="52"/>
      <c r="Z438" s="39"/>
      <c r="AA438" s="39"/>
      <c r="AB438" s="55"/>
      <c r="AC438" s="17"/>
      <c r="AD438" s="15"/>
      <c r="AE438" s="65"/>
      <c r="AF438" s="123"/>
      <c r="AG438" s="39"/>
      <c r="AH438" s="52"/>
      <c r="AJ438" s="17"/>
      <c r="AK438" s="17"/>
      <c r="AL438" s="17"/>
      <c r="AM438" s="17"/>
      <c r="AO438" s="157" t="s">
        <v>59</v>
      </c>
    </row>
    <row r="439" spans="2:41" s="3" customFormat="1" ht="9.9499999999999993" customHeight="1" x14ac:dyDescent="0.2">
      <c r="B439" s="112" t="s">
        <v>55</v>
      </c>
      <c r="D439" s="40"/>
      <c r="E439" s="73" t="s">
        <v>107</v>
      </c>
      <c r="F439" s="73"/>
      <c r="G439" s="30" t="s">
        <v>48</v>
      </c>
      <c r="H439" s="30"/>
      <c r="I439" s="30"/>
      <c r="J439" s="30" t="s">
        <v>195</v>
      </c>
      <c r="L439" s="30"/>
      <c r="M439" s="30"/>
      <c r="N439" s="30"/>
      <c r="P439" s="73" t="s">
        <v>108</v>
      </c>
      <c r="Q439" s="89"/>
      <c r="R439" s="29"/>
      <c r="S439" s="39">
        <f t="shared" ref="S439" si="1132">IF(Suggested="Yes",AA439,AG439)</f>
        <v>14.95</v>
      </c>
      <c r="T439" s="37" t="s">
        <v>47</v>
      </c>
      <c r="U439" s="5" t="str">
        <f>+Instructions!$B$3</f>
        <v>B</v>
      </c>
      <c r="V439" s="52"/>
      <c r="W439" s="56">
        <f>+Instructions!$C$22</f>
        <v>0</v>
      </c>
      <c r="X439" s="17">
        <f t="shared" ref="X439" si="1133">ROUND($AA439*(1-W439)+0.004999,2)</f>
        <v>14.95</v>
      </c>
      <c r="Y439" s="52"/>
      <c r="Z439" s="6" t="s">
        <v>667</v>
      </c>
      <c r="AA439" s="39">
        <v>14.95</v>
      </c>
      <c r="AB439" s="60">
        <f t="shared" ref="AB439" si="1134">+W439</f>
        <v>0</v>
      </c>
      <c r="AC439" s="17">
        <f t="shared" ref="AC439" si="1135">+X439</f>
        <v>14.95</v>
      </c>
      <c r="AD439" s="12">
        <f t="shared" ref="AD439" si="1136">(AG439-AC439)/AG439</f>
        <v>0</v>
      </c>
      <c r="AE439" s="120"/>
      <c r="AF439" s="127">
        <v>1</v>
      </c>
      <c r="AG439" s="38">
        <f t="shared" ref="AG439" si="1137">SUM(AJ439:AL439)+AE439</f>
        <v>14.95</v>
      </c>
      <c r="AH439" s="52"/>
      <c r="AJ439" s="17">
        <f t="shared" ref="AJ439" si="1138">ROUND(AC439/(1-VLOOKUP(AF439,Group,2,FALSE)),2)</f>
        <v>14.95</v>
      </c>
      <c r="AK439" s="17">
        <f t="shared" ref="AK439" si="1139">IF(VLOOKUP(AF439,Group,5,FALSE)="YES",VLOOKUP(ROUND(ROUND(AJ439,1)-AJ439,2),Round,2,FALSE)+VLOOKUP(AF439,Group,6,FALSE),0)</f>
        <v>0</v>
      </c>
      <c r="AL439" s="17">
        <f t="shared" ref="AL439" si="1140">IF(VLOOKUP(AF439,Group,7,FALSE)="",0,ROUND(AJ439-0.04999,1)-AJ439+AM439)</f>
        <v>0</v>
      </c>
      <c r="AM439" s="17" t="str">
        <f t="shared" ref="AM439" si="1141">IF(VLOOKUP(AF439,Group,7,FALSE)="","",VLOOKUP(AF439,Group,7,FALSE))</f>
        <v/>
      </c>
      <c r="AO439" s="31" t="s">
        <v>59</v>
      </c>
    </row>
    <row r="440" spans="2:41" s="3" customFormat="1" ht="1.5" customHeight="1" x14ac:dyDescent="0.2">
      <c r="P440" s="73"/>
      <c r="Q440" s="89"/>
      <c r="R440" s="6"/>
      <c r="S440" s="39"/>
      <c r="T440" s="6"/>
      <c r="U440" s="5"/>
      <c r="V440" s="52"/>
      <c r="W440" s="56"/>
      <c r="X440" s="15"/>
      <c r="Y440" s="52"/>
      <c r="Z440" s="39"/>
      <c r="AA440" s="39"/>
      <c r="AB440" s="55"/>
      <c r="AC440" s="17"/>
      <c r="AD440" s="15"/>
      <c r="AE440" s="65"/>
      <c r="AF440" s="123"/>
      <c r="AG440" s="39"/>
      <c r="AH440" s="52"/>
      <c r="AJ440" s="17"/>
      <c r="AK440" s="17"/>
      <c r="AL440" s="17"/>
      <c r="AM440" s="17"/>
      <c r="AO440" s="157" t="s">
        <v>59</v>
      </c>
    </row>
    <row r="441" spans="2:41" s="3" customFormat="1" ht="9.9499999999999993" customHeight="1" x14ac:dyDescent="0.2">
      <c r="B441" s="113" t="s">
        <v>45</v>
      </c>
      <c r="D441" s="40"/>
      <c r="E441" s="73" t="s">
        <v>136</v>
      </c>
      <c r="F441" s="73"/>
      <c r="G441" s="30" t="s">
        <v>162</v>
      </c>
      <c r="H441" s="30"/>
      <c r="I441" s="30"/>
      <c r="J441" s="30" t="s">
        <v>196</v>
      </c>
      <c r="K441" s="30"/>
      <c r="L441" s="30"/>
      <c r="M441" s="30"/>
      <c r="N441" s="30"/>
      <c r="P441" s="73" t="s">
        <v>120</v>
      </c>
      <c r="Q441" s="89"/>
      <c r="R441" s="29"/>
      <c r="S441" s="39">
        <f t="shared" ref="S441" si="1142">IF(Suggested="Yes",AA441,AG441)</f>
        <v>361.4</v>
      </c>
      <c r="T441" s="37" t="s">
        <v>46</v>
      </c>
      <c r="U441" s="5" t="str">
        <f>+Instructions!$B$3</f>
        <v>B</v>
      </c>
      <c r="V441" s="52"/>
      <c r="W441" s="56">
        <f>+Instructions!$C$22</f>
        <v>0</v>
      </c>
      <c r="X441" s="39">
        <f t="shared" ref="X441" si="1143">ROUND($AA441*(1-W441)+0.004999,2)</f>
        <v>361.4</v>
      </c>
      <c r="Y441" s="52"/>
      <c r="Z441" s="6" t="s">
        <v>667</v>
      </c>
      <c r="AA441" s="39">
        <v>361.4</v>
      </c>
      <c r="AB441" s="60">
        <f t="shared" ref="AB441" si="1144">+W441</f>
        <v>0</v>
      </c>
      <c r="AC441" s="39">
        <f t="shared" ref="AC441" si="1145">+X441</f>
        <v>361.4</v>
      </c>
      <c r="AD441" s="60">
        <f t="shared" ref="AD441" si="1146">(AG441-AC441)/AG441</f>
        <v>0</v>
      </c>
      <c r="AE441" s="120"/>
      <c r="AF441" s="129">
        <v>2</v>
      </c>
      <c r="AG441" s="44">
        <f t="shared" ref="AG441" si="1147">SUM(AJ441:AL441)+AE441</f>
        <v>361.4</v>
      </c>
      <c r="AH441" s="52"/>
      <c r="AJ441" s="17">
        <f t="shared" ref="AJ441" si="1148">ROUND(AC441/(1-VLOOKUP(AF441,Group,2,FALSE)),2)</f>
        <v>361.4</v>
      </c>
      <c r="AK441" s="17">
        <f t="shared" ref="AK441" si="1149">IF(VLOOKUP(AF441,Group,5,FALSE)="YES",VLOOKUP(ROUND(ROUND(AJ441,1)-AJ441,2),Round,2,FALSE)+VLOOKUP(AF441,Group,6,FALSE),0)</f>
        <v>0</v>
      </c>
      <c r="AL441" s="17">
        <f t="shared" ref="AL441" si="1150">IF(VLOOKUP(AF441,Group,7,FALSE)="",0,ROUND(AJ441-0.04999,1)-AJ441+AM441)</f>
        <v>0</v>
      </c>
      <c r="AM441" s="17" t="str">
        <f t="shared" ref="AM441" si="1151">IF(VLOOKUP(AF441,Group,7,FALSE)="","",VLOOKUP(AF441,Group,7,FALSE))</f>
        <v/>
      </c>
      <c r="AO441" s="31" t="s">
        <v>59</v>
      </c>
    </row>
    <row r="442" spans="2:41" s="3" customFormat="1" ht="1.5" customHeight="1" x14ac:dyDescent="0.2">
      <c r="P442" s="73"/>
      <c r="Q442" s="89"/>
      <c r="R442" s="6"/>
      <c r="S442" s="39"/>
      <c r="T442" s="6"/>
      <c r="U442" s="5"/>
      <c r="V442" s="52"/>
      <c r="W442" s="56"/>
      <c r="X442" s="15"/>
      <c r="Y442" s="52"/>
      <c r="Z442" s="39"/>
      <c r="AA442" s="39"/>
      <c r="AB442" s="55"/>
      <c r="AC442" s="17"/>
      <c r="AD442" s="15"/>
      <c r="AE442" s="65"/>
      <c r="AF442" s="123"/>
      <c r="AG442" s="39"/>
      <c r="AH442" s="52"/>
      <c r="AJ442" s="17"/>
      <c r="AK442" s="17"/>
      <c r="AL442" s="17"/>
      <c r="AM442" s="17"/>
      <c r="AO442" s="157" t="s">
        <v>59</v>
      </c>
    </row>
    <row r="443" spans="2:41" s="3" customFormat="1" ht="9.9499999999999993" customHeight="1" x14ac:dyDescent="0.2">
      <c r="B443" s="113" t="s">
        <v>45</v>
      </c>
      <c r="D443" s="40"/>
      <c r="E443" s="73" t="s">
        <v>117</v>
      </c>
      <c r="F443" s="73"/>
      <c r="G443" s="30" t="s">
        <v>118</v>
      </c>
      <c r="H443" s="30"/>
      <c r="I443" s="30"/>
      <c r="J443" s="30" t="s">
        <v>196</v>
      </c>
      <c r="K443" s="30"/>
      <c r="L443" s="30"/>
      <c r="M443" s="30"/>
      <c r="N443" s="30"/>
      <c r="P443" s="73" t="s">
        <v>119</v>
      </c>
      <c r="Q443" s="89"/>
      <c r="R443" s="29"/>
      <c r="S443" s="39">
        <f t="shared" ref="S443" si="1152">IF(Suggested="Yes",AA443,AG443)</f>
        <v>17.55</v>
      </c>
      <c r="T443" s="37" t="s">
        <v>46</v>
      </c>
      <c r="U443" s="5" t="str">
        <f>+Instructions!$B$3</f>
        <v>B</v>
      </c>
      <c r="V443" s="52"/>
      <c r="W443" s="56">
        <f>+Instructions!$C$22</f>
        <v>0</v>
      </c>
      <c r="X443" s="39">
        <f t="shared" ref="X443" si="1153">ROUND($AA443*(1-W443)+0.004999,2)</f>
        <v>17.55</v>
      </c>
      <c r="Y443" s="52"/>
      <c r="Z443" s="6" t="s">
        <v>667</v>
      </c>
      <c r="AA443" s="39">
        <v>17.55</v>
      </c>
      <c r="AB443" s="60">
        <f t="shared" ref="AB443" si="1154">+W443</f>
        <v>0</v>
      </c>
      <c r="AC443" s="39">
        <f t="shared" ref="AC443" si="1155">+X443</f>
        <v>17.55</v>
      </c>
      <c r="AD443" s="60">
        <f t="shared" ref="AD443" si="1156">(AG443-AC443)/AG443</f>
        <v>0</v>
      </c>
      <c r="AE443" s="120"/>
      <c r="AF443" s="129">
        <v>2</v>
      </c>
      <c r="AG443" s="44">
        <f t="shared" ref="AG443" si="1157">SUM(AJ443:AL443)+AE443</f>
        <v>17.55</v>
      </c>
      <c r="AH443" s="52"/>
      <c r="AJ443" s="17">
        <f t="shared" ref="AJ443" si="1158">ROUND(AC443/(1-VLOOKUP(AF443,Group,2,FALSE)),2)</f>
        <v>17.55</v>
      </c>
      <c r="AK443" s="17">
        <f t="shared" ref="AK443" si="1159">IF(VLOOKUP(AF443,Group,5,FALSE)="YES",VLOOKUP(ROUND(ROUND(AJ443,1)-AJ443,2),Round,2,FALSE)+VLOOKUP(AF443,Group,6,FALSE),0)</f>
        <v>0</v>
      </c>
      <c r="AL443" s="17">
        <f t="shared" ref="AL443" si="1160">IF(VLOOKUP(AF443,Group,7,FALSE)="",0,ROUND(AJ443-0.04999,1)-AJ443+AM443)</f>
        <v>0</v>
      </c>
      <c r="AM443" s="17" t="str">
        <f t="shared" ref="AM443" si="1161">IF(VLOOKUP(AF443,Group,7,FALSE)="","",VLOOKUP(AF443,Group,7,FALSE))</f>
        <v/>
      </c>
      <c r="AO443" s="31" t="s">
        <v>59</v>
      </c>
    </row>
    <row r="444" spans="2:41" s="3" customFormat="1" ht="2.85" customHeight="1" x14ac:dyDescent="0.2">
      <c r="P444" s="73"/>
      <c r="Q444" s="89"/>
      <c r="R444" s="6"/>
      <c r="S444" s="39"/>
      <c r="T444" s="6"/>
      <c r="U444" s="5"/>
      <c r="V444" s="52"/>
      <c r="W444" s="56"/>
      <c r="X444" s="15"/>
      <c r="Y444" s="52"/>
      <c r="Z444" s="39"/>
      <c r="AA444" s="39"/>
      <c r="AB444" s="55"/>
      <c r="AC444" s="17"/>
      <c r="AD444" s="15"/>
      <c r="AE444" s="65"/>
      <c r="AF444" s="123"/>
      <c r="AG444" s="39"/>
      <c r="AH444" s="52"/>
      <c r="AJ444" s="17"/>
      <c r="AK444" s="17"/>
      <c r="AL444" s="17"/>
      <c r="AM444" s="17"/>
      <c r="AO444" s="157" t="s">
        <v>59</v>
      </c>
    </row>
    <row r="445" spans="2:41" s="3" customFormat="1" ht="9.9499999999999993" customHeight="1" x14ac:dyDescent="0.2">
      <c r="B445" s="112" t="s">
        <v>55</v>
      </c>
      <c r="D445" s="40"/>
      <c r="E445" s="73" t="s">
        <v>107</v>
      </c>
      <c r="F445" s="73"/>
      <c r="G445" s="30" t="s">
        <v>48</v>
      </c>
      <c r="H445" s="30"/>
      <c r="I445" s="30"/>
      <c r="J445" s="30" t="s">
        <v>134</v>
      </c>
      <c r="L445" s="30"/>
      <c r="M445" s="30"/>
      <c r="N445" s="30"/>
      <c r="P445" s="73" t="s">
        <v>108</v>
      </c>
      <c r="Q445" s="89"/>
      <c r="R445" s="29"/>
      <c r="S445" s="39">
        <f t="shared" ref="S445" si="1162">IF(Suggested="Yes",AA445,AG445)</f>
        <v>17.7</v>
      </c>
      <c r="T445" s="37" t="s">
        <v>47</v>
      </c>
      <c r="U445" s="5" t="str">
        <f>+Instructions!$B$3</f>
        <v>B</v>
      </c>
      <c r="V445" s="52"/>
      <c r="W445" s="56">
        <f>+Instructions!$C$22</f>
        <v>0</v>
      </c>
      <c r="X445" s="17">
        <f t="shared" ref="X445" si="1163">ROUND($AA445*(1-W445)+0.004999,2)</f>
        <v>17.7</v>
      </c>
      <c r="Y445" s="52"/>
      <c r="Z445" s="6" t="s">
        <v>667</v>
      </c>
      <c r="AA445" s="39">
        <v>17.7</v>
      </c>
      <c r="AB445" s="60">
        <f t="shared" ref="AB445" si="1164">+W445</f>
        <v>0</v>
      </c>
      <c r="AC445" s="17">
        <f t="shared" ref="AC445" si="1165">+X445</f>
        <v>17.7</v>
      </c>
      <c r="AD445" s="12">
        <f t="shared" ref="AD445" si="1166">(AG445-AC445)/AG445</f>
        <v>0</v>
      </c>
      <c r="AE445" s="120"/>
      <c r="AF445" s="127">
        <v>1</v>
      </c>
      <c r="AG445" s="38">
        <f t="shared" ref="AG445" si="1167">SUM(AJ445:AL445)+AE445</f>
        <v>17.7</v>
      </c>
      <c r="AH445" s="52"/>
      <c r="AJ445" s="17">
        <f t="shared" ref="AJ445" si="1168">ROUND(AC445/(1-VLOOKUP(AF445,Group,2,FALSE)),2)</f>
        <v>17.7</v>
      </c>
      <c r="AK445" s="17">
        <f t="shared" ref="AK445" si="1169">IF(VLOOKUP(AF445,Group,5,FALSE)="YES",VLOOKUP(ROUND(ROUND(AJ445,1)-AJ445,2),Round,2,FALSE)+VLOOKUP(AF445,Group,6,FALSE),0)</f>
        <v>0</v>
      </c>
      <c r="AL445" s="17">
        <f t="shared" ref="AL445" si="1170">IF(VLOOKUP(AF445,Group,7,FALSE)="",0,ROUND(AJ445-0.04999,1)-AJ445+AM445)</f>
        <v>0</v>
      </c>
      <c r="AM445" s="17" t="str">
        <f t="shared" ref="AM445" si="1171">IF(VLOOKUP(AF445,Group,7,FALSE)="","",VLOOKUP(AF445,Group,7,FALSE))</f>
        <v/>
      </c>
      <c r="AO445" s="31" t="s">
        <v>59</v>
      </c>
    </row>
    <row r="446" spans="2:41" s="3" customFormat="1" ht="1.5" customHeight="1" x14ac:dyDescent="0.2">
      <c r="P446" s="73"/>
      <c r="Q446" s="89"/>
      <c r="R446" s="6"/>
      <c r="S446" s="39"/>
      <c r="T446" s="6"/>
      <c r="U446" s="5"/>
      <c r="V446" s="52"/>
      <c r="W446" s="56"/>
      <c r="X446" s="15"/>
      <c r="Y446" s="52"/>
      <c r="Z446" s="39"/>
      <c r="AA446" s="39"/>
      <c r="AB446" s="55"/>
      <c r="AC446" s="17"/>
      <c r="AD446" s="15"/>
      <c r="AE446" s="65"/>
      <c r="AF446" s="123"/>
      <c r="AG446" s="39"/>
      <c r="AH446" s="52"/>
      <c r="AJ446" s="17"/>
      <c r="AK446" s="17"/>
      <c r="AL446" s="17"/>
      <c r="AM446" s="17"/>
      <c r="AO446" s="157" t="s">
        <v>59</v>
      </c>
    </row>
    <row r="447" spans="2:41" s="3" customFormat="1" ht="9.9499999999999993" customHeight="1" x14ac:dyDescent="0.2">
      <c r="B447" s="113" t="s">
        <v>45</v>
      </c>
      <c r="D447" s="40"/>
      <c r="E447" s="73" t="s">
        <v>136</v>
      </c>
      <c r="F447" s="73"/>
      <c r="G447" s="30" t="s">
        <v>162</v>
      </c>
      <c r="H447" s="30"/>
      <c r="I447" s="30"/>
      <c r="J447" s="30" t="s">
        <v>135</v>
      </c>
      <c r="K447" s="30"/>
      <c r="L447" s="30"/>
      <c r="M447" s="30"/>
      <c r="N447" s="30"/>
      <c r="P447" s="73" t="s">
        <v>120</v>
      </c>
      <c r="Q447" s="89"/>
      <c r="R447" s="29"/>
      <c r="S447" s="39">
        <f t="shared" ref="S447" si="1172">IF(Suggested="Yes",AA447,AG447)</f>
        <v>396.3</v>
      </c>
      <c r="T447" s="37" t="s">
        <v>46</v>
      </c>
      <c r="U447" s="5" t="str">
        <f>+Instructions!$B$3</f>
        <v>B</v>
      </c>
      <c r="V447" s="52"/>
      <c r="W447" s="56">
        <f>+Instructions!$C$22</f>
        <v>0</v>
      </c>
      <c r="X447" s="39">
        <f t="shared" ref="X447" si="1173">ROUND($AA447*(1-W447)+0.004999,2)</f>
        <v>396.3</v>
      </c>
      <c r="Y447" s="52"/>
      <c r="Z447" s="6" t="s">
        <v>667</v>
      </c>
      <c r="AA447" s="39">
        <v>396.3</v>
      </c>
      <c r="AB447" s="60">
        <f t="shared" ref="AB447" si="1174">+W447</f>
        <v>0</v>
      </c>
      <c r="AC447" s="39">
        <f t="shared" ref="AC447" si="1175">+X447</f>
        <v>396.3</v>
      </c>
      <c r="AD447" s="60">
        <f t="shared" ref="AD447" si="1176">(AG447-AC447)/AG447</f>
        <v>0</v>
      </c>
      <c r="AE447" s="120"/>
      <c r="AF447" s="129">
        <v>2</v>
      </c>
      <c r="AG447" s="44">
        <f t="shared" ref="AG447" si="1177">SUM(AJ447:AL447)+AE447</f>
        <v>396.3</v>
      </c>
      <c r="AH447" s="52"/>
      <c r="AJ447" s="17">
        <f t="shared" ref="AJ447" si="1178">ROUND(AC447/(1-VLOOKUP(AF447,Group,2,FALSE)),2)</f>
        <v>396.3</v>
      </c>
      <c r="AK447" s="17">
        <f t="shared" ref="AK447" si="1179">IF(VLOOKUP(AF447,Group,5,FALSE)="YES",VLOOKUP(ROUND(ROUND(AJ447,1)-AJ447,2),Round,2,FALSE)+VLOOKUP(AF447,Group,6,FALSE),0)</f>
        <v>0</v>
      </c>
      <c r="AL447" s="17">
        <f t="shared" ref="AL447" si="1180">IF(VLOOKUP(AF447,Group,7,FALSE)="",0,ROUND(AJ447-0.04999,1)-AJ447+AM447)</f>
        <v>0</v>
      </c>
      <c r="AM447" s="17" t="str">
        <f t="shared" ref="AM447" si="1181">IF(VLOOKUP(AF447,Group,7,FALSE)="","",VLOOKUP(AF447,Group,7,FALSE))</f>
        <v/>
      </c>
      <c r="AO447" s="31" t="s">
        <v>59</v>
      </c>
    </row>
    <row r="448" spans="2:41" s="3" customFormat="1" ht="1.5" customHeight="1" x14ac:dyDescent="0.2">
      <c r="P448" s="73"/>
      <c r="Q448" s="89"/>
      <c r="R448" s="6"/>
      <c r="S448" s="39"/>
      <c r="T448" s="6"/>
      <c r="U448" s="5"/>
      <c r="V448" s="52"/>
      <c r="W448" s="56"/>
      <c r="X448" s="15"/>
      <c r="Y448" s="52"/>
      <c r="Z448" s="39"/>
      <c r="AA448" s="39"/>
      <c r="AB448" s="55"/>
      <c r="AC448" s="17"/>
      <c r="AD448" s="15"/>
      <c r="AE448" s="65"/>
      <c r="AF448" s="123"/>
      <c r="AG448" s="39"/>
      <c r="AH448" s="52"/>
      <c r="AJ448" s="17"/>
      <c r="AK448" s="17"/>
      <c r="AL448" s="17"/>
      <c r="AM448" s="17"/>
      <c r="AO448" s="157" t="s">
        <v>59</v>
      </c>
    </row>
    <row r="449" spans="2:41" s="3" customFormat="1" ht="9.9499999999999993" customHeight="1" x14ac:dyDescent="0.2">
      <c r="B449" s="113" t="s">
        <v>45</v>
      </c>
      <c r="D449" s="40"/>
      <c r="E449" s="73" t="s">
        <v>117</v>
      </c>
      <c r="F449" s="73"/>
      <c r="G449" s="30" t="s">
        <v>118</v>
      </c>
      <c r="H449" s="30"/>
      <c r="I449" s="30"/>
      <c r="J449" s="30" t="s">
        <v>135</v>
      </c>
      <c r="K449" s="30"/>
      <c r="L449" s="30"/>
      <c r="M449" s="30"/>
      <c r="N449" s="30"/>
      <c r="P449" s="73" t="s">
        <v>119</v>
      </c>
      <c r="Q449" s="89"/>
      <c r="R449" s="29"/>
      <c r="S449" s="39">
        <f t="shared" ref="S449" si="1182">IF(Suggested="Yes",AA449,AG449)</f>
        <v>17.55</v>
      </c>
      <c r="T449" s="37" t="s">
        <v>46</v>
      </c>
      <c r="U449" s="5" t="str">
        <f>+Instructions!$B$3</f>
        <v>B</v>
      </c>
      <c r="V449" s="52"/>
      <c r="W449" s="56">
        <f>+Instructions!$C$22</f>
        <v>0</v>
      </c>
      <c r="X449" s="39">
        <f t="shared" ref="X449" si="1183">ROUND($AA449*(1-W449)+0.004999,2)</f>
        <v>17.55</v>
      </c>
      <c r="Y449" s="52"/>
      <c r="Z449" s="6" t="s">
        <v>667</v>
      </c>
      <c r="AA449" s="39">
        <v>17.55</v>
      </c>
      <c r="AB449" s="60">
        <f t="shared" ref="AB449" si="1184">+W449</f>
        <v>0</v>
      </c>
      <c r="AC449" s="39">
        <f t="shared" ref="AC449" si="1185">+X449</f>
        <v>17.55</v>
      </c>
      <c r="AD449" s="60">
        <f t="shared" ref="AD449" si="1186">(AG449-AC449)/AG449</f>
        <v>0</v>
      </c>
      <c r="AE449" s="120"/>
      <c r="AF449" s="129">
        <v>2</v>
      </c>
      <c r="AG449" s="44">
        <f t="shared" ref="AG449" si="1187">SUM(AJ449:AL449)+AE449</f>
        <v>17.55</v>
      </c>
      <c r="AH449" s="52"/>
      <c r="AJ449" s="17">
        <f t="shared" ref="AJ449" si="1188">ROUND(AC449/(1-VLOOKUP(AF449,Group,2,FALSE)),2)</f>
        <v>17.55</v>
      </c>
      <c r="AK449" s="17">
        <f t="shared" ref="AK449" si="1189">IF(VLOOKUP(AF449,Group,5,FALSE)="YES",VLOOKUP(ROUND(ROUND(AJ449,1)-AJ449,2),Round,2,FALSE)+VLOOKUP(AF449,Group,6,FALSE),0)</f>
        <v>0</v>
      </c>
      <c r="AL449" s="17">
        <f t="shared" ref="AL449" si="1190">IF(VLOOKUP(AF449,Group,7,FALSE)="",0,ROUND(AJ449-0.04999,1)-AJ449+AM449)</f>
        <v>0</v>
      </c>
      <c r="AM449" s="17" t="str">
        <f t="shared" ref="AM449" si="1191">IF(VLOOKUP(AF449,Group,7,FALSE)="","",VLOOKUP(AF449,Group,7,FALSE))</f>
        <v/>
      </c>
      <c r="AO449" s="31" t="s">
        <v>59</v>
      </c>
    </row>
    <row r="450" spans="2:41" s="3" customFormat="1" ht="2.85" customHeight="1" x14ac:dyDescent="0.2">
      <c r="P450" s="73"/>
      <c r="Q450" s="89"/>
      <c r="R450" s="6"/>
      <c r="S450" s="39"/>
      <c r="T450" s="6"/>
      <c r="U450" s="5"/>
      <c r="V450" s="52"/>
      <c r="W450" s="56"/>
      <c r="X450" s="15"/>
      <c r="Y450" s="52"/>
      <c r="Z450" s="39"/>
      <c r="AA450" s="39"/>
      <c r="AB450" s="55"/>
      <c r="AC450" s="17"/>
      <c r="AD450" s="15"/>
      <c r="AE450" s="65"/>
      <c r="AF450" s="123"/>
      <c r="AG450" s="39"/>
      <c r="AH450" s="52"/>
      <c r="AJ450" s="17"/>
      <c r="AK450" s="17"/>
      <c r="AL450" s="17"/>
      <c r="AM450" s="17"/>
      <c r="AO450" s="157" t="s">
        <v>59</v>
      </c>
    </row>
    <row r="451" spans="2:41" s="3" customFormat="1" ht="9.9499999999999993" customHeight="1" x14ac:dyDescent="0.2">
      <c r="B451" s="112" t="s">
        <v>55</v>
      </c>
      <c r="D451" s="40"/>
      <c r="E451" s="73" t="s">
        <v>123</v>
      </c>
      <c r="F451" s="73"/>
      <c r="G451" s="30" t="s">
        <v>48</v>
      </c>
      <c r="H451" s="30"/>
      <c r="I451" s="30"/>
      <c r="J451" s="30" t="s">
        <v>134</v>
      </c>
      <c r="K451" s="30"/>
      <c r="L451" s="30"/>
      <c r="M451" s="30"/>
      <c r="N451" s="30"/>
      <c r="P451" s="73" t="s">
        <v>129</v>
      </c>
      <c r="Q451" s="89"/>
      <c r="R451" s="29"/>
      <c r="S451" s="39">
        <f t="shared" ref="S451:S455" si="1192">IF(Suggested="Yes",AA451,AG451)</f>
        <v>15.25</v>
      </c>
      <c r="T451" s="37" t="s">
        <v>47</v>
      </c>
      <c r="U451" s="5" t="str">
        <f>+Instructions!$B$3</f>
        <v>B</v>
      </c>
      <c r="V451" s="52"/>
      <c r="W451" s="56">
        <f>+Instructions!$C$22</f>
        <v>0</v>
      </c>
      <c r="X451" s="17">
        <f t="shared" ref="X451:X455" si="1193">ROUND($AA451*(1-W451)+0.004999,2)</f>
        <v>15.25</v>
      </c>
      <c r="Y451" s="52"/>
      <c r="Z451" s="6" t="s">
        <v>667</v>
      </c>
      <c r="AA451" s="39">
        <v>15.25</v>
      </c>
      <c r="AB451" s="60">
        <f t="shared" ref="AB451:AB455" si="1194">+W451</f>
        <v>0</v>
      </c>
      <c r="AC451" s="17">
        <f t="shared" ref="AC451:AC455" si="1195">+X451</f>
        <v>15.25</v>
      </c>
      <c r="AD451" s="12">
        <f t="shared" ref="AD451:AD455" si="1196">(AG451-AC451)/AG451</f>
        <v>0</v>
      </c>
      <c r="AE451" s="120"/>
      <c r="AF451" s="127">
        <v>1</v>
      </c>
      <c r="AG451" s="38">
        <f t="shared" ref="AG451:AG455" si="1197">SUM(AJ451:AL451)+AE451</f>
        <v>15.25</v>
      </c>
      <c r="AH451" s="52"/>
      <c r="AJ451" s="17">
        <f t="shared" ref="AJ451:AJ455" si="1198">ROUND(AC451/(1-VLOOKUP(AF451,Group,2,FALSE)),2)</f>
        <v>15.25</v>
      </c>
      <c r="AK451" s="17">
        <f t="shared" ref="AK451:AK455" si="1199">IF(VLOOKUP(AF451,Group,5,FALSE)="YES",VLOOKUP(ROUND(ROUND(AJ451,1)-AJ451,2),Round,2,FALSE)+VLOOKUP(AF451,Group,6,FALSE),0)</f>
        <v>0</v>
      </c>
      <c r="AL451" s="17">
        <f t="shared" ref="AL451:AL455" si="1200">IF(VLOOKUP(AF451,Group,7,FALSE)="",0,ROUND(AJ451-0.04999,1)-AJ451+AM451)</f>
        <v>0</v>
      </c>
      <c r="AM451" s="17" t="str">
        <f t="shared" ref="AM451:AM455" si="1201">IF(VLOOKUP(AF451,Group,7,FALSE)="","",VLOOKUP(AF451,Group,7,FALSE))</f>
        <v/>
      </c>
      <c r="AO451" s="31" t="s">
        <v>59</v>
      </c>
    </row>
    <row r="452" spans="2:41" s="3" customFormat="1" ht="9.75" customHeight="1" x14ac:dyDescent="0.2">
      <c r="B452" s="112" t="s">
        <v>55</v>
      </c>
      <c r="D452" s="40"/>
      <c r="E452" s="73" t="s">
        <v>124</v>
      </c>
      <c r="F452" s="73"/>
      <c r="G452" s="30" t="s">
        <v>48</v>
      </c>
      <c r="H452" s="30"/>
      <c r="I452" s="30"/>
      <c r="J452" s="30" t="s">
        <v>134</v>
      </c>
      <c r="K452" s="30"/>
      <c r="L452" s="30"/>
      <c r="M452" s="30"/>
      <c r="N452" s="30"/>
      <c r="P452" s="73" t="s">
        <v>111</v>
      </c>
      <c r="Q452" s="89"/>
      <c r="R452" s="29"/>
      <c r="S452" s="39">
        <f t="shared" si="1192"/>
        <v>15.75</v>
      </c>
      <c r="T452" s="37" t="s">
        <v>47</v>
      </c>
      <c r="U452" s="5" t="str">
        <f>+Instructions!$B$3</f>
        <v>B</v>
      </c>
      <c r="V452" s="52"/>
      <c r="W452" s="56">
        <f>+Instructions!$C$22</f>
        <v>0</v>
      </c>
      <c r="X452" s="17">
        <f t="shared" si="1193"/>
        <v>15.75</v>
      </c>
      <c r="Y452" s="52"/>
      <c r="Z452" s="6" t="s">
        <v>667</v>
      </c>
      <c r="AA452" s="39">
        <v>15.75</v>
      </c>
      <c r="AB452" s="60">
        <f t="shared" si="1194"/>
        <v>0</v>
      </c>
      <c r="AC452" s="17">
        <f t="shared" si="1195"/>
        <v>15.75</v>
      </c>
      <c r="AD452" s="12">
        <f t="shared" si="1196"/>
        <v>0</v>
      </c>
      <c r="AE452" s="120"/>
      <c r="AF452" s="127">
        <v>1</v>
      </c>
      <c r="AG452" s="38">
        <f t="shared" si="1197"/>
        <v>15.75</v>
      </c>
      <c r="AH452" s="52"/>
      <c r="AJ452" s="17">
        <f t="shared" si="1198"/>
        <v>15.75</v>
      </c>
      <c r="AK452" s="17">
        <f t="shared" si="1199"/>
        <v>0</v>
      </c>
      <c r="AL452" s="17">
        <f t="shared" si="1200"/>
        <v>0</v>
      </c>
      <c r="AM452" s="17" t="str">
        <f t="shared" si="1201"/>
        <v/>
      </c>
      <c r="AO452" s="31" t="s">
        <v>59</v>
      </c>
    </row>
    <row r="453" spans="2:41" s="3" customFormat="1" ht="9.9499999999999993" customHeight="1" x14ac:dyDescent="0.2">
      <c r="B453" s="112" t="s">
        <v>55</v>
      </c>
      <c r="D453" s="40"/>
      <c r="E453" s="73" t="s">
        <v>125</v>
      </c>
      <c r="F453" s="73"/>
      <c r="G453" s="30" t="s">
        <v>48</v>
      </c>
      <c r="H453" s="30"/>
      <c r="I453" s="30"/>
      <c r="J453" s="30" t="s">
        <v>134</v>
      </c>
      <c r="K453" s="30"/>
      <c r="L453" s="30"/>
      <c r="M453" s="30"/>
      <c r="N453" s="30"/>
      <c r="P453" s="73" t="s">
        <v>141</v>
      </c>
      <c r="Q453" s="89"/>
      <c r="R453" s="29"/>
      <c r="S453" s="39">
        <f t="shared" si="1192"/>
        <v>19.45</v>
      </c>
      <c r="T453" s="37" t="s">
        <v>47</v>
      </c>
      <c r="U453" s="5" t="str">
        <f>+Instructions!$B$3</f>
        <v>B</v>
      </c>
      <c r="V453" s="52"/>
      <c r="W453" s="56">
        <f>+Instructions!$C$22</f>
        <v>0</v>
      </c>
      <c r="X453" s="17">
        <f t="shared" si="1193"/>
        <v>19.45</v>
      </c>
      <c r="Y453" s="52"/>
      <c r="Z453" s="6" t="s">
        <v>667</v>
      </c>
      <c r="AA453" s="39">
        <v>19.45</v>
      </c>
      <c r="AB453" s="60">
        <f t="shared" si="1194"/>
        <v>0</v>
      </c>
      <c r="AC453" s="17">
        <f t="shared" si="1195"/>
        <v>19.45</v>
      </c>
      <c r="AD453" s="12">
        <f t="shared" si="1196"/>
        <v>0</v>
      </c>
      <c r="AE453" s="120"/>
      <c r="AF453" s="127">
        <v>1</v>
      </c>
      <c r="AG453" s="38">
        <f t="shared" si="1197"/>
        <v>19.45</v>
      </c>
      <c r="AH453" s="52"/>
      <c r="AJ453" s="17">
        <f t="shared" si="1198"/>
        <v>19.45</v>
      </c>
      <c r="AK453" s="17">
        <f t="shared" si="1199"/>
        <v>0</v>
      </c>
      <c r="AL453" s="17">
        <f t="shared" si="1200"/>
        <v>0</v>
      </c>
      <c r="AM453" s="17" t="str">
        <f t="shared" si="1201"/>
        <v/>
      </c>
      <c r="AO453" s="31" t="s">
        <v>59</v>
      </c>
    </row>
    <row r="454" spans="2:41" s="3" customFormat="1" ht="9.9499999999999993" customHeight="1" x14ac:dyDescent="0.2">
      <c r="B454" s="112" t="s">
        <v>55</v>
      </c>
      <c r="D454" s="40"/>
      <c r="E454" s="73" t="s">
        <v>277</v>
      </c>
      <c r="F454" s="73"/>
      <c r="G454" s="30" t="s">
        <v>48</v>
      </c>
      <c r="H454" s="30"/>
      <c r="I454" s="30"/>
      <c r="J454" s="30" t="s">
        <v>134</v>
      </c>
      <c r="K454" s="30"/>
      <c r="L454" s="30"/>
      <c r="M454" s="30"/>
      <c r="N454" s="30"/>
      <c r="P454" s="73" t="s">
        <v>143</v>
      </c>
      <c r="Q454" s="89"/>
      <c r="R454" s="29"/>
      <c r="S454" s="39">
        <f t="shared" si="1192"/>
        <v>20.45</v>
      </c>
      <c r="T454" s="37" t="s">
        <v>47</v>
      </c>
      <c r="U454" s="5" t="str">
        <f>+Instructions!$B$3</f>
        <v>B</v>
      </c>
      <c r="V454" s="52"/>
      <c r="W454" s="56">
        <f>+Instructions!$C$22</f>
        <v>0</v>
      </c>
      <c r="X454" s="17">
        <f t="shared" si="1193"/>
        <v>20.45</v>
      </c>
      <c r="Y454" s="52"/>
      <c r="Z454" s="6" t="s">
        <v>667</v>
      </c>
      <c r="AA454" s="39">
        <v>20.45</v>
      </c>
      <c r="AB454" s="60">
        <f t="shared" si="1194"/>
        <v>0</v>
      </c>
      <c r="AC454" s="17">
        <f t="shared" si="1195"/>
        <v>20.45</v>
      </c>
      <c r="AD454" s="12">
        <f t="shared" si="1196"/>
        <v>0</v>
      </c>
      <c r="AE454" s="120"/>
      <c r="AF454" s="127">
        <v>1</v>
      </c>
      <c r="AG454" s="38">
        <f t="shared" si="1197"/>
        <v>20.45</v>
      </c>
      <c r="AH454" s="52"/>
      <c r="AJ454" s="17">
        <f t="shared" si="1198"/>
        <v>20.45</v>
      </c>
      <c r="AK454" s="17">
        <f t="shared" si="1199"/>
        <v>0</v>
      </c>
      <c r="AL454" s="17">
        <f t="shared" si="1200"/>
        <v>0</v>
      </c>
      <c r="AM454" s="17" t="str">
        <f t="shared" si="1201"/>
        <v/>
      </c>
      <c r="AO454" s="31" t="s">
        <v>59</v>
      </c>
    </row>
    <row r="455" spans="2:41" s="3" customFormat="1" ht="9.9499999999999993" customHeight="1" x14ac:dyDescent="0.2">
      <c r="B455" s="112" t="s">
        <v>55</v>
      </c>
      <c r="D455" s="40"/>
      <c r="E455" s="73" t="s">
        <v>127</v>
      </c>
      <c r="F455" s="73"/>
      <c r="G455" s="30" t="s">
        <v>48</v>
      </c>
      <c r="H455" s="30"/>
      <c r="I455" s="30"/>
      <c r="J455" s="30" t="s">
        <v>134</v>
      </c>
      <c r="K455" s="30"/>
      <c r="L455" s="30"/>
      <c r="M455" s="30"/>
      <c r="N455" s="30"/>
      <c r="P455" s="73" t="s">
        <v>144</v>
      </c>
      <c r="Q455" s="89"/>
      <c r="R455" s="29" t="s">
        <v>52</v>
      </c>
      <c r="S455" s="39">
        <f t="shared" si="1192"/>
        <v>30.45</v>
      </c>
      <c r="T455" s="37" t="s">
        <v>47</v>
      </c>
      <c r="U455" s="5" t="str">
        <f>+Instructions!$B$3</f>
        <v>B</v>
      </c>
      <c r="V455" s="52"/>
      <c r="W455" s="56">
        <f>+Instructions!$C$22</f>
        <v>0</v>
      </c>
      <c r="X455" s="17">
        <f t="shared" si="1193"/>
        <v>30.45</v>
      </c>
      <c r="Y455" s="52"/>
      <c r="Z455" s="6" t="s">
        <v>667</v>
      </c>
      <c r="AA455" s="39">
        <v>30.45</v>
      </c>
      <c r="AB455" s="60">
        <f t="shared" si="1194"/>
        <v>0</v>
      </c>
      <c r="AC455" s="17">
        <f t="shared" si="1195"/>
        <v>30.45</v>
      </c>
      <c r="AD455" s="12">
        <f t="shared" si="1196"/>
        <v>0</v>
      </c>
      <c r="AE455" s="120"/>
      <c r="AF455" s="127">
        <v>1</v>
      </c>
      <c r="AG455" s="38">
        <f t="shared" si="1197"/>
        <v>30.45</v>
      </c>
      <c r="AH455" s="52"/>
      <c r="AJ455" s="17">
        <f t="shared" si="1198"/>
        <v>30.45</v>
      </c>
      <c r="AK455" s="17">
        <f t="shared" si="1199"/>
        <v>0</v>
      </c>
      <c r="AL455" s="17">
        <f t="shared" si="1200"/>
        <v>0</v>
      </c>
      <c r="AM455" s="17" t="str">
        <f t="shared" si="1201"/>
        <v/>
      </c>
      <c r="AO455" s="31" t="s">
        <v>59</v>
      </c>
    </row>
    <row r="456" spans="2:41" s="3" customFormat="1" ht="1.5" customHeight="1" x14ac:dyDescent="0.2">
      <c r="P456" s="73"/>
      <c r="Q456" s="89"/>
      <c r="R456" s="6"/>
      <c r="S456" s="39"/>
      <c r="T456" s="6"/>
      <c r="U456" s="5"/>
      <c r="V456" s="52"/>
      <c r="W456" s="56"/>
      <c r="X456" s="15"/>
      <c r="Y456" s="52"/>
      <c r="Z456" s="39"/>
      <c r="AA456" s="39"/>
      <c r="AB456" s="55"/>
      <c r="AC456" s="17"/>
      <c r="AD456" s="15"/>
      <c r="AE456" s="65"/>
      <c r="AF456" s="123"/>
      <c r="AG456" s="39"/>
      <c r="AH456" s="52"/>
      <c r="AJ456" s="17"/>
      <c r="AK456" s="17"/>
      <c r="AL456" s="17"/>
      <c r="AM456" s="17"/>
      <c r="AO456" s="157" t="s">
        <v>59</v>
      </c>
    </row>
    <row r="457" spans="2:41" s="3" customFormat="1" ht="9.9499999999999993" customHeight="1" x14ac:dyDescent="0.2">
      <c r="B457" s="113" t="s">
        <v>45</v>
      </c>
      <c r="D457" s="40"/>
      <c r="E457" s="73" t="s">
        <v>167</v>
      </c>
      <c r="F457" s="73"/>
      <c r="G457" s="30" t="s">
        <v>118</v>
      </c>
      <c r="H457" s="30"/>
      <c r="I457" s="30"/>
      <c r="J457" s="30" t="s">
        <v>135</v>
      </c>
      <c r="K457" s="30"/>
      <c r="L457" s="30"/>
      <c r="M457" s="30"/>
      <c r="N457" s="30"/>
      <c r="P457" s="73" t="s">
        <v>168</v>
      </c>
      <c r="Q457" s="89"/>
      <c r="R457" s="29"/>
      <c r="S457" s="39">
        <f t="shared" ref="S457" si="1202">IF(Suggested="Yes",AA457,AG457)</f>
        <v>14.45</v>
      </c>
      <c r="T457" s="37" t="s">
        <v>46</v>
      </c>
      <c r="U457" s="5" t="str">
        <f>+Instructions!$B$3</f>
        <v>B</v>
      </c>
      <c r="V457" s="52"/>
      <c r="W457" s="56">
        <f>+Instructions!$C$22</f>
        <v>0</v>
      </c>
      <c r="X457" s="39">
        <f t="shared" ref="X457" si="1203">ROUND($AA457*(1-W457)+0.004999,2)</f>
        <v>14.45</v>
      </c>
      <c r="Y457" s="52"/>
      <c r="Z457" s="6" t="s">
        <v>667</v>
      </c>
      <c r="AA457" s="39">
        <v>14.45</v>
      </c>
      <c r="AB457" s="60">
        <f t="shared" ref="AB457" si="1204">+W457</f>
        <v>0</v>
      </c>
      <c r="AC457" s="39">
        <f t="shared" ref="AC457" si="1205">+X457</f>
        <v>14.45</v>
      </c>
      <c r="AD457" s="60">
        <f t="shared" ref="AD457" si="1206">(AG457-AC457)/AG457</f>
        <v>0</v>
      </c>
      <c r="AE457" s="120"/>
      <c r="AF457" s="129">
        <v>2</v>
      </c>
      <c r="AG457" s="44">
        <f t="shared" ref="AG457" si="1207">SUM(AJ457:AL457)+AE457</f>
        <v>14.45</v>
      </c>
      <c r="AH457" s="52"/>
      <c r="AJ457" s="17">
        <f t="shared" ref="AJ457" si="1208">ROUND(AC457/(1-VLOOKUP(AF457,Group,2,FALSE)),2)</f>
        <v>14.45</v>
      </c>
      <c r="AK457" s="17">
        <f t="shared" ref="AK457" si="1209">IF(VLOOKUP(AF457,Group,5,FALSE)="YES",VLOOKUP(ROUND(ROUND(AJ457,1)-AJ457,2),Round,2,FALSE)+VLOOKUP(AF457,Group,6,FALSE),0)</f>
        <v>0</v>
      </c>
      <c r="AL457" s="17">
        <f t="shared" ref="AL457" si="1210">IF(VLOOKUP(AF457,Group,7,FALSE)="",0,ROUND(AJ457-0.04999,1)-AJ457+AM457)</f>
        <v>0</v>
      </c>
      <c r="AM457" s="17" t="str">
        <f t="shared" ref="AM457" si="1211">IF(VLOOKUP(AF457,Group,7,FALSE)="","",VLOOKUP(AF457,Group,7,FALSE))</f>
        <v/>
      </c>
      <c r="AO457" s="31" t="s">
        <v>59</v>
      </c>
    </row>
    <row r="458" spans="2:41" s="3" customFormat="1" ht="2.85" customHeight="1" x14ac:dyDescent="0.2">
      <c r="P458" s="73"/>
      <c r="Q458" s="89"/>
      <c r="R458" s="6"/>
      <c r="S458" s="39"/>
      <c r="T458" s="6"/>
      <c r="U458" s="5"/>
      <c r="V458" s="52"/>
      <c r="W458" s="56"/>
      <c r="X458" s="15"/>
      <c r="Y458" s="52"/>
      <c r="Z458" s="39"/>
      <c r="AA458" s="39"/>
      <c r="AB458" s="55"/>
      <c r="AC458" s="17"/>
      <c r="AD458" s="15"/>
      <c r="AE458" s="65"/>
      <c r="AF458" s="123"/>
      <c r="AG458" s="39"/>
      <c r="AH458" s="52"/>
      <c r="AJ458" s="17"/>
      <c r="AK458" s="17"/>
      <c r="AL458" s="17"/>
      <c r="AM458" s="17"/>
      <c r="AO458" s="157" t="s">
        <v>59</v>
      </c>
    </row>
    <row r="459" spans="2:41" s="3" customFormat="1" ht="9.9499999999999993" customHeight="1" x14ac:dyDescent="0.2">
      <c r="B459" s="111" t="s">
        <v>8</v>
      </c>
      <c r="D459" s="40"/>
      <c r="E459" s="73" t="s">
        <v>362</v>
      </c>
      <c r="F459" s="73"/>
      <c r="G459" s="30" t="s">
        <v>368</v>
      </c>
      <c r="H459" s="30"/>
      <c r="I459" s="30"/>
      <c r="J459" s="30"/>
      <c r="K459" s="30" t="s">
        <v>135</v>
      </c>
      <c r="L459" s="192" t="s">
        <v>363</v>
      </c>
      <c r="M459" s="30"/>
      <c r="N459" s="191" t="s">
        <v>130</v>
      </c>
      <c r="P459" s="73" t="s">
        <v>194</v>
      </c>
      <c r="Q459" s="89"/>
      <c r="R459" s="29"/>
      <c r="S459" s="39">
        <f t="shared" ref="S459" si="1212">IF(Suggested="Yes",AA459,AG459)</f>
        <v>102.2</v>
      </c>
      <c r="T459" s="37" t="s">
        <v>46</v>
      </c>
      <c r="U459" s="5" t="str">
        <f>+Instructions!$B$3</f>
        <v>B</v>
      </c>
      <c r="V459" s="52"/>
      <c r="W459" s="56">
        <f>+Instructions!$C$22</f>
        <v>0</v>
      </c>
      <c r="X459" s="17">
        <f t="shared" ref="X459" si="1213">ROUND($AA459*(1-W459)+0.004999,2)</f>
        <v>102.2</v>
      </c>
      <c r="Y459" s="52"/>
      <c r="Z459" s="6" t="s">
        <v>667</v>
      </c>
      <c r="AA459" s="39">
        <v>102.2</v>
      </c>
      <c r="AB459" s="60">
        <f t="shared" ref="AB459" si="1214">+W459</f>
        <v>0</v>
      </c>
      <c r="AC459" s="17">
        <f t="shared" ref="AC459" si="1215">+X459</f>
        <v>102.2</v>
      </c>
      <c r="AD459" s="12">
        <f t="shared" ref="AD459" si="1216">(AG459-AC459)/AG459</f>
        <v>0</v>
      </c>
      <c r="AE459" s="120"/>
      <c r="AF459" s="128">
        <v>3</v>
      </c>
      <c r="AG459" s="53">
        <f t="shared" ref="AG459" si="1217">SUM(AJ459:AL459)+AE459</f>
        <v>102.2</v>
      </c>
      <c r="AH459" s="52"/>
      <c r="AJ459" s="17">
        <f t="shared" ref="AJ459" si="1218">ROUND(AC459/(1-VLOOKUP(AF459,Group,2,FALSE)),2)</f>
        <v>102.2</v>
      </c>
      <c r="AK459" s="17">
        <f t="shared" ref="AK459" si="1219">IF(VLOOKUP(AF459,Group,5,FALSE)="YES",VLOOKUP(ROUND(ROUND(AJ459,1)-AJ459,2),Round,2,FALSE)+VLOOKUP(AF459,Group,6,FALSE),0)</f>
        <v>0</v>
      </c>
      <c r="AL459" s="17">
        <f t="shared" ref="AL459" si="1220">IF(VLOOKUP(AF459,Group,7,FALSE)="",0,ROUND(AJ459-0.04999,1)-AJ459+AM459)</f>
        <v>0</v>
      </c>
      <c r="AM459" s="17" t="str">
        <f t="shared" ref="AM459" si="1221">IF(VLOOKUP(AF459,Group,7,FALSE)="","",VLOOKUP(AF459,Group,7,FALSE))</f>
        <v/>
      </c>
      <c r="AO459" s="31" t="s">
        <v>59</v>
      </c>
    </row>
    <row r="460" spans="2:41" s="3" customFormat="1" ht="9.9499999999999993" customHeight="1" x14ac:dyDescent="0.2">
      <c r="B460" s="111" t="s">
        <v>8</v>
      </c>
      <c r="D460" s="40"/>
      <c r="E460" s="73" t="s">
        <v>364</v>
      </c>
      <c r="F460" s="73"/>
      <c r="G460" s="30" t="s">
        <v>369</v>
      </c>
      <c r="H460" s="30"/>
      <c r="I460" s="30"/>
      <c r="J460" s="30"/>
      <c r="K460" s="30" t="s">
        <v>135</v>
      </c>
      <c r="L460" s="192" t="s">
        <v>365</v>
      </c>
      <c r="M460" s="30"/>
      <c r="N460" s="191" t="s">
        <v>130</v>
      </c>
      <c r="P460" s="73" t="s">
        <v>193</v>
      </c>
      <c r="Q460" s="89"/>
      <c r="R460" s="29"/>
      <c r="S460" s="39">
        <f t="shared" ref="S460" si="1222">IF(Suggested="Yes",AA460,AG460)</f>
        <v>66.2</v>
      </c>
      <c r="T460" s="37" t="s">
        <v>46</v>
      </c>
      <c r="U460" s="5" t="str">
        <f>+Instructions!$B$3</f>
        <v>B</v>
      </c>
      <c r="V460" s="52"/>
      <c r="W460" s="56">
        <f>+Instructions!$C$22</f>
        <v>0</v>
      </c>
      <c r="X460" s="17">
        <f t="shared" ref="X460" si="1223">ROUND($AA460*(1-W460)+0.004999,2)</f>
        <v>66.2</v>
      </c>
      <c r="Y460" s="52"/>
      <c r="Z460" s="6" t="s">
        <v>667</v>
      </c>
      <c r="AA460" s="39">
        <v>66.2</v>
      </c>
      <c r="AB460" s="60">
        <f t="shared" ref="AB460" si="1224">+W460</f>
        <v>0</v>
      </c>
      <c r="AC460" s="17">
        <f t="shared" ref="AC460" si="1225">+X460</f>
        <v>66.2</v>
      </c>
      <c r="AD460" s="12">
        <f t="shared" ref="AD460" si="1226">(AG460-AC460)/AG460</f>
        <v>0</v>
      </c>
      <c r="AE460" s="120"/>
      <c r="AF460" s="128">
        <v>3</v>
      </c>
      <c r="AG460" s="53">
        <f t="shared" ref="AG460" si="1227">SUM(AJ460:AL460)+AE460</f>
        <v>66.2</v>
      </c>
      <c r="AH460" s="52"/>
      <c r="AJ460" s="17">
        <f t="shared" ref="AJ460" si="1228">ROUND(AC460/(1-VLOOKUP(AF460,Group,2,FALSE)),2)</f>
        <v>66.2</v>
      </c>
      <c r="AK460" s="17">
        <f t="shared" ref="AK460" si="1229">IF(VLOOKUP(AF460,Group,5,FALSE)="YES",VLOOKUP(ROUND(ROUND(AJ460,1)-AJ460,2),Round,2,FALSE)+VLOOKUP(AF460,Group,6,FALSE),0)</f>
        <v>0</v>
      </c>
      <c r="AL460" s="17">
        <f t="shared" ref="AL460" si="1230">IF(VLOOKUP(AF460,Group,7,FALSE)="",0,ROUND(AJ460-0.04999,1)-AJ460+AM460)</f>
        <v>0</v>
      </c>
      <c r="AM460" s="17" t="str">
        <f t="shared" ref="AM460" si="1231">IF(VLOOKUP(AF460,Group,7,FALSE)="","",VLOOKUP(AF460,Group,7,FALSE))</f>
        <v/>
      </c>
      <c r="AO460" s="31" t="s">
        <v>59</v>
      </c>
    </row>
    <row r="461" spans="2:41" s="3" customFormat="1" ht="9.9499999999999993" customHeight="1" x14ac:dyDescent="0.2">
      <c r="B461" s="111" t="s">
        <v>8</v>
      </c>
      <c r="D461" s="40"/>
      <c r="E461" s="73" t="s">
        <v>364</v>
      </c>
      <c r="F461" s="73"/>
      <c r="G461" s="30" t="s">
        <v>367</v>
      </c>
      <c r="H461" s="30"/>
      <c r="I461" s="30"/>
      <c r="J461" s="30"/>
      <c r="K461" s="30" t="s">
        <v>135</v>
      </c>
      <c r="L461" s="192" t="s">
        <v>366</v>
      </c>
      <c r="M461" s="30"/>
      <c r="N461" s="191" t="s">
        <v>130</v>
      </c>
      <c r="P461" s="73" t="s">
        <v>193</v>
      </c>
      <c r="Q461" s="89"/>
      <c r="R461" s="29"/>
      <c r="S461" s="39">
        <f t="shared" ref="S461" si="1232">IF(Suggested="Yes",AA461,AG461)</f>
        <v>65.8</v>
      </c>
      <c r="T461" s="37" t="s">
        <v>46</v>
      </c>
      <c r="U461" s="5" t="str">
        <f>+Instructions!$B$3</f>
        <v>B</v>
      </c>
      <c r="V461" s="52"/>
      <c r="W461" s="56">
        <f>+Instructions!$C$22</f>
        <v>0</v>
      </c>
      <c r="X461" s="17">
        <f t="shared" ref="X461" si="1233">ROUND($AA461*(1-W461)+0.004999,2)</f>
        <v>65.8</v>
      </c>
      <c r="Y461" s="52"/>
      <c r="Z461" s="6" t="s">
        <v>667</v>
      </c>
      <c r="AA461" s="39">
        <v>65.8</v>
      </c>
      <c r="AB461" s="60">
        <f t="shared" ref="AB461" si="1234">+W461</f>
        <v>0</v>
      </c>
      <c r="AC461" s="17">
        <f t="shared" ref="AC461" si="1235">+X461</f>
        <v>65.8</v>
      </c>
      <c r="AD461" s="12">
        <f t="shared" ref="AD461" si="1236">(AG461-AC461)/AG461</f>
        <v>0</v>
      </c>
      <c r="AE461" s="120"/>
      <c r="AF461" s="128">
        <v>3</v>
      </c>
      <c r="AG461" s="53">
        <f t="shared" ref="AG461" si="1237">SUM(AJ461:AL461)+AE461</f>
        <v>65.8</v>
      </c>
      <c r="AH461" s="52"/>
      <c r="AJ461" s="17">
        <f t="shared" ref="AJ461" si="1238">ROUND(AC461/(1-VLOOKUP(AF461,Group,2,FALSE)),2)</f>
        <v>65.8</v>
      </c>
      <c r="AK461" s="17">
        <f t="shared" ref="AK461" si="1239">IF(VLOOKUP(AF461,Group,5,FALSE)="YES",VLOOKUP(ROUND(ROUND(AJ461,1)-AJ461,2),Round,2,FALSE)+VLOOKUP(AF461,Group,6,FALSE),0)</f>
        <v>0</v>
      </c>
      <c r="AL461" s="17">
        <f t="shared" ref="AL461" si="1240">IF(VLOOKUP(AF461,Group,7,FALSE)="",0,ROUND(AJ461-0.04999,1)-AJ461+AM461)</f>
        <v>0</v>
      </c>
      <c r="AM461" s="17" t="str">
        <f t="shared" ref="AM461" si="1241">IF(VLOOKUP(AF461,Group,7,FALSE)="","",VLOOKUP(AF461,Group,7,FALSE))</f>
        <v/>
      </c>
      <c r="AO461" s="31" t="s">
        <v>59</v>
      </c>
    </row>
    <row r="462" spans="2:41" s="3" customFormat="1" ht="2.85" customHeight="1" x14ac:dyDescent="0.2">
      <c r="P462" s="73"/>
      <c r="Q462" s="89"/>
      <c r="R462" s="6"/>
      <c r="S462" s="39"/>
      <c r="T462" s="6"/>
      <c r="U462" s="5"/>
      <c r="V462" s="52"/>
      <c r="W462" s="56"/>
      <c r="X462" s="15"/>
      <c r="Y462" s="52"/>
      <c r="Z462" s="39"/>
      <c r="AA462" s="39"/>
      <c r="AB462" s="55"/>
      <c r="AC462" s="17"/>
      <c r="AD462" s="15"/>
      <c r="AE462" s="65"/>
      <c r="AF462" s="123"/>
      <c r="AG462" s="39"/>
      <c r="AH462" s="52"/>
      <c r="AJ462" s="17"/>
      <c r="AK462" s="17"/>
      <c r="AL462" s="17"/>
      <c r="AM462" s="17"/>
      <c r="AO462" s="157" t="s">
        <v>59</v>
      </c>
    </row>
    <row r="463" spans="2:41" s="3" customFormat="1" ht="9.9499999999999993" customHeight="1" x14ac:dyDescent="0.2">
      <c r="D463" s="40" t="s">
        <v>97</v>
      </c>
      <c r="E463" s="186" t="s">
        <v>561</v>
      </c>
      <c r="F463" s="186"/>
      <c r="G463" s="186"/>
      <c r="H463" s="186"/>
      <c r="I463" s="186"/>
      <c r="J463" s="186"/>
      <c r="K463" s="186"/>
      <c r="L463" s="186"/>
      <c r="M463" s="186"/>
      <c r="N463" s="186"/>
      <c r="O463" s="186"/>
      <c r="P463" s="98"/>
      <c r="Q463" s="187"/>
      <c r="R463" s="188"/>
      <c r="S463" s="39"/>
      <c r="T463" s="6"/>
      <c r="U463" s="5"/>
      <c r="V463" s="52"/>
      <c r="W463" s="56"/>
      <c r="X463" s="15"/>
      <c r="Y463" s="52"/>
      <c r="Z463" s="39"/>
      <c r="AA463" s="39"/>
      <c r="AB463" s="55"/>
      <c r="AC463" s="17"/>
      <c r="AD463" s="15"/>
      <c r="AE463" s="65"/>
      <c r="AF463" s="123"/>
      <c r="AG463" s="39"/>
      <c r="AH463" s="52"/>
      <c r="AJ463" s="17"/>
      <c r="AK463" s="17"/>
      <c r="AL463" s="17"/>
      <c r="AM463" s="17"/>
      <c r="AO463" s="157" t="s">
        <v>59</v>
      </c>
    </row>
    <row r="464" spans="2:41" s="3" customFormat="1" ht="1.5" customHeight="1" x14ac:dyDescent="0.2">
      <c r="P464" s="73"/>
      <c r="Q464" s="89"/>
      <c r="R464" s="6"/>
      <c r="S464" s="39"/>
      <c r="T464" s="6"/>
      <c r="U464" s="5"/>
      <c r="V464" s="52"/>
      <c r="W464" s="56"/>
      <c r="X464" s="15"/>
      <c r="Y464" s="52"/>
      <c r="Z464" s="39"/>
      <c r="AA464" s="39"/>
      <c r="AB464" s="55"/>
      <c r="AC464" s="17"/>
      <c r="AD464" s="15"/>
      <c r="AE464" s="65"/>
      <c r="AF464" s="123"/>
      <c r="AG464" s="39"/>
      <c r="AH464" s="52"/>
      <c r="AJ464" s="17"/>
      <c r="AK464" s="17"/>
      <c r="AL464" s="17"/>
      <c r="AM464" s="17"/>
      <c r="AO464" s="157" t="s">
        <v>59</v>
      </c>
    </row>
    <row r="465" spans="2:41" s="3" customFormat="1" ht="9.9499999999999993" customHeight="1" x14ac:dyDescent="0.2">
      <c r="B465" s="112" t="s">
        <v>55</v>
      </c>
      <c r="D465" s="40"/>
      <c r="E465" s="73" t="s">
        <v>127</v>
      </c>
      <c r="F465" s="73"/>
      <c r="G465" s="30" t="s">
        <v>48</v>
      </c>
      <c r="H465" s="30"/>
      <c r="I465" s="30"/>
      <c r="J465" s="30" t="s">
        <v>105</v>
      </c>
      <c r="K465" s="30"/>
      <c r="L465" s="30"/>
      <c r="M465" s="30"/>
      <c r="N465" s="30"/>
      <c r="P465" s="73" t="s">
        <v>144</v>
      </c>
      <c r="Q465" s="89"/>
      <c r="R465" s="29"/>
      <c r="S465" s="39">
        <f t="shared" ref="S465" si="1242">IF(Suggested="Yes",AA465,AG465)</f>
        <v>25.5</v>
      </c>
      <c r="T465" s="37" t="s">
        <v>47</v>
      </c>
      <c r="U465" s="5" t="str">
        <f>+Instructions!$B$3</f>
        <v>B</v>
      </c>
      <c r="V465" s="52"/>
      <c r="W465" s="56">
        <f>+Instructions!$C$22</f>
        <v>0</v>
      </c>
      <c r="X465" s="17">
        <f t="shared" ref="X465" si="1243">ROUND($AA465*(1-W465)+0.004999,2)</f>
        <v>25.5</v>
      </c>
      <c r="Y465" s="52"/>
      <c r="Z465" s="6" t="s">
        <v>667</v>
      </c>
      <c r="AA465" s="39">
        <v>25.5</v>
      </c>
      <c r="AB465" s="60">
        <f t="shared" ref="AB465" si="1244">+W465</f>
        <v>0</v>
      </c>
      <c r="AC465" s="17">
        <f t="shared" ref="AC465" si="1245">+X465</f>
        <v>25.5</v>
      </c>
      <c r="AD465" s="12">
        <f t="shared" ref="AD465" si="1246">(AG465-AC465)/AG465</f>
        <v>0</v>
      </c>
      <c r="AE465" s="120"/>
      <c r="AF465" s="127">
        <v>1</v>
      </c>
      <c r="AG465" s="38">
        <f t="shared" ref="AG465" si="1247">SUM(AJ465:AL465)+AE465</f>
        <v>25.5</v>
      </c>
      <c r="AH465" s="52"/>
      <c r="AJ465" s="17">
        <f t="shared" ref="AJ465" si="1248">ROUND(AC465/(1-VLOOKUP(AF465,Group,2,FALSE)),2)</f>
        <v>25.5</v>
      </c>
      <c r="AK465" s="17">
        <f t="shared" ref="AK465" si="1249">IF(VLOOKUP(AF465,Group,5,FALSE)="YES",VLOOKUP(ROUND(ROUND(AJ465,1)-AJ465,2),Round,2,FALSE)+VLOOKUP(AF465,Group,6,FALSE),0)</f>
        <v>0</v>
      </c>
      <c r="AL465" s="17">
        <f t="shared" ref="AL465" si="1250">IF(VLOOKUP(AF465,Group,7,FALSE)="",0,ROUND(AJ465-0.04999,1)-AJ465+AM465)</f>
        <v>0</v>
      </c>
      <c r="AM465" s="17" t="str">
        <f t="shared" ref="AM465" si="1251">IF(VLOOKUP(AF465,Group,7,FALSE)="","",VLOOKUP(AF465,Group,7,FALSE))</f>
        <v/>
      </c>
      <c r="AO465" s="31" t="s">
        <v>59</v>
      </c>
    </row>
    <row r="466" spans="2:41" s="3" customFormat="1" ht="1.5" customHeight="1" x14ac:dyDescent="0.2">
      <c r="P466" s="73"/>
      <c r="Q466" s="89"/>
      <c r="R466" s="6"/>
      <c r="S466" s="39"/>
      <c r="T466" s="6"/>
      <c r="U466" s="5"/>
      <c r="V466" s="52"/>
      <c r="W466" s="56"/>
      <c r="X466" s="15"/>
      <c r="Y466" s="52"/>
      <c r="Z466" s="39"/>
      <c r="AA466" s="39"/>
      <c r="AB466" s="55"/>
      <c r="AC466" s="17"/>
      <c r="AD466" s="15"/>
      <c r="AE466" s="65"/>
      <c r="AF466" s="123"/>
      <c r="AG466" s="39"/>
      <c r="AH466" s="52"/>
      <c r="AJ466" s="17"/>
      <c r="AK466" s="17"/>
      <c r="AL466" s="17"/>
      <c r="AM466" s="17"/>
      <c r="AO466" s="157" t="s">
        <v>59</v>
      </c>
    </row>
    <row r="467" spans="2:41" s="3" customFormat="1" ht="9.75" customHeight="1" x14ac:dyDescent="0.2">
      <c r="C467" s="11"/>
      <c r="D467" s="98" t="s">
        <v>90</v>
      </c>
      <c r="E467" s="174" t="s">
        <v>560</v>
      </c>
      <c r="F467" s="73"/>
      <c r="G467" s="30"/>
      <c r="H467" s="30"/>
      <c r="I467" s="30"/>
      <c r="J467" s="30"/>
      <c r="K467" s="174"/>
      <c r="M467" s="30"/>
      <c r="N467" s="30"/>
      <c r="P467" s="73"/>
      <c r="Q467" s="89"/>
      <c r="R467" s="29"/>
      <c r="S467" s="39"/>
      <c r="T467" s="37"/>
      <c r="U467" s="37"/>
      <c r="V467" s="52"/>
      <c r="W467" s="56"/>
      <c r="X467" s="39"/>
      <c r="Y467" s="52"/>
      <c r="Z467" s="39"/>
      <c r="AA467" s="39"/>
      <c r="AB467" s="60"/>
      <c r="AC467" s="39"/>
      <c r="AD467" s="60"/>
      <c r="AE467" s="74"/>
      <c r="AF467" s="74"/>
      <c r="AG467" s="39"/>
      <c r="AH467" s="52"/>
      <c r="AI467" s="39"/>
      <c r="AJ467" s="39"/>
      <c r="AK467" s="39"/>
      <c r="AL467" s="39"/>
      <c r="AM467" s="39"/>
      <c r="AN467" s="6"/>
      <c r="AO467" s="156"/>
    </row>
    <row r="468" spans="2:41" s="3" customFormat="1" ht="3.95" customHeight="1" x14ac:dyDescent="0.2">
      <c r="P468" s="73"/>
      <c r="Q468" s="89"/>
      <c r="R468" s="6"/>
      <c r="S468" s="39"/>
      <c r="T468" s="6"/>
      <c r="U468" s="5"/>
      <c r="V468" s="52"/>
      <c r="W468" s="56"/>
      <c r="X468" s="15"/>
      <c r="Y468" s="52"/>
      <c r="Z468" s="39"/>
      <c r="AA468" s="39"/>
      <c r="AB468" s="55"/>
      <c r="AC468" s="17"/>
      <c r="AD468" s="15"/>
      <c r="AE468" s="65"/>
      <c r="AF468" s="123"/>
      <c r="AG468" s="39"/>
      <c r="AH468" s="52"/>
      <c r="AJ468" s="17"/>
      <c r="AK468" s="17"/>
      <c r="AL468" s="17"/>
      <c r="AM468" s="17"/>
      <c r="AO468" s="157" t="s">
        <v>59</v>
      </c>
    </row>
    <row r="469" spans="2:41" s="3" customFormat="1" ht="9.9499999999999993" customHeight="1" x14ac:dyDescent="0.2">
      <c r="C469" s="213" t="s">
        <v>294</v>
      </c>
      <c r="D469" s="98"/>
      <c r="E469" s="174"/>
      <c r="F469" s="73"/>
      <c r="G469" s="30"/>
      <c r="H469" s="30"/>
      <c r="I469" s="30"/>
      <c r="J469" s="30"/>
      <c r="K469" s="174"/>
      <c r="M469" s="30"/>
      <c r="N469" s="30" t="s">
        <v>87</v>
      </c>
      <c r="P469" s="73"/>
      <c r="Q469" s="89"/>
      <c r="R469" s="78" t="s">
        <v>121</v>
      </c>
      <c r="S469" s="189" t="s">
        <v>537</v>
      </c>
      <c r="T469" s="190"/>
      <c r="U469" s="37"/>
      <c r="V469" s="52"/>
      <c r="W469" s="56"/>
      <c r="X469" s="39"/>
      <c r="Y469" s="52"/>
      <c r="Z469" s="39"/>
      <c r="AA469" s="39"/>
      <c r="AB469" s="60"/>
      <c r="AC469" s="39"/>
      <c r="AD469" s="60"/>
      <c r="AE469" s="74"/>
      <c r="AF469" s="74"/>
      <c r="AG469" s="39"/>
      <c r="AH469" s="52"/>
      <c r="AI469" s="39"/>
      <c r="AJ469" s="39"/>
      <c r="AK469" s="39"/>
      <c r="AL469" s="39"/>
      <c r="AM469" s="39"/>
      <c r="AN469" s="6"/>
      <c r="AO469" s="156"/>
    </row>
    <row r="470" spans="2:41" s="3" customFormat="1" ht="2.85" customHeight="1" x14ac:dyDescent="0.2">
      <c r="P470" s="73"/>
      <c r="Q470" s="89"/>
      <c r="R470" s="6"/>
      <c r="S470" s="39"/>
      <c r="T470" s="6"/>
      <c r="U470" s="5"/>
      <c r="V470" s="52"/>
      <c r="W470" s="56"/>
      <c r="X470" s="15"/>
      <c r="Y470" s="52"/>
      <c r="Z470" s="39"/>
      <c r="AA470" s="39"/>
      <c r="AB470" s="55"/>
      <c r="AC470" s="17"/>
      <c r="AD470" s="15"/>
      <c r="AE470" s="65"/>
      <c r="AF470" s="123"/>
      <c r="AG470" s="39"/>
      <c r="AH470" s="52"/>
      <c r="AJ470" s="17"/>
      <c r="AK470" s="17"/>
      <c r="AL470" s="17"/>
      <c r="AM470" s="17"/>
      <c r="AO470" s="157" t="s">
        <v>59</v>
      </c>
    </row>
    <row r="471" spans="2:41" s="3" customFormat="1" ht="9.9499999999999993" customHeight="1" x14ac:dyDescent="0.2">
      <c r="D471" s="40" t="s">
        <v>97</v>
      </c>
      <c r="E471" s="186" t="s">
        <v>309</v>
      </c>
      <c r="F471" s="186"/>
      <c r="G471" s="186"/>
      <c r="H471" s="186"/>
      <c r="I471" s="186"/>
      <c r="J471" s="186"/>
      <c r="K471" s="186"/>
      <c r="L471" s="186"/>
      <c r="M471" s="186"/>
      <c r="N471" s="186"/>
      <c r="O471" s="186"/>
      <c r="P471" s="98"/>
      <c r="Q471" s="187"/>
      <c r="R471" s="188"/>
      <c r="S471" s="39"/>
      <c r="T471" s="6"/>
      <c r="U471" s="5"/>
      <c r="V471" s="52"/>
      <c r="W471" s="56"/>
      <c r="X471" s="15"/>
      <c r="Y471" s="52"/>
      <c r="Z471" s="39"/>
      <c r="AA471" s="39"/>
      <c r="AB471" s="55"/>
      <c r="AC471" s="17"/>
      <c r="AD471" s="15"/>
      <c r="AE471" s="65"/>
      <c r="AF471" s="123"/>
      <c r="AG471" s="39"/>
      <c r="AH471" s="52"/>
      <c r="AJ471" s="17"/>
      <c r="AK471" s="17"/>
      <c r="AL471" s="17"/>
      <c r="AM471" s="17"/>
      <c r="AO471" s="157" t="s">
        <v>59</v>
      </c>
    </row>
    <row r="472" spans="2:41" s="3" customFormat="1" ht="1.5" customHeight="1" x14ac:dyDescent="0.2">
      <c r="P472" s="73"/>
      <c r="Q472" s="89"/>
      <c r="R472" s="6"/>
      <c r="S472" s="39"/>
      <c r="T472" s="6"/>
      <c r="U472" s="5"/>
      <c r="V472" s="52"/>
      <c r="W472" s="56"/>
      <c r="X472" s="15"/>
      <c r="Y472" s="52"/>
      <c r="Z472" s="39"/>
      <c r="AA472" s="39"/>
      <c r="AB472" s="55"/>
      <c r="AC472" s="17"/>
      <c r="AD472" s="15"/>
      <c r="AE472" s="65"/>
      <c r="AF472" s="123"/>
      <c r="AG472" s="39"/>
      <c r="AH472" s="52"/>
      <c r="AJ472" s="17"/>
      <c r="AK472" s="17"/>
      <c r="AL472" s="17"/>
      <c r="AM472" s="17"/>
      <c r="AO472" s="157" t="s">
        <v>59</v>
      </c>
    </row>
    <row r="473" spans="2:41" s="3" customFormat="1" ht="9.9499999999999993" customHeight="1" x14ac:dyDescent="0.2">
      <c r="B473" s="112" t="s">
        <v>55</v>
      </c>
      <c r="D473" s="40"/>
      <c r="E473" s="73" t="s">
        <v>104</v>
      </c>
      <c r="F473" s="73"/>
      <c r="G473" s="30" t="s">
        <v>48</v>
      </c>
      <c r="H473" s="30"/>
      <c r="I473" s="30"/>
      <c r="J473" s="30" t="s">
        <v>134</v>
      </c>
      <c r="L473" s="30"/>
      <c r="M473" s="30"/>
      <c r="N473" s="30"/>
      <c r="P473" s="73" t="s">
        <v>106</v>
      </c>
      <c r="Q473" s="89"/>
      <c r="R473" s="29"/>
      <c r="S473" s="39">
        <f t="shared" ref="S473:S474" si="1252">IF(Suggested="Yes",AA473,AG473)</f>
        <v>12.9</v>
      </c>
      <c r="T473" s="37" t="s">
        <v>47</v>
      </c>
      <c r="U473" s="5" t="str">
        <f>+Instructions!$B$3</f>
        <v>B</v>
      </c>
      <c r="V473" s="52"/>
      <c r="W473" s="56">
        <f>+Instructions!$C$22</f>
        <v>0</v>
      </c>
      <c r="X473" s="17">
        <f>ROUND($AA473*(1-W473)+0.004999,2)</f>
        <v>12.9</v>
      </c>
      <c r="Y473" s="52"/>
      <c r="Z473" s="6" t="s">
        <v>667</v>
      </c>
      <c r="AA473" s="39">
        <v>12.9</v>
      </c>
      <c r="AB473" s="60">
        <f t="shared" ref="AB473:AB474" si="1253">+W473</f>
        <v>0</v>
      </c>
      <c r="AC473" s="17">
        <f t="shared" ref="AC473:AC474" si="1254">+X473</f>
        <v>12.9</v>
      </c>
      <c r="AD473" s="12">
        <f t="shared" ref="AD473:AD474" si="1255">(AG473-AC473)/AG473</f>
        <v>0</v>
      </c>
      <c r="AE473" s="120"/>
      <c r="AF473" s="127">
        <v>1</v>
      </c>
      <c r="AG473" s="38">
        <f t="shared" ref="AG473:AG474" si="1256">SUM(AJ473:AL473)+AE473</f>
        <v>12.9</v>
      </c>
      <c r="AH473" s="52"/>
      <c r="AJ473" s="17">
        <f t="shared" ref="AJ473:AJ474" si="1257">ROUND(AC473/(1-VLOOKUP(AF473,Group,2,FALSE)),2)</f>
        <v>12.9</v>
      </c>
      <c r="AK473" s="17">
        <f t="shared" ref="AK473:AK474" si="1258">IF(VLOOKUP(AF473,Group,5,FALSE)="YES",VLOOKUP(ROUND(ROUND(AJ473,1)-AJ473,2),Round,2,FALSE)+VLOOKUP(AF473,Group,6,FALSE),0)</f>
        <v>0</v>
      </c>
      <c r="AL473" s="17">
        <f t="shared" ref="AL473:AL474" si="1259">IF(VLOOKUP(AF473,Group,7,FALSE)="",0,ROUND(AJ473-0.04999,1)-AJ473+AM473)</f>
        <v>0</v>
      </c>
      <c r="AM473" s="17" t="str">
        <f t="shared" ref="AM473:AM474" si="1260">IF(VLOOKUP(AF473,Group,7,FALSE)="","",VLOOKUP(AF473,Group,7,FALSE))</f>
        <v/>
      </c>
      <c r="AO473" s="31" t="s">
        <v>59</v>
      </c>
    </row>
    <row r="474" spans="2:41" s="3" customFormat="1" ht="9.9499999999999993" customHeight="1" x14ac:dyDescent="0.2">
      <c r="B474" s="112" t="s">
        <v>55</v>
      </c>
      <c r="D474" s="40"/>
      <c r="E474" s="73" t="s">
        <v>109</v>
      </c>
      <c r="F474" s="73"/>
      <c r="G474" s="30" t="s">
        <v>48</v>
      </c>
      <c r="H474" s="30"/>
      <c r="I474" s="30"/>
      <c r="J474" s="30" t="s">
        <v>134</v>
      </c>
      <c r="L474" s="30"/>
      <c r="M474" s="30"/>
      <c r="N474" s="30"/>
      <c r="P474" s="73" t="s">
        <v>106</v>
      </c>
      <c r="Q474" s="89"/>
      <c r="R474" s="29"/>
      <c r="S474" s="39">
        <f t="shared" si="1252"/>
        <v>15.25</v>
      </c>
      <c r="T474" s="37" t="s">
        <v>47</v>
      </c>
      <c r="U474" s="5" t="str">
        <f>+Instructions!$B$3</f>
        <v>B</v>
      </c>
      <c r="V474" s="52"/>
      <c r="W474" s="56">
        <f>+Instructions!$C$22</f>
        <v>0</v>
      </c>
      <c r="X474" s="17">
        <f>ROUND($AA474*(1-W474)+0.004999,2)</f>
        <v>15.25</v>
      </c>
      <c r="Y474" s="52"/>
      <c r="Z474" s="6" t="s">
        <v>667</v>
      </c>
      <c r="AA474" s="39">
        <v>15.25</v>
      </c>
      <c r="AB474" s="60">
        <f t="shared" si="1253"/>
        <v>0</v>
      </c>
      <c r="AC474" s="17">
        <f t="shared" si="1254"/>
        <v>15.25</v>
      </c>
      <c r="AD474" s="12">
        <f t="shared" si="1255"/>
        <v>0</v>
      </c>
      <c r="AE474" s="120"/>
      <c r="AF474" s="127">
        <v>1</v>
      </c>
      <c r="AG474" s="38">
        <f t="shared" si="1256"/>
        <v>15.25</v>
      </c>
      <c r="AH474" s="52"/>
      <c r="AJ474" s="17">
        <f t="shared" si="1257"/>
        <v>15.25</v>
      </c>
      <c r="AK474" s="17">
        <f t="shared" si="1258"/>
        <v>0</v>
      </c>
      <c r="AL474" s="17">
        <f t="shared" si="1259"/>
        <v>0</v>
      </c>
      <c r="AM474" s="17" t="str">
        <f t="shared" si="1260"/>
        <v/>
      </c>
      <c r="AO474" s="31" t="s">
        <v>59</v>
      </c>
    </row>
    <row r="475" spans="2:41" s="3" customFormat="1" ht="9.9499999999999993" customHeight="1" x14ac:dyDescent="0.2">
      <c r="B475" s="112" t="s">
        <v>55</v>
      </c>
      <c r="D475" s="40"/>
      <c r="E475" s="73" t="s">
        <v>112</v>
      </c>
      <c r="F475" s="73"/>
      <c r="G475" s="30" t="s">
        <v>48</v>
      </c>
      <c r="H475" s="30"/>
      <c r="I475" s="30"/>
      <c r="J475" s="30" t="s">
        <v>134</v>
      </c>
      <c r="L475" s="30"/>
      <c r="M475" s="30"/>
      <c r="N475" s="30"/>
      <c r="P475" s="73" t="s">
        <v>113</v>
      </c>
      <c r="Q475" s="89"/>
      <c r="R475" s="29"/>
      <c r="S475" s="39">
        <f>IF(Suggested="Yes",AA475,AG475)</f>
        <v>16.55</v>
      </c>
      <c r="T475" s="37" t="s">
        <v>47</v>
      </c>
      <c r="U475" s="5" t="str">
        <f>+Instructions!$B$3</f>
        <v>B</v>
      </c>
      <c r="V475" s="52"/>
      <c r="W475" s="56">
        <f>+Instructions!$C$22</f>
        <v>0</v>
      </c>
      <c r="X475" s="17">
        <f>ROUND($AA475*(1-W475)+0.004999,2)</f>
        <v>16.55</v>
      </c>
      <c r="Y475" s="52"/>
      <c r="Z475" s="6" t="s">
        <v>667</v>
      </c>
      <c r="AA475" s="39">
        <v>16.55</v>
      </c>
      <c r="AB475" s="60">
        <f>+W475</f>
        <v>0</v>
      </c>
      <c r="AC475" s="17">
        <f>+X475</f>
        <v>16.55</v>
      </c>
      <c r="AD475" s="12">
        <f>(AG475-AC475)/AG475</f>
        <v>0</v>
      </c>
      <c r="AE475" s="120"/>
      <c r="AF475" s="127">
        <v>1</v>
      </c>
      <c r="AG475" s="38">
        <f>SUM(AJ475:AL475)+AE475</f>
        <v>16.55</v>
      </c>
      <c r="AH475" s="52"/>
      <c r="AJ475" s="17">
        <f>ROUND(AC475/(1-VLOOKUP(AF475,Group,2,FALSE)),2)</f>
        <v>16.55</v>
      </c>
      <c r="AK475" s="17">
        <f>IF(VLOOKUP(AF475,Group,5,FALSE)="YES",VLOOKUP(ROUND(ROUND(AJ475,1)-AJ475,2),Round,2,FALSE)+VLOOKUP(AF475,Group,6,FALSE),0)</f>
        <v>0</v>
      </c>
      <c r="AL475" s="17">
        <f>IF(VLOOKUP(AF475,Group,7,FALSE)="",0,ROUND(AJ475-0.04999,1)-AJ475+AM475)</f>
        <v>0</v>
      </c>
      <c r="AM475" s="17" t="str">
        <f>IF(VLOOKUP(AF475,Group,7,FALSE)="","",VLOOKUP(AF475,Group,7,FALSE))</f>
        <v/>
      </c>
      <c r="AO475" s="31" t="s">
        <v>59</v>
      </c>
    </row>
    <row r="476" spans="2:41" s="3" customFormat="1" ht="9.9499999999999993" customHeight="1" x14ac:dyDescent="0.2">
      <c r="B476" s="112" t="s">
        <v>55</v>
      </c>
      <c r="D476" s="40"/>
      <c r="E476" s="73" t="s">
        <v>107</v>
      </c>
      <c r="F476" s="73"/>
      <c r="G476" s="30" t="s">
        <v>48</v>
      </c>
      <c r="H476" s="30"/>
      <c r="I476" s="30"/>
      <c r="J476" s="30" t="s">
        <v>134</v>
      </c>
      <c r="L476" s="30"/>
      <c r="M476" s="30"/>
      <c r="N476" s="30"/>
      <c r="P476" s="73" t="s">
        <v>108</v>
      </c>
      <c r="Q476" s="89"/>
      <c r="R476" s="29"/>
      <c r="S476" s="39">
        <f t="shared" ref="S476" si="1261">IF(Suggested="Yes",AA476,AG476)</f>
        <v>17.75</v>
      </c>
      <c r="T476" s="37" t="s">
        <v>47</v>
      </c>
      <c r="U476" s="5" t="str">
        <f>+Instructions!$B$3</f>
        <v>B</v>
      </c>
      <c r="V476" s="52"/>
      <c r="W476" s="56">
        <f>+Instructions!$C$22</f>
        <v>0</v>
      </c>
      <c r="X476" s="17">
        <f>ROUND($AA476*(1-W476)+0.004999,2)</f>
        <v>17.75</v>
      </c>
      <c r="Y476" s="52"/>
      <c r="Z476" s="6" t="s">
        <v>667</v>
      </c>
      <c r="AA476" s="39">
        <v>17.75</v>
      </c>
      <c r="AB476" s="60">
        <f t="shared" ref="AB476" si="1262">+W476</f>
        <v>0</v>
      </c>
      <c r="AC476" s="17">
        <f t="shared" ref="AC476" si="1263">+X476</f>
        <v>17.75</v>
      </c>
      <c r="AD476" s="12">
        <f t="shared" ref="AD476" si="1264">(AG476-AC476)/AG476</f>
        <v>0</v>
      </c>
      <c r="AE476" s="120"/>
      <c r="AF476" s="127">
        <v>1</v>
      </c>
      <c r="AG476" s="38">
        <f t="shared" ref="AG476" si="1265">SUM(AJ476:AL476)+AE476</f>
        <v>17.75</v>
      </c>
      <c r="AH476" s="52"/>
      <c r="AJ476" s="17">
        <f t="shared" ref="AJ476" si="1266">ROUND(AC476/(1-VLOOKUP(AF476,Group,2,FALSE)),2)</f>
        <v>17.75</v>
      </c>
      <c r="AK476" s="17">
        <f t="shared" ref="AK476" si="1267">IF(VLOOKUP(AF476,Group,5,FALSE)="YES",VLOOKUP(ROUND(ROUND(AJ476,1)-AJ476,2),Round,2,FALSE)+VLOOKUP(AF476,Group,6,FALSE),0)</f>
        <v>0</v>
      </c>
      <c r="AL476" s="17">
        <f t="shared" ref="AL476" si="1268">IF(VLOOKUP(AF476,Group,7,FALSE)="",0,ROUND(AJ476-0.04999,1)-AJ476+AM476)</f>
        <v>0</v>
      </c>
      <c r="AM476" s="17" t="str">
        <f t="shared" ref="AM476" si="1269">IF(VLOOKUP(AF476,Group,7,FALSE)="","",VLOOKUP(AF476,Group,7,FALSE))</f>
        <v/>
      </c>
      <c r="AO476" s="31" t="s">
        <v>59</v>
      </c>
    </row>
    <row r="477" spans="2:41" s="3" customFormat="1" ht="1.5" customHeight="1" x14ac:dyDescent="0.2">
      <c r="P477" s="73"/>
      <c r="Q477" s="89"/>
      <c r="R477" s="6"/>
      <c r="S477" s="39"/>
      <c r="T477" s="6"/>
      <c r="U477" s="5"/>
      <c r="V477" s="52"/>
      <c r="W477" s="56"/>
      <c r="X477" s="15"/>
      <c r="Y477" s="52"/>
      <c r="Z477" s="39"/>
      <c r="AA477" s="39"/>
      <c r="AB477" s="55"/>
      <c r="AC477" s="17"/>
      <c r="AD477" s="15"/>
      <c r="AE477" s="65"/>
      <c r="AF477" s="123"/>
      <c r="AG477" s="39"/>
      <c r="AH477" s="52"/>
      <c r="AJ477" s="17"/>
      <c r="AK477" s="17"/>
      <c r="AL477" s="17"/>
      <c r="AM477" s="17"/>
      <c r="AO477" s="157" t="s">
        <v>59</v>
      </c>
    </row>
    <row r="478" spans="2:41" s="3" customFormat="1" ht="9.9499999999999993" customHeight="1" x14ac:dyDescent="0.2">
      <c r="B478" s="111" t="s">
        <v>8</v>
      </c>
      <c r="D478" s="40"/>
      <c r="E478" s="73" t="s">
        <v>223</v>
      </c>
      <c r="F478" s="73"/>
      <c r="G478" s="30" t="s">
        <v>114</v>
      </c>
      <c r="H478" s="30"/>
      <c r="I478" s="30"/>
      <c r="J478" s="30" t="s">
        <v>138</v>
      </c>
      <c r="K478" s="30"/>
      <c r="L478" s="73" t="s">
        <v>140</v>
      </c>
      <c r="N478" s="191" t="s">
        <v>130</v>
      </c>
      <c r="P478" s="73" t="s">
        <v>139</v>
      </c>
      <c r="Q478" s="89"/>
      <c r="R478" s="29"/>
      <c r="S478" s="39">
        <f t="shared" ref="S478:S479" si="1270">IF(Suggested="Yes",AA478,AG478)</f>
        <v>84.45</v>
      </c>
      <c r="T478" s="37" t="s">
        <v>46</v>
      </c>
      <c r="U478" s="5" t="str">
        <f>+Instructions!$B$3</f>
        <v>B</v>
      </c>
      <c r="V478" s="52"/>
      <c r="W478" s="56">
        <f>+Instructions!$C$22</f>
        <v>0</v>
      </c>
      <c r="X478" s="17">
        <f>ROUND($AA478*(1-W478)+0.004999,2)</f>
        <v>84.45</v>
      </c>
      <c r="Y478" s="52"/>
      <c r="Z478" s="6" t="s">
        <v>667</v>
      </c>
      <c r="AA478" s="39">
        <v>84.45</v>
      </c>
      <c r="AB478" s="60">
        <f t="shared" ref="AB478:AB479" si="1271">+W478</f>
        <v>0</v>
      </c>
      <c r="AC478" s="17">
        <f t="shared" ref="AC478:AC479" si="1272">+X478</f>
        <v>84.45</v>
      </c>
      <c r="AD478" s="12">
        <f t="shared" ref="AD478:AD479" si="1273">(AG478-AC478)/AG478</f>
        <v>0</v>
      </c>
      <c r="AE478" s="120"/>
      <c r="AF478" s="128">
        <v>3</v>
      </c>
      <c r="AG478" s="53">
        <f t="shared" ref="AG478:AG479" si="1274">SUM(AJ478:AL478)+AE478</f>
        <v>84.45</v>
      </c>
      <c r="AH478" s="52"/>
      <c r="AJ478" s="17">
        <f t="shared" ref="AJ478:AJ479" si="1275">ROUND(AC478/(1-VLOOKUP(AF478,Group,2,FALSE)),2)</f>
        <v>84.45</v>
      </c>
      <c r="AK478" s="17">
        <f t="shared" ref="AK478:AK479" si="1276">IF(VLOOKUP(AF478,Group,5,FALSE)="YES",VLOOKUP(ROUND(ROUND(AJ478,1)-AJ478,2),Round,2,FALSE)+VLOOKUP(AF478,Group,6,FALSE),0)</f>
        <v>0</v>
      </c>
      <c r="AL478" s="17">
        <f t="shared" ref="AL478:AL479" si="1277">IF(VLOOKUP(AF478,Group,7,FALSE)="",0,ROUND(AJ478-0.04999,1)-AJ478+AM478)</f>
        <v>0</v>
      </c>
      <c r="AM478" s="17" t="str">
        <f t="shared" ref="AM478:AM479" si="1278">IF(VLOOKUP(AF478,Group,7,FALSE)="","",VLOOKUP(AF478,Group,7,FALSE))</f>
        <v/>
      </c>
      <c r="AO478" s="31" t="s">
        <v>59</v>
      </c>
    </row>
    <row r="479" spans="2:41" s="3" customFormat="1" ht="9.9499999999999993" customHeight="1" x14ac:dyDescent="0.2">
      <c r="B479" s="111" t="s">
        <v>8</v>
      </c>
      <c r="D479" s="40"/>
      <c r="E479" s="73" t="s">
        <v>223</v>
      </c>
      <c r="F479" s="73"/>
      <c r="G479" s="30" t="s">
        <v>114</v>
      </c>
      <c r="H479" s="30"/>
      <c r="I479" s="30"/>
      <c r="J479" s="30" t="s">
        <v>135</v>
      </c>
      <c r="K479" s="30"/>
      <c r="L479" s="73" t="s">
        <v>146</v>
      </c>
      <c r="N479" s="191" t="s">
        <v>130</v>
      </c>
      <c r="P479" s="73" t="s">
        <v>116</v>
      </c>
      <c r="Q479" s="89"/>
      <c r="R479" s="29"/>
      <c r="S479" s="39">
        <f t="shared" si="1270"/>
        <v>39.75</v>
      </c>
      <c r="T479" s="37" t="s">
        <v>46</v>
      </c>
      <c r="U479" s="5" t="str">
        <f>+Instructions!$B$3</f>
        <v>B</v>
      </c>
      <c r="V479" s="52"/>
      <c r="W479" s="56">
        <f>+Instructions!$C$22</f>
        <v>0</v>
      </c>
      <c r="X479" s="17">
        <f>ROUND($AA479*(1-W479)+0.004999,2)</f>
        <v>39.75</v>
      </c>
      <c r="Y479" s="52"/>
      <c r="Z479" s="6" t="s">
        <v>667</v>
      </c>
      <c r="AA479" s="39">
        <v>39.75</v>
      </c>
      <c r="AB479" s="60">
        <f t="shared" si="1271"/>
        <v>0</v>
      </c>
      <c r="AC479" s="17">
        <f t="shared" si="1272"/>
        <v>39.75</v>
      </c>
      <c r="AD479" s="12">
        <f t="shared" si="1273"/>
        <v>0</v>
      </c>
      <c r="AE479" s="120"/>
      <c r="AF479" s="128">
        <v>3</v>
      </c>
      <c r="AG479" s="53">
        <f t="shared" si="1274"/>
        <v>39.75</v>
      </c>
      <c r="AH479" s="52"/>
      <c r="AJ479" s="17">
        <f t="shared" si="1275"/>
        <v>39.75</v>
      </c>
      <c r="AK479" s="17">
        <f t="shared" si="1276"/>
        <v>0</v>
      </c>
      <c r="AL479" s="17">
        <f t="shared" si="1277"/>
        <v>0</v>
      </c>
      <c r="AM479" s="17" t="str">
        <f t="shared" si="1278"/>
        <v/>
      </c>
      <c r="AO479" s="31" t="s">
        <v>59</v>
      </c>
    </row>
    <row r="480" spans="2:41" s="3" customFormat="1" ht="1.5" customHeight="1" x14ac:dyDescent="0.2">
      <c r="P480" s="73"/>
      <c r="Q480" s="89"/>
      <c r="R480" s="6"/>
      <c r="S480" s="39"/>
      <c r="T480" s="6"/>
      <c r="U480" s="5"/>
      <c r="V480" s="52"/>
      <c r="W480" s="56"/>
      <c r="X480" s="15"/>
      <c r="Y480" s="52"/>
      <c r="Z480" s="39"/>
      <c r="AA480" s="39"/>
      <c r="AB480" s="55"/>
      <c r="AC480" s="17"/>
      <c r="AD480" s="15"/>
      <c r="AE480" s="65"/>
      <c r="AF480" s="123"/>
      <c r="AG480" s="39"/>
      <c r="AH480" s="52"/>
      <c r="AJ480" s="17"/>
      <c r="AK480" s="17"/>
      <c r="AL480" s="17"/>
      <c r="AM480" s="17"/>
      <c r="AO480" s="157" t="s">
        <v>59</v>
      </c>
    </row>
    <row r="481" spans="2:41" s="3" customFormat="1" ht="9.9499999999999993" customHeight="1" x14ac:dyDescent="0.2">
      <c r="B481" s="113" t="s">
        <v>45</v>
      </c>
      <c r="D481" s="40"/>
      <c r="E481" s="73" t="s">
        <v>136</v>
      </c>
      <c r="F481" s="73"/>
      <c r="G481" s="30" t="s">
        <v>162</v>
      </c>
      <c r="H481" s="30"/>
      <c r="I481" s="30"/>
      <c r="J481" s="30" t="s">
        <v>135</v>
      </c>
      <c r="K481" s="30"/>
      <c r="L481" s="30"/>
      <c r="M481" s="30"/>
      <c r="N481" s="30"/>
      <c r="P481" s="73" t="s">
        <v>120</v>
      </c>
      <c r="Q481" s="89"/>
      <c r="R481" s="29"/>
      <c r="S481" s="39">
        <f t="shared" ref="S481" si="1279">IF(Suggested="Yes",AA481,AG481)</f>
        <v>396.3</v>
      </c>
      <c r="T481" s="37" t="s">
        <v>46</v>
      </c>
      <c r="U481" s="5" t="str">
        <f>+Instructions!$B$3</f>
        <v>B</v>
      </c>
      <c r="V481" s="52"/>
      <c r="W481" s="56">
        <f>+Instructions!$C$22</f>
        <v>0</v>
      </c>
      <c r="X481" s="39">
        <f>ROUND($AA481*(1-W481)+0.004999,2)</f>
        <v>396.3</v>
      </c>
      <c r="Y481" s="52"/>
      <c r="Z481" s="6" t="s">
        <v>667</v>
      </c>
      <c r="AA481" s="39">
        <v>396.3</v>
      </c>
      <c r="AB481" s="60">
        <f t="shared" ref="AB481" si="1280">+W481</f>
        <v>0</v>
      </c>
      <c r="AC481" s="39">
        <f t="shared" ref="AC481" si="1281">+X481</f>
        <v>396.3</v>
      </c>
      <c r="AD481" s="60">
        <f t="shared" ref="AD481" si="1282">(AG481-AC481)/AG481</f>
        <v>0</v>
      </c>
      <c r="AE481" s="120"/>
      <c r="AF481" s="129">
        <v>2</v>
      </c>
      <c r="AG481" s="44">
        <f t="shared" ref="AG481" si="1283">SUM(AJ481:AL481)+AE481</f>
        <v>396.3</v>
      </c>
      <c r="AH481" s="52"/>
      <c r="AJ481" s="17">
        <f t="shared" ref="AJ481" si="1284">ROUND(AC481/(1-VLOOKUP(AF481,Group,2,FALSE)),2)</f>
        <v>396.3</v>
      </c>
      <c r="AK481" s="17">
        <f t="shared" ref="AK481" si="1285">IF(VLOOKUP(AF481,Group,5,FALSE)="YES",VLOOKUP(ROUND(ROUND(AJ481,1)-AJ481,2),Round,2,FALSE)+VLOOKUP(AF481,Group,6,FALSE),0)</f>
        <v>0</v>
      </c>
      <c r="AL481" s="17">
        <f t="shared" ref="AL481" si="1286">IF(VLOOKUP(AF481,Group,7,FALSE)="",0,ROUND(AJ481-0.04999,1)-AJ481+AM481)</f>
        <v>0</v>
      </c>
      <c r="AM481" s="17" t="str">
        <f t="shared" ref="AM481" si="1287">IF(VLOOKUP(AF481,Group,7,FALSE)="","",VLOOKUP(AF481,Group,7,FALSE))</f>
        <v/>
      </c>
      <c r="AO481" s="31" t="s">
        <v>59</v>
      </c>
    </row>
    <row r="482" spans="2:41" s="3" customFormat="1" ht="1.5" customHeight="1" x14ac:dyDescent="0.2">
      <c r="P482" s="73"/>
      <c r="Q482" s="89"/>
      <c r="R482" s="6"/>
      <c r="S482" s="39"/>
      <c r="T482" s="6"/>
      <c r="U482" s="5"/>
      <c r="V482" s="52"/>
      <c r="W482" s="56"/>
      <c r="X482" s="15"/>
      <c r="Y482" s="52"/>
      <c r="Z482" s="39"/>
      <c r="AA482" s="39"/>
      <c r="AB482" s="55"/>
      <c r="AC482" s="17"/>
      <c r="AD482" s="15"/>
      <c r="AE482" s="65"/>
      <c r="AF482" s="123"/>
      <c r="AG482" s="39"/>
      <c r="AH482" s="52"/>
      <c r="AJ482" s="17"/>
      <c r="AK482" s="17"/>
      <c r="AL482" s="17"/>
      <c r="AM482" s="17"/>
      <c r="AO482" s="157" t="s">
        <v>59</v>
      </c>
    </row>
    <row r="483" spans="2:41" s="3" customFormat="1" ht="9.9499999999999993" customHeight="1" x14ac:dyDescent="0.2">
      <c r="B483" s="113" t="s">
        <v>45</v>
      </c>
      <c r="D483" s="40"/>
      <c r="E483" s="73" t="s">
        <v>117</v>
      </c>
      <c r="F483" s="73"/>
      <c r="G483" s="30" t="s">
        <v>118</v>
      </c>
      <c r="H483" s="30"/>
      <c r="I483" s="30"/>
      <c r="J483" s="30" t="s">
        <v>135</v>
      </c>
      <c r="K483" s="30"/>
      <c r="L483" s="30"/>
      <c r="M483" s="30"/>
      <c r="N483" s="30"/>
      <c r="P483" s="73" t="s">
        <v>119</v>
      </c>
      <c r="Q483" s="89"/>
      <c r="R483" s="29"/>
      <c r="S483" s="39">
        <f t="shared" ref="S483" si="1288">IF(Suggested="Yes",AA483,AG483)</f>
        <v>17.55</v>
      </c>
      <c r="T483" s="37" t="s">
        <v>46</v>
      </c>
      <c r="U483" s="5" t="str">
        <f>+Instructions!$B$3</f>
        <v>B</v>
      </c>
      <c r="V483" s="52"/>
      <c r="W483" s="56">
        <f>+Instructions!$C$22</f>
        <v>0</v>
      </c>
      <c r="X483" s="39">
        <f>ROUND($AA483*(1-W483)+0.004999,2)</f>
        <v>17.55</v>
      </c>
      <c r="Y483" s="52"/>
      <c r="Z483" s="6" t="s">
        <v>667</v>
      </c>
      <c r="AA483" s="39">
        <v>17.55</v>
      </c>
      <c r="AB483" s="60">
        <f t="shared" ref="AB483" si="1289">+W483</f>
        <v>0</v>
      </c>
      <c r="AC483" s="39">
        <f t="shared" ref="AC483" si="1290">+X483</f>
        <v>17.55</v>
      </c>
      <c r="AD483" s="60">
        <f t="shared" ref="AD483" si="1291">(AG483-AC483)/AG483</f>
        <v>0</v>
      </c>
      <c r="AE483" s="120"/>
      <c r="AF483" s="129">
        <v>2</v>
      </c>
      <c r="AG483" s="44">
        <f t="shared" ref="AG483" si="1292">SUM(AJ483:AL483)+AE483</f>
        <v>17.55</v>
      </c>
      <c r="AH483" s="52"/>
      <c r="AJ483" s="17">
        <f t="shared" ref="AJ483" si="1293">ROUND(AC483/(1-VLOOKUP(AF483,Group,2,FALSE)),2)</f>
        <v>17.55</v>
      </c>
      <c r="AK483" s="17">
        <f t="shared" ref="AK483" si="1294">IF(VLOOKUP(AF483,Group,5,FALSE)="YES",VLOOKUP(ROUND(ROUND(AJ483,1)-AJ483,2),Round,2,FALSE)+VLOOKUP(AF483,Group,6,FALSE),0)</f>
        <v>0</v>
      </c>
      <c r="AL483" s="17">
        <f t="shared" ref="AL483" si="1295">IF(VLOOKUP(AF483,Group,7,FALSE)="",0,ROUND(AJ483-0.04999,1)-AJ483+AM483)</f>
        <v>0</v>
      </c>
      <c r="AM483" s="17" t="str">
        <f t="shared" ref="AM483" si="1296">IF(VLOOKUP(AF483,Group,7,FALSE)="","",VLOOKUP(AF483,Group,7,FALSE))</f>
        <v/>
      </c>
      <c r="AO483" s="31" t="s">
        <v>59</v>
      </c>
    </row>
    <row r="484" spans="2:41" s="3" customFormat="1" ht="2.85" customHeight="1" x14ac:dyDescent="0.2">
      <c r="P484" s="73"/>
      <c r="Q484" s="89"/>
      <c r="R484" s="6"/>
      <c r="S484" s="39"/>
      <c r="T484" s="6"/>
      <c r="U484" s="5"/>
      <c r="V484" s="52"/>
      <c r="W484" s="56"/>
      <c r="X484" s="15"/>
      <c r="Y484" s="52"/>
      <c r="Z484" s="39"/>
      <c r="AA484" s="39"/>
      <c r="AB484" s="55"/>
      <c r="AC484" s="17"/>
      <c r="AD484" s="15"/>
      <c r="AE484" s="65"/>
      <c r="AF484" s="123"/>
      <c r="AG484" s="39"/>
      <c r="AH484" s="52"/>
      <c r="AJ484" s="17"/>
      <c r="AK484" s="17"/>
      <c r="AL484" s="17"/>
      <c r="AM484" s="17"/>
      <c r="AO484" s="157" t="s">
        <v>59</v>
      </c>
    </row>
    <row r="485" spans="2:41" s="3" customFormat="1" ht="9.9499999999999993" customHeight="1" x14ac:dyDescent="0.2">
      <c r="B485" s="112" t="s">
        <v>55</v>
      </c>
      <c r="D485" s="40"/>
      <c r="E485" s="73" t="s">
        <v>104</v>
      </c>
      <c r="F485" s="73"/>
      <c r="G485" s="30" t="s">
        <v>48</v>
      </c>
      <c r="H485" s="30"/>
      <c r="I485" s="30"/>
      <c r="J485" s="30" t="s">
        <v>105</v>
      </c>
      <c r="L485" s="30"/>
      <c r="M485" s="30"/>
      <c r="N485" s="30"/>
      <c r="P485" s="73" t="s">
        <v>106</v>
      </c>
      <c r="Q485" s="89"/>
      <c r="R485" s="29"/>
      <c r="S485" s="39">
        <f t="shared" ref="S485:S486" si="1297">IF(Suggested="Yes",AA485,AG485)</f>
        <v>10.55</v>
      </c>
      <c r="T485" s="37" t="s">
        <v>47</v>
      </c>
      <c r="U485" s="5" t="str">
        <f>+Instructions!$B$3</f>
        <v>B</v>
      </c>
      <c r="V485" s="52"/>
      <c r="W485" s="56">
        <f>+Instructions!$C$22</f>
        <v>0</v>
      </c>
      <c r="X485" s="17">
        <f t="shared" ref="X485:X486" si="1298">ROUND($AA485*(1-W485)+0.004999,2)</f>
        <v>10.55</v>
      </c>
      <c r="Y485" s="52"/>
      <c r="Z485" s="6" t="s">
        <v>667</v>
      </c>
      <c r="AA485" s="39">
        <v>10.55</v>
      </c>
      <c r="AB485" s="60">
        <f t="shared" ref="AB485:AB486" si="1299">+W485</f>
        <v>0</v>
      </c>
      <c r="AC485" s="17">
        <f t="shared" ref="AC485:AC486" si="1300">+X485</f>
        <v>10.55</v>
      </c>
      <c r="AD485" s="12">
        <f t="shared" ref="AD485:AD486" si="1301">(AG485-AC485)/AG485</f>
        <v>0</v>
      </c>
      <c r="AE485" s="120"/>
      <c r="AF485" s="127">
        <v>1</v>
      </c>
      <c r="AG485" s="38">
        <f t="shared" ref="AG485:AG486" si="1302">SUM(AJ485:AL485)+AE485</f>
        <v>10.55</v>
      </c>
      <c r="AH485" s="52"/>
      <c r="AJ485" s="17">
        <f t="shared" ref="AJ485:AJ486" si="1303">ROUND(AC485/(1-VLOOKUP(AF485,Group,2,FALSE)),2)</f>
        <v>10.55</v>
      </c>
      <c r="AK485" s="17">
        <f t="shared" ref="AK485:AK486" si="1304">IF(VLOOKUP(AF485,Group,5,FALSE)="YES",VLOOKUP(ROUND(ROUND(AJ485,1)-AJ485,2),Round,2,FALSE)+VLOOKUP(AF485,Group,6,FALSE),0)</f>
        <v>0</v>
      </c>
      <c r="AL485" s="17">
        <f t="shared" ref="AL485:AL486" si="1305">IF(VLOOKUP(AF485,Group,7,FALSE)="",0,ROUND(AJ485-0.04999,1)-AJ485+AM485)</f>
        <v>0</v>
      </c>
      <c r="AM485" s="17" t="str">
        <f t="shared" ref="AM485:AM486" si="1306">IF(VLOOKUP(AF485,Group,7,FALSE)="","",VLOOKUP(AF485,Group,7,FALSE))</f>
        <v/>
      </c>
      <c r="AO485" s="31" t="s">
        <v>59</v>
      </c>
    </row>
    <row r="486" spans="2:41" s="3" customFormat="1" ht="9.9499999999999993" customHeight="1" x14ac:dyDescent="0.2">
      <c r="B486" s="112" t="s">
        <v>55</v>
      </c>
      <c r="D486" s="40"/>
      <c r="E486" s="73" t="s">
        <v>109</v>
      </c>
      <c r="F486" s="73"/>
      <c r="G486" s="30" t="s">
        <v>48</v>
      </c>
      <c r="H486" s="30"/>
      <c r="I486" s="30"/>
      <c r="J486" s="30" t="s">
        <v>105</v>
      </c>
      <c r="L486" s="30"/>
      <c r="M486" s="30"/>
      <c r="N486" s="30"/>
      <c r="P486" s="73" t="s">
        <v>106</v>
      </c>
      <c r="Q486" s="89"/>
      <c r="R486" s="29"/>
      <c r="S486" s="39">
        <f t="shared" si="1297"/>
        <v>12.9</v>
      </c>
      <c r="T486" s="37" t="s">
        <v>47</v>
      </c>
      <c r="U486" s="5" t="str">
        <f>+Instructions!$B$3</f>
        <v>B</v>
      </c>
      <c r="V486" s="52"/>
      <c r="W486" s="56">
        <f>+Instructions!$C$22</f>
        <v>0</v>
      </c>
      <c r="X486" s="17">
        <f t="shared" si="1298"/>
        <v>12.9</v>
      </c>
      <c r="Y486" s="52"/>
      <c r="Z486" s="6" t="s">
        <v>667</v>
      </c>
      <c r="AA486" s="39">
        <v>12.9</v>
      </c>
      <c r="AB486" s="60">
        <f t="shared" si="1299"/>
        <v>0</v>
      </c>
      <c r="AC486" s="17">
        <f t="shared" si="1300"/>
        <v>12.9</v>
      </c>
      <c r="AD486" s="12">
        <f t="shared" si="1301"/>
        <v>0</v>
      </c>
      <c r="AE486" s="120"/>
      <c r="AF486" s="127">
        <v>1</v>
      </c>
      <c r="AG486" s="38">
        <f t="shared" si="1302"/>
        <v>12.9</v>
      </c>
      <c r="AH486" s="52"/>
      <c r="AJ486" s="17">
        <f t="shared" si="1303"/>
        <v>12.9</v>
      </c>
      <c r="AK486" s="17">
        <f t="shared" si="1304"/>
        <v>0</v>
      </c>
      <c r="AL486" s="17">
        <f t="shared" si="1305"/>
        <v>0</v>
      </c>
      <c r="AM486" s="17" t="str">
        <f t="shared" si="1306"/>
        <v/>
      </c>
      <c r="AO486" s="31" t="s">
        <v>59</v>
      </c>
    </row>
    <row r="487" spans="2:41" s="3" customFormat="1" ht="9.9499999999999993" customHeight="1" x14ac:dyDescent="0.2">
      <c r="B487" s="112" t="s">
        <v>55</v>
      </c>
      <c r="D487" s="40"/>
      <c r="E487" s="73" t="s">
        <v>112</v>
      </c>
      <c r="F487" s="73"/>
      <c r="G487" s="30" t="s">
        <v>48</v>
      </c>
      <c r="H487" s="30"/>
      <c r="I487" s="30"/>
      <c r="J487" s="30" t="s">
        <v>105</v>
      </c>
      <c r="L487" s="30"/>
      <c r="M487" s="30"/>
      <c r="N487" s="30"/>
      <c r="P487" s="73" t="s">
        <v>113</v>
      </c>
      <c r="Q487" s="89"/>
      <c r="R487" s="29"/>
      <c r="S487" s="39">
        <f>IF(Suggested="Yes",AA487,AG487)</f>
        <v>13.7</v>
      </c>
      <c r="T487" s="37" t="s">
        <v>47</v>
      </c>
      <c r="U487" s="5" t="str">
        <f>+Instructions!$B$3</f>
        <v>B</v>
      </c>
      <c r="V487" s="52"/>
      <c r="W487" s="56">
        <f>+Instructions!$C$22</f>
        <v>0</v>
      </c>
      <c r="X487" s="17">
        <f>ROUND($AA487*(1-W487)+0.004999,2)</f>
        <v>13.7</v>
      </c>
      <c r="Y487" s="52"/>
      <c r="Z487" s="6" t="s">
        <v>667</v>
      </c>
      <c r="AA487" s="39">
        <v>13.7</v>
      </c>
      <c r="AB487" s="60">
        <f>+W487</f>
        <v>0</v>
      </c>
      <c r="AC487" s="17">
        <f>+X487</f>
        <v>13.7</v>
      </c>
      <c r="AD487" s="12">
        <f>(AG487-AC487)/AG487</f>
        <v>0</v>
      </c>
      <c r="AE487" s="120"/>
      <c r="AF487" s="127">
        <v>1</v>
      </c>
      <c r="AG487" s="38">
        <f>SUM(AJ487:AL487)+AE487</f>
        <v>13.7</v>
      </c>
      <c r="AH487" s="52"/>
      <c r="AJ487" s="17">
        <f>ROUND(AC487/(1-VLOOKUP(AF487,Group,2,FALSE)),2)</f>
        <v>13.7</v>
      </c>
      <c r="AK487" s="17">
        <f>IF(VLOOKUP(AF487,Group,5,FALSE)="YES",VLOOKUP(ROUND(ROUND(AJ487,1)-AJ487,2),Round,2,FALSE)+VLOOKUP(AF487,Group,6,FALSE),0)</f>
        <v>0</v>
      </c>
      <c r="AL487" s="17">
        <f>IF(VLOOKUP(AF487,Group,7,FALSE)="",0,ROUND(AJ487-0.04999,1)-AJ487+AM487)</f>
        <v>0</v>
      </c>
      <c r="AM487" s="17" t="str">
        <f>IF(VLOOKUP(AF487,Group,7,FALSE)="","",VLOOKUP(AF487,Group,7,FALSE))</f>
        <v/>
      </c>
      <c r="AO487" s="31" t="s">
        <v>59</v>
      </c>
    </row>
    <row r="488" spans="2:41" s="3" customFormat="1" ht="9.9499999999999993" customHeight="1" x14ac:dyDescent="0.2">
      <c r="B488" s="112" t="s">
        <v>55</v>
      </c>
      <c r="D488" s="40"/>
      <c r="E488" s="73" t="s">
        <v>107</v>
      </c>
      <c r="F488" s="73"/>
      <c r="G488" s="30" t="s">
        <v>48</v>
      </c>
      <c r="H488" s="30"/>
      <c r="I488" s="30"/>
      <c r="J488" s="30" t="s">
        <v>105</v>
      </c>
      <c r="L488" s="30"/>
      <c r="M488" s="30"/>
      <c r="N488" s="30"/>
      <c r="P488" s="73" t="s">
        <v>108</v>
      </c>
      <c r="Q488" s="89"/>
      <c r="R488" s="29"/>
      <c r="S488" s="39">
        <f t="shared" ref="S488" si="1307">IF(Suggested="Yes",AA488,AG488)</f>
        <v>15</v>
      </c>
      <c r="T488" s="37" t="s">
        <v>47</v>
      </c>
      <c r="U488" s="5" t="str">
        <f>+Instructions!$B$3</f>
        <v>B</v>
      </c>
      <c r="V488" s="52"/>
      <c r="W488" s="56">
        <f>+Instructions!$C$22</f>
        <v>0</v>
      </c>
      <c r="X488" s="17">
        <f t="shared" ref="X488" si="1308">ROUND($AA488*(1-W488)+0.004999,2)</f>
        <v>15</v>
      </c>
      <c r="Y488" s="52"/>
      <c r="Z488" s="6" t="s">
        <v>667</v>
      </c>
      <c r="AA488" s="39">
        <v>15</v>
      </c>
      <c r="AB488" s="60">
        <f t="shared" ref="AB488" si="1309">+W488</f>
        <v>0</v>
      </c>
      <c r="AC488" s="17">
        <f t="shared" ref="AC488" si="1310">+X488</f>
        <v>15</v>
      </c>
      <c r="AD488" s="12">
        <f t="shared" ref="AD488" si="1311">(AG488-AC488)/AG488</f>
        <v>0</v>
      </c>
      <c r="AE488" s="120"/>
      <c r="AF488" s="127">
        <v>1</v>
      </c>
      <c r="AG488" s="38">
        <f t="shared" ref="AG488" si="1312">SUM(AJ488:AL488)+AE488</f>
        <v>15</v>
      </c>
      <c r="AH488" s="52"/>
      <c r="AJ488" s="17">
        <f t="shared" ref="AJ488" si="1313">ROUND(AC488/(1-VLOOKUP(AF488,Group,2,FALSE)),2)</f>
        <v>15</v>
      </c>
      <c r="AK488" s="17">
        <f t="shared" ref="AK488" si="1314">IF(VLOOKUP(AF488,Group,5,FALSE)="YES",VLOOKUP(ROUND(ROUND(AJ488,1)-AJ488,2),Round,2,FALSE)+VLOOKUP(AF488,Group,6,FALSE),0)</f>
        <v>0</v>
      </c>
      <c r="AL488" s="17">
        <f t="shared" ref="AL488" si="1315">IF(VLOOKUP(AF488,Group,7,FALSE)="",0,ROUND(AJ488-0.04999,1)-AJ488+AM488)</f>
        <v>0</v>
      </c>
      <c r="AM488" s="17" t="str">
        <f t="shared" ref="AM488" si="1316">IF(VLOOKUP(AF488,Group,7,FALSE)="","",VLOOKUP(AF488,Group,7,FALSE))</f>
        <v/>
      </c>
      <c r="AO488" s="31" t="s">
        <v>59</v>
      </c>
    </row>
    <row r="489" spans="2:41" s="3" customFormat="1" ht="1.5" customHeight="1" x14ac:dyDescent="0.2">
      <c r="P489" s="73"/>
      <c r="Q489" s="89"/>
      <c r="R489" s="6"/>
      <c r="S489" s="39"/>
      <c r="T489" s="6"/>
      <c r="U489" s="5"/>
      <c r="V489" s="52"/>
      <c r="W489" s="56"/>
      <c r="X489" s="15"/>
      <c r="Y489" s="52"/>
      <c r="Z489" s="39"/>
      <c r="AA489" s="39"/>
      <c r="AB489" s="55"/>
      <c r="AC489" s="17"/>
      <c r="AD489" s="15"/>
      <c r="AE489" s="65"/>
      <c r="AF489" s="123"/>
      <c r="AG489" s="39"/>
      <c r="AH489" s="52"/>
      <c r="AJ489" s="17"/>
      <c r="AK489" s="17"/>
      <c r="AL489" s="17"/>
      <c r="AM489" s="17"/>
      <c r="AO489" s="157" t="s">
        <v>59</v>
      </c>
    </row>
    <row r="490" spans="2:41" s="3" customFormat="1" ht="9.9499999999999993" customHeight="1" x14ac:dyDescent="0.2">
      <c r="B490" s="111" t="s">
        <v>8</v>
      </c>
      <c r="D490" s="40"/>
      <c r="E490" s="73" t="s">
        <v>223</v>
      </c>
      <c r="F490" s="73"/>
      <c r="G490" s="30" t="s">
        <v>114</v>
      </c>
      <c r="H490" s="30"/>
      <c r="I490" s="30"/>
      <c r="J490" s="30" t="s">
        <v>115</v>
      </c>
      <c r="K490" s="30"/>
      <c r="L490" s="73" t="s">
        <v>146</v>
      </c>
      <c r="N490" s="191" t="s">
        <v>130</v>
      </c>
      <c r="P490" s="73" t="s">
        <v>116</v>
      </c>
      <c r="Q490" s="89"/>
      <c r="R490" s="29"/>
      <c r="S490" s="39">
        <f t="shared" ref="S490" si="1317">IF(Suggested="Yes",AA490,AG490)</f>
        <v>38.049999999999997</v>
      </c>
      <c r="T490" s="37" t="s">
        <v>46</v>
      </c>
      <c r="U490" s="5" t="str">
        <f>+Instructions!$B$3</f>
        <v>B</v>
      </c>
      <c r="V490" s="52"/>
      <c r="W490" s="56">
        <f>+Instructions!$C$22</f>
        <v>0</v>
      </c>
      <c r="X490" s="17">
        <f t="shared" ref="X490" si="1318">ROUND($AA490*(1-W490)+0.004999,2)</f>
        <v>38.049999999999997</v>
      </c>
      <c r="Y490" s="52"/>
      <c r="Z490" s="6" t="s">
        <v>667</v>
      </c>
      <c r="AA490" s="39">
        <v>38.049999999999997</v>
      </c>
      <c r="AB490" s="60">
        <f t="shared" ref="AB490" si="1319">+W490</f>
        <v>0</v>
      </c>
      <c r="AC490" s="17">
        <f t="shared" ref="AC490" si="1320">+X490</f>
        <v>38.049999999999997</v>
      </c>
      <c r="AD490" s="12">
        <f t="shared" ref="AD490" si="1321">(AG490-AC490)/AG490</f>
        <v>0</v>
      </c>
      <c r="AE490" s="120"/>
      <c r="AF490" s="128">
        <v>3</v>
      </c>
      <c r="AG490" s="53">
        <f t="shared" ref="AG490" si="1322">SUM(AJ490:AL490)+AE490</f>
        <v>38.049999999999997</v>
      </c>
      <c r="AH490" s="52"/>
      <c r="AJ490" s="17">
        <f t="shared" ref="AJ490" si="1323">ROUND(AC490/(1-VLOOKUP(AF490,Group,2,FALSE)),2)</f>
        <v>38.049999999999997</v>
      </c>
      <c r="AK490" s="17">
        <f t="shared" ref="AK490" si="1324">IF(VLOOKUP(AF490,Group,5,FALSE)="YES",VLOOKUP(ROUND(ROUND(AJ490,1)-AJ490,2),Round,2,FALSE)+VLOOKUP(AF490,Group,6,FALSE),0)</f>
        <v>0</v>
      </c>
      <c r="AL490" s="17">
        <f t="shared" ref="AL490" si="1325">IF(VLOOKUP(AF490,Group,7,FALSE)="",0,ROUND(AJ490-0.04999,1)-AJ490+AM490)</f>
        <v>0</v>
      </c>
      <c r="AM490" s="17" t="str">
        <f t="shared" ref="AM490" si="1326">IF(VLOOKUP(AF490,Group,7,FALSE)="","",VLOOKUP(AF490,Group,7,FALSE))</f>
        <v/>
      </c>
      <c r="AO490" s="31" t="s">
        <v>59</v>
      </c>
    </row>
    <row r="491" spans="2:41" s="3" customFormat="1" ht="1.5" customHeight="1" x14ac:dyDescent="0.2">
      <c r="P491" s="73"/>
      <c r="Q491" s="89"/>
      <c r="R491" s="6"/>
      <c r="S491" s="39"/>
      <c r="T491" s="6"/>
      <c r="U491" s="5"/>
      <c r="V491" s="52"/>
      <c r="W491" s="56"/>
      <c r="X491" s="15"/>
      <c r="Y491" s="52"/>
      <c r="Z491" s="39"/>
      <c r="AA491" s="39"/>
      <c r="AB491" s="55"/>
      <c r="AC491" s="17"/>
      <c r="AD491" s="15"/>
      <c r="AE491" s="65"/>
      <c r="AF491" s="123"/>
      <c r="AG491" s="39"/>
      <c r="AH491" s="52"/>
      <c r="AJ491" s="17"/>
      <c r="AK491" s="17"/>
      <c r="AL491" s="17"/>
      <c r="AM491" s="17"/>
      <c r="AO491" s="157" t="s">
        <v>59</v>
      </c>
    </row>
    <row r="492" spans="2:41" s="3" customFormat="1" ht="10.5" customHeight="1" x14ac:dyDescent="0.2">
      <c r="C492" s="214" t="s">
        <v>94</v>
      </c>
      <c r="D492" s="98"/>
      <c r="E492" s="174"/>
      <c r="F492" s="73"/>
      <c r="G492" s="30"/>
      <c r="H492" s="30" t="s">
        <v>87</v>
      </c>
      <c r="I492" s="30"/>
      <c r="J492" s="30"/>
      <c r="K492" s="174"/>
      <c r="M492" s="30"/>
      <c r="N492" s="30"/>
      <c r="P492" s="73"/>
      <c r="Q492" s="89"/>
      <c r="R492" s="29"/>
      <c r="S492" s="39"/>
      <c r="T492" s="37"/>
      <c r="U492" s="37"/>
      <c r="V492" s="52"/>
      <c r="W492" s="56"/>
      <c r="X492" s="39"/>
      <c r="Y492" s="52"/>
      <c r="Z492" s="39"/>
      <c r="AA492" s="39"/>
      <c r="AB492" s="60"/>
      <c r="AC492" s="39"/>
      <c r="AD492" s="60"/>
      <c r="AE492" s="74"/>
      <c r="AF492" s="74"/>
      <c r="AG492" s="39"/>
      <c r="AH492" s="52"/>
      <c r="AI492" s="39"/>
      <c r="AJ492" s="39"/>
      <c r="AK492" s="39"/>
      <c r="AL492" s="39"/>
      <c r="AM492" s="39"/>
      <c r="AN492" s="6"/>
      <c r="AO492" s="156"/>
    </row>
    <row r="493" spans="2:41" s="3" customFormat="1" ht="9.9499999999999993" customHeight="1" x14ac:dyDescent="0.2">
      <c r="C493" s="213" t="s">
        <v>444</v>
      </c>
      <c r="D493" s="98"/>
      <c r="E493" s="174"/>
      <c r="F493" s="73"/>
      <c r="G493" s="30"/>
      <c r="H493" s="30"/>
      <c r="I493" s="30"/>
      <c r="J493" s="30"/>
      <c r="K493" s="174"/>
      <c r="M493" s="30"/>
      <c r="N493" s="30"/>
      <c r="P493" s="73"/>
      <c r="Q493" s="89"/>
      <c r="R493" s="78" t="s">
        <v>121</v>
      </c>
      <c r="S493" s="189" t="s">
        <v>537</v>
      </c>
      <c r="T493" s="190"/>
      <c r="U493" s="37"/>
      <c r="V493" s="52"/>
      <c r="W493" s="56"/>
      <c r="X493" s="39"/>
      <c r="Y493" s="52"/>
      <c r="Z493" s="39"/>
      <c r="AA493" s="39"/>
      <c r="AB493" s="60"/>
      <c r="AC493" s="39"/>
      <c r="AD493" s="60"/>
      <c r="AE493" s="74"/>
      <c r="AF493" s="74"/>
      <c r="AG493" s="39"/>
      <c r="AH493" s="52"/>
      <c r="AI493" s="39"/>
      <c r="AJ493" s="39"/>
      <c r="AK493" s="39"/>
      <c r="AL493" s="39"/>
      <c r="AM493" s="39"/>
      <c r="AN493" s="6"/>
      <c r="AO493" s="156"/>
    </row>
    <row r="494" spans="2:41" s="3" customFormat="1" ht="2.85" customHeight="1" x14ac:dyDescent="0.2">
      <c r="P494" s="73"/>
      <c r="Q494" s="89"/>
      <c r="R494" s="6"/>
      <c r="S494" s="39"/>
      <c r="T494" s="6"/>
      <c r="U494" s="5"/>
      <c r="V494" s="52"/>
      <c r="W494" s="56"/>
      <c r="X494" s="15"/>
      <c r="Y494" s="52"/>
      <c r="Z494" s="39"/>
      <c r="AA494" s="39"/>
      <c r="AB494" s="55"/>
      <c r="AC494" s="17"/>
      <c r="AD494" s="15"/>
      <c r="AE494" s="65"/>
      <c r="AF494" s="123"/>
      <c r="AG494" s="39"/>
      <c r="AH494" s="52"/>
      <c r="AJ494" s="17"/>
      <c r="AK494" s="17"/>
      <c r="AL494" s="17"/>
      <c r="AM494" s="17"/>
      <c r="AO494" s="157" t="s">
        <v>59</v>
      </c>
    </row>
    <row r="495" spans="2:41" s="3" customFormat="1" ht="9.9499999999999993" customHeight="1" x14ac:dyDescent="0.2">
      <c r="D495" s="40" t="s">
        <v>97</v>
      </c>
      <c r="E495" s="186" t="s">
        <v>309</v>
      </c>
      <c r="F495" s="186"/>
      <c r="G495" s="186"/>
      <c r="H495" s="186"/>
      <c r="I495" s="186"/>
      <c r="J495" s="186"/>
      <c r="K495" s="186"/>
      <c r="L495" s="186"/>
      <c r="M495" s="186"/>
      <c r="N495" s="186"/>
      <c r="O495" s="186"/>
      <c r="P495" s="98"/>
      <c r="Q495" s="187"/>
      <c r="R495" s="188"/>
      <c r="S495" s="39"/>
      <c r="T495" s="6"/>
      <c r="U495" s="5"/>
      <c r="V495" s="52"/>
      <c r="W495" s="56"/>
      <c r="X495" s="15"/>
      <c r="Y495" s="52"/>
      <c r="Z495" s="39"/>
      <c r="AA495" s="39"/>
      <c r="AB495" s="55"/>
      <c r="AC495" s="17"/>
      <c r="AD495" s="15"/>
      <c r="AE495" s="65"/>
      <c r="AF495" s="123"/>
      <c r="AG495" s="39"/>
      <c r="AH495" s="52"/>
      <c r="AJ495" s="17"/>
      <c r="AK495" s="17"/>
      <c r="AL495" s="17"/>
      <c r="AM495" s="17"/>
      <c r="AO495" s="157" t="s">
        <v>59</v>
      </c>
    </row>
    <row r="496" spans="2:41" s="3" customFormat="1" ht="1.5" customHeight="1" x14ac:dyDescent="0.2">
      <c r="P496" s="73"/>
      <c r="Q496" s="89"/>
      <c r="R496" s="6"/>
      <c r="S496" s="39"/>
      <c r="T496" s="6"/>
      <c r="U496" s="5"/>
      <c r="V496" s="52"/>
      <c r="W496" s="56"/>
      <c r="X496" s="15"/>
      <c r="Y496" s="52"/>
      <c r="Z496" s="39"/>
      <c r="AA496" s="39"/>
      <c r="AB496" s="55"/>
      <c r="AC496" s="17"/>
      <c r="AD496" s="15"/>
      <c r="AE496" s="65"/>
      <c r="AF496" s="123"/>
      <c r="AG496" s="39"/>
      <c r="AH496" s="52"/>
      <c r="AJ496" s="17"/>
      <c r="AK496" s="17"/>
      <c r="AL496" s="17"/>
      <c r="AM496" s="17"/>
      <c r="AO496" s="157" t="s">
        <v>59</v>
      </c>
    </row>
    <row r="497" spans="2:41" s="3" customFormat="1" ht="9.9499999999999993" customHeight="1" x14ac:dyDescent="0.2">
      <c r="B497" s="113" t="s">
        <v>45</v>
      </c>
      <c r="D497" s="40"/>
      <c r="E497" s="73" t="s">
        <v>136</v>
      </c>
      <c r="F497" s="73"/>
      <c r="G497" s="30" t="s">
        <v>162</v>
      </c>
      <c r="H497" s="30"/>
      <c r="I497" s="30"/>
      <c r="J497" s="30" t="s">
        <v>115</v>
      </c>
      <c r="K497" s="30"/>
      <c r="L497" s="30"/>
      <c r="M497" s="30"/>
      <c r="N497" s="30"/>
      <c r="P497" s="73" t="s">
        <v>120</v>
      </c>
      <c r="Q497" s="89"/>
      <c r="R497" s="29"/>
      <c r="S497" s="39">
        <f t="shared" ref="S497" si="1327">IF(Suggested="Yes",AA497,AG497)</f>
        <v>361.4</v>
      </c>
      <c r="T497" s="37" t="s">
        <v>46</v>
      </c>
      <c r="U497" s="5" t="str">
        <f>+Instructions!$B$3</f>
        <v>B</v>
      </c>
      <c r="V497" s="52"/>
      <c r="W497" s="56">
        <f>+Instructions!$C$22</f>
        <v>0</v>
      </c>
      <c r="X497" s="39">
        <f t="shared" ref="X497" si="1328">ROUND($AA497*(1-W497)+0.004999,2)</f>
        <v>361.4</v>
      </c>
      <c r="Y497" s="52"/>
      <c r="Z497" s="6" t="s">
        <v>667</v>
      </c>
      <c r="AA497" s="39">
        <v>361.4</v>
      </c>
      <c r="AB497" s="60">
        <f t="shared" ref="AB497" si="1329">+W497</f>
        <v>0</v>
      </c>
      <c r="AC497" s="39">
        <f t="shared" ref="AC497" si="1330">+X497</f>
        <v>361.4</v>
      </c>
      <c r="AD497" s="60">
        <f t="shared" ref="AD497" si="1331">(AG497-AC497)/AG497</f>
        <v>0</v>
      </c>
      <c r="AE497" s="120"/>
      <c r="AF497" s="129">
        <v>2</v>
      </c>
      <c r="AG497" s="44">
        <f t="shared" ref="AG497" si="1332">SUM(AJ497:AL497)+AE497</f>
        <v>361.4</v>
      </c>
      <c r="AH497" s="52"/>
      <c r="AJ497" s="17">
        <f t="shared" ref="AJ497" si="1333">ROUND(AC497/(1-VLOOKUP(AF497,Group,2,FALSE)),2)</f>
        <v>361.4</v>
      </c>
      <c r="AK497" s="17">
        <f t="shared" ref="AK497" si="1334">IF(VLOOKUP(AF497,Group,5,FALSE)="YES",VLOOKUP(ROUND(ROUND(AJ497,1)-AJ497,2),Round,2,FALSE)+VLOOKUP(AF497,Group,6,FALSE),0)</f>
        <v>0</v>
      </c>
      <c r="AL497" s="17">
        <f t="shared" ref="AL497" si="1335">IF(VLOOKUP(AF497,Group,7,FALSE)="",0,ROUND(AJ497-0.04999,1)-AJ497+AM497)</f>
        <v>0</v>
      </c>
      <c r="AM497" s="17" t="str">
        <f t="shared" ref="AM497" si="1336">IF(VLOOKUP(AF497,Group,7,FALSE)="","",VLOOKUP(AF497,Group,7,FALSE))</f>
        <v/>
      </c>
      <c r="AO497" s="31" t="s">
        <v>59</v>
      </c>
    </row>
    <row r="498" spans="2:41" s="3" customFormat="1" ht="1.5" customHeight="1" x14ac:dyDescent="0.2">
      <c r="P498" s="73"/>
      <c r="Q498" s="89"/>
      <c r="R498" s="6"/>
      <c r="S498" s="39"/>
      <c r="T498" s="6"/>
      <c r="U498" s="5"/>
      <c r="V498" s="52"/>
      <c r="W498" s="56"/>
      <c r="X498" s="15"/>
      <c r="Y498" s="52"/>
      <c r="Z498" s="39"/>
      <c r="AA498" s="39"/>
      <c r="AB498" s="55"/>
      <c r="AC498" s="17"/>
      <c r="AD498" s="15"/>
      <c r="AE498" s="65"/>
      <c r="AF498" s="123"/>
      <c r="AG498" s="39"/>
      <c r="AH498" s="52"/>
      <c r="AJ498" s="17"/>
      <c r="AK498" s="17"/>
      <c r="AL498" s="17"/>
      <c r="AM498" s="17"/>
      <c r="AO498" s="157" t="s">
        <v>59</v>
      </c>
    </row>
    <row r="499" spans="2:41" s="3" customFormat="1" ht="9.9499999999999993" customHeight="1" x14ac:dyDescent="0.2">
      <c r="B499" s="113" t="s">
        <v>45</v>
      </c>
      <c r="D499" s="40"/>
      <c r="E499" s="73" t="s">
        <v>117</v>
      </c>
      <c r="F499" s="73"/>
      <c r="G499" s="30" t="s">
        <v>118</v>
      </c>
      <c r="H499" s="30"/>
      <c r="I499" s="30"/>
      <c r="J499" s="30" t="s">
        <v>115</v>
      </c>
      <c r="K499" s="30"/>
      <c r="L499" s="30"/>
      <c r="M499" s="30"/>
      <c r="N499" s="30"/>
      <c r="P499" s="73" t="s">
        <v>119</v>
      </c>
      <c r="Q499" s="89"/>
      <c r="R499" s="29"/>
      <c r="S499" s="39">
        <f t="shared" ref="S499" si="1337">IF(Suggested="Yes",AA499,AG499)</f>
        <v>17.55</v>
      </c>
      <c r="T499" s="37" t="s">
        <v>46</v>
      </c>
      <c r="U499" s="5" t="str">
        <f>+Instructions!$B$3</f>
        <v>B</v>
      </c>
      <c r="V499" s="52"/>
      <c r="W499" s="56">
        <f>+Instructions!$C$22</f>
        <v>0</v>
      </c>
      <c r="X499" s="39">
        <f t="shared" ref="X499" si="1338">ROUND($AA499*(1-W499)+0.004999,2)</f>
        <v>17.55</v>
      </c>
      <c r="Y499" s="52"/>
      <c r="Z499" s="6" t="s">
        <v>667</v>
      </c>
      <c r="AA499" s="39">
        <v>17.55</v>
      </c>
      <c r="AB499" s="60">
        <f t="shared" ref="AB499" si="1339">+W499</f>
        <v>0</v>
      </c>
      <c r="AC499" s="39">
        <f t="shared" ref="AC499" si="1340">+X499</f>
        <v>17.55</v>
      </c>
      <c r="AD499" s="60">
        <f t="shared" ref="AD499" si="1341">(AG499-AC499)/AG499</f>
        <v>0</v>
      </c>
      <c r="AE499" s="120"/>
      <c r="AF499" s="129">
        <v>2</v>
      </c>
      <c r="AG499" s="44">
        <f t="shared" ref="AG499" si="1342">SUM(AJ499:AL499)+AE499</f>
        <v>17.55</v>
      </c>
      <c r="AH499" s="52"/>
      <c r="AJ499" s="17">
        <f t="shared" ref="AJ499" si="1343">ROUND(AC499/(1-VLOOKUP(AF499,Group,2,FALSE)),2)</f>
        <v>17.55</v>
      </c>
      <c r="AK499" s="17">
        <f t="shared" ref="AK499" si="1344">IF(VLOOKUP(AF499,Group,5,FALSE)="YES",VLOOKUP(ROUND(ROUND(AJ499,1)-AJ499,2),Round,2,FALSE)+VLOOKUP(AF499,Group,6,FALSE),0)</f>
        <v>0</v>
      </c>
      <c r="AL499" s="17">
        <f t="shared" ref="AL499" si="1345">IF(VLOOKUP(AF499,Group,7,FALSE)="",0,ROUND(AJ499-0.04999,1)-AJ499+AM499)</f>
        <v>0</v>
      </c>
      <c r="AM499" s="17" t="str">
        <f t="shared" ref="AM499" si="1346">IF(VLOOKUP(AF499,Group,7,FALSE)="","",VLOOKUP(AF499,Group,7,FALSE))</f>
        <v/>
      </c>
      <c r="AO499" s="31" t="s">
        <v>59</v>
      </c>
    </row>
    <row r="500" spans="2:41" s="3" customFormat="1" ht="2.85" customHeight="1" x14ac:dyDescent="0.2">
      <c r="P500" s="73"/>
      <c r="Q500" s="89"/>
      <c r="R500" s="6"/>
      <c r="S500" s="39"/>
      <c r="T500" s="6"/>
      <c r="U500" s="5"/>
      <c r="V500" s="52"/>
      <c r="W500" s="56"/>
      <c r="X500" s="15"/>
      <c r="Y500" s="52"/>
      <c r="Z500" s="39"/>
      <c r="AA500" s="39"/>
      <c r="AB500" s="55"/>
      <c r="AC500" s="17"/>
      <c r="AD500" s="15"/>
      <c r="AE500" s="65"/>
      <c r="AF500" s="123"/>
      <c r="AG500" s="39"/>
      <c r="AH500" s="52"/>
      <c r="AJ500" s="17"/>
      <c r="AK500" s="17"/>
      <c r="AL500" s="17"/>
      <c r="AM500" s="17"/>
      <c r="AO500" s="157" t="s">
        <v>59</v>
      </c>
    </row>
    <row r="501" spans="2:41" s="3" customFormat="1" ht="9.9499999999999993" customHeight="1" x14ac:dyDescent="0.2">
      <c r="D501" s="40" t="s">
        <v>151</v>
      </c>
      <c r="E501" s="186" t="s">
        <v>312</v>
      </c>
      <c r="F501" s="186"/>
      <c r="G501" s="186"/>
      <c r="H501" s="186"/>
      <c r="I501" s="186"/>
      <c r="J501" s="186"/>
      <c r="K501" s="186"/>
      <c r="L501" s="186"/>
      <c r="M501" s="186"/>
      <c r="N501" s="186"/>
      <c r="O501" s="186"/>
      <c r="P501" s="98"/>
      <c r="Q501" s="187"/>
      <c r="R501" s="188"/>
      <c r="S501" s="39"/>
      <c r="T501" s="6"/>
      <c r="U501" s="5"/>
      <c r="V501" s="52"/>
      <c r="W501" s="56"/>
      <c r="X501" s="15"/>
      <c r="Y501" s="52"/>
      <c r="Z501" s="39"/>
      <c r="AA501" s="39"/>
      <c r="AB501" s="55"/>
      <c r="AC501" s="17"/>
      <c r="AD501" s="15"/>
      <c r="AE501" s="65"/>
      <c r="AF501" s="123"/>
      <c r="AG501" s="39"/>
      <c r="AH501" s="52"/>
      <c r="AJ501" s="17"/>
      <c r="AK501" s="17"/>
      <c r="AL501" s="17"/>
      <c r="AM501" s="17"/>
      <c r="AO501" s="157" t="s">
        <v>59</v>
      </c>
    </row>
    <row r="502" spans="2:41" s="3" customFormat="1" ht="1.5" customHeight="1" x14ac:dyDescent="0.2">
      <c r="P502" s="73"/>
      <c r="Q502" s="89"/>
      <c r="R502" s="6"/>
      <c r="S502" s="39"/>
      <c r="T502" s="6"/>
      <c r="U502" s="5"/>
      <c r="V502" s="52"/>
      <c r="W502" s="56"/>
      <c r="X502" s="15"/>
      <c r="Y502" s="52"/>
      <c r="Z502" s="39"/>
      <c r="AA502" s="39"/>
      <c r="AB502" s="55"/>
      <c r="AC502" s="17"/>
      <c r="AD502" s="15"/>
      <c r="AE502" s="65"/>
      <c r="AF502" s="123"/>
      <c r="AG502" s="39"/>
      <c r="AH502" s="52"/>
      <c r="AJ502" s="17"/>
      <c r="AK502" s="17"/>
      <c r="AL502" s="17"/>
      <c r="AM502" s="17"/>
      <c r="AO502" s="157" t="s">
        <v>59</v>
      </c>
    </row>
    <row r="503" spans="2:41" s="3" customFormat="1" ht="9.9499999999999993" customHeight="1" x14ac:dyDescent="0.2">
      <c r="B503" s="112" t="s">
        <v>55</v>
      </c>
      <c r="D503" s="40"/>
      <c r="E503" s="73" t="s">
        <v>104</v>
      </c>
      <c r="F503" s="73"/>
      <c r="G503" s="30" t="s">
        <v>48</v>
      </c>
      <c r="H503" s="30"/>
      <c r="I503" s="30"/>
      <c r="J503" s="30" t="s">
        <v>134</v>
      </c>
      <c r="L503" s="30"/>
      <c r="M503" s="30"/>
      <c r="N503" s="30"/>
      <c r="P503" s="73" t="s">
        <v>106</v>
      </c>
      <c r="Q503" s="89"/>
      <c r="R503" s="29"/>
      <c r="S503" s="39">
        <f t="shared" ref="S503:S504" si="1347">IF(Suggested="Yes",AA503,AG503)</f>
        <v>12.9</v>
      </c>
      <c r="T503" s="37" t="s">
        <v>47</v>
      </c>
      <c r="U503" s="5" t="str">
        <f>+Instructions!$B$3</f>
        <v>B</v>
      </c>
      <c r="V503" s="52"/>
      <c r="W503" s="56">
        <f>+Instructions!$C$22</f>
        <v>0</v>
      </c>
      <c r="X503" s="17">
        <f t="shared" ref="X503:X504" si="1348">ROUND($AA503*(1-W503)+0.004999,2)</f>
        <v>12.9</v>
      </c>
      <c r="Y503" s="52"/>
      <c r="Z503" s="6" t="s">
        <v>667</v>
      </c>
      <c r="AA503" s="39">
        <v>12.9</v>
      </c>
      <c r="AB503" s="60">
        <f t="shared" ref="AB503:AB504" si="1349">+W503</f>
        <v>0</v>
      </c>
      <c r="AC503" s="17">
        <f t="shared" ref="AC503:AC504" si="1350">+X503</f>
        <v>12.9</v>
      </c>
      <c r="AD503" s="12">
        <f t="shared" ref="AD503:AD504" si="1351">(AG503-AC503)/AG503</f>
        <v>0</v>
      </c>
      <c r="AE503" s="120"/>
      <c r="AF503" s="127">
        <v>1</v>
      </c>
      <c r="AG503" s="38">
        <f t="shared" ref="AG503:AG504" si="1352">SUM(AJ503:AL503)+AE503</f>
        <v>12.9</v>
      </c>
      <c r="AH503" s="52"/>
      <c r="AJ503" s="17">
        <f t="shared" ref="AJ503:AJ504" si="1353">ROUND(AC503/(1-VLOOKUP(AF503,Group,2,FALSE)),2)</f>
        <v>12.9</v>
      </c>
      <c r="AK503" s="17">
        <f t="shared" ref="AK503:AK504" si="1354">IF(VLOOKUP(AF503,Group,5,FALSE)="YES",VLOOKUP(ROUND(ROUND(AJ503,1)-AJ503,2),Round,2,FALSE)+VLOOKUP(AF503,Group,6,FALSE),0)</f>
        <v>0</v>
      </c>
      <c r="AL503" s="17">
        <f t="shared" ref="AL503:AL504" si="1355">IF(VLOOKUP(AF503,Group,7,FALSE)="",0,ROUND(AJ503-0.04999,1)-AJ503+AM503)</f>
        <v>0</v>
      </c>
      <c r="AM503" s="17" t="str">
        <f t="shared" ref="AM503:AM504" si="1356">IF(VLOOKUP(AF503,Group,7,FALSE)="","",VLOOKUP(AF503,Group,7,FALSE))</f>
        <v/>
      </c>
      <c r="AO503" s="31" t="s">
        <v>59</v>
      </c>
    </row>
    <row r="504" spans="2:41" s="3" customFormat="1" ht="9.9499999999999993" customHeight="1" x14ac:dyDescent="0.2">
      <c r="B504" s="112" t="s">
        <v>55</v>
      </c>
      <c r="D504" s="40"/>
      <c r="E504" s="73" t="s">
        <v>109</v>
      </c>
      <c r="F504" s="73"/>
      <c r="G504" s="30" t="s">
        <v>48</v>
      </c>
      <c r="H504" s="30"/>
      <c r="I504" s="30"/>
      <c r="J504" s="30" t="s">
        <v>134</v>
      </c>
      <c r="L504" s="30"/>
      <c r="M504" s="30"/>
      <c r="N504" s="30"/>
      <c r="P504" s="73" t="s">
        <v>106</v>
      </c>
      <c r="Q504" s="89"/>
      <c r="R504" s="29"/>
      <c r="S504" s="39">
        <f t="shared" si="1347"/>
        <v>15.25</v>
      </c>
      <c r="T504" s="37" t="s">
        <v>47</v>
      </c>
      <c r="U504" s="5" t="str">
        <f>+Instructions!$B$3</f>
        <v>B</v>
      </c>
      <c r="V504" s="52"/>
      <c r="W504" s="56">
        <f>+Instructions!$C$22</f>
        <v>0</v>
      </c>
      <c r="X504" s="17">
        <f t="shared" si="1348"/>
        <v>15.25</v>
      </c>
      <c r="Y504" s="52"/>
      <c r="Z504" s="6" t="s">
        <v>667</v>
      </c>
      <c r="AA504" s="39">
        <v>15.25</v>
      </c>
      <c r="AB504" s="60">
        <f t="shared" si="1349"/>
        <v>0</v>
      </c>
      <c r="AC504" s="17">
        <f t="shared" si="1350"/>
        <v>15.25</v>
      </c>
      <c r="AD504" s="12">
        <f t="shared" si="1351"/>
        <v>0</v>
      </c>
      <c r="AE504" s="120"/>
      <c r="AF504" s="127">
        <v>1</v>
      </c>
      <c r="AG504" s="38">
        <f t="shared" si="1352"/>
        <v>15.25</v>
      </c>
      <c r="AH504" s="52"/>
      <c r="AJ504" s="17">
        <f t="shared" si="1353"/>
        <v>15.25</v>
      </c>
      <c r="AK504" s="17">
        <f t="shared" si="1354"/>
        <v>0</v>
      </c>
      <c r="AL504" s="17">
        <f t="shared" si="1355"/>
        <v>0</v>
      </c>
      <c r="AM504" s="17" t="str">
        <f t="shared" si="1356"/>
        <v/>
      </c>
      <c r="AO504" s="31" t="s">
        <v>59</v>
      </c>
    </row>
    <row r="505" spans="2:41" s="3" customFormat="1" ht="9.9499999999999993" customHeight="1" x14ac:dyDescent="0.2">
      <c r="B505" s="112" t="s">
        <v>55</v>
      </c>
      <c r="D505" s="40"/>
      <c r="E505" s="73" t="s">
        <v>112</v>
      </c>
      <c r="F505" s="73"/>
      <c r="G505" s="30" t="s">
        <v>48</v>
      </c>
      <c r="H505" s="30"/>
      <c r="I505" s="30"/>
      <c r="J505" s="30" t="s">
        <v>134</v>
      </c>
      <c r="L505" s="30"/>
      <c r="M505" s="30"/>
      <c r="N505" s="30"/>
      <c r="P505" s="73" t="s">
        <v>113</v>
      </c>
      <c r="Q505" s="89"/>
      <c r="R505" s="29"/>
      <c r="S505" s="39">
        <f>IF(Suggested="Yes",AA505,AG505)</f>
        <v>16.55</v>
      </c>
      <c r="T505" s="37" t="s">
        <v>47</v>
      </c>
      <c r="U505" s="5" t="str">
        <f>+Instructions!$B$3</f>
        <v>B</v>
      </c>
      <c r="V505" s="52"/>
      <c r="W505" s="56">
        <f>+Instructions!$C$22</f>
        <v>0</v>
      </c>
      <c r="X505" s="17">
        <f>ROUND($AA505*(1-W505)+0.004999,2)</f>
        <v>16.55</v>
      </c>
      <c r="Y505" s="52"/>
      <c r="Z505" s="6" t="s">
        <v>667</v>
      </c>
      <c r="AA505" s="39">
        <v>16.55</v>
      </c>
      <c r="AB505" s="60">
        <f>+W505</f>
        <v>0</v>
      </c>
      <c r="AC505" s="17">
        <f>+X505</f>
        <v>16.55</v>
      </c>
      <c r="AD505" s="12">
        <f>(AG505-AC505)/AG505</f>
        <v>0</v>
      </c>
      <c r="AE505" s="120"/>
      <c r="AF505" s="127">
        <v>1</v>
      </c>
      <c r="AG505" s="38">
        <f>SUM(AJ505:AL505)+AE505</f>
        <v>16.55</v>
      </c>
      <c r="AH505" s="52"/>
      <c r="AJ505" s="17">
        <f>ROUND(AC505/(1-VLOOKUP(AF505,Group,2,FALSE)),2)</f>
        <v>16.55</v>
      </c>
      <c r="AK505" s="17">
        <f>IF(VLOOKUP(AF505,Group,5,FALSE)="YES",VLOOKUP(ROUND(ROUND(AJ505,1)-AJ505,2),Round,2,FALSE)+VLOOKUP(AF505,Group,6,FALSE),0)</f>
        <v>0</v>
      </c>
      <c r="AL505" s="17">
        <f>IF(VLOOKUP(AF505,Group,7,FALSE)="",0,ROUND(AJ505-0.04999,1)-AJ505+AM505)</f>
        <v>0</v>
      </c>
      <c r="AM505" s="17" t="str">
        <f>IF(VLOOKUP(AF505,Group,7,FALSE)="","",VLOOKUP(AF505,Group,7,FALSE))</f>
        <v/>
      </c>
      <c r="AO505" s="31" t="s">
        <v>59</v>
      </c>
    </row>
    <row r="506" spans="2:41" s="3" customFormat="1" ht="9.9499999999999993" customHeight="1" x14ac:dyDescent="0.2">
      <c r="B506" s="112" t="s">
        <v>55</v>
      </c>
      <c r="D506" s="40"/>
      <c r="E506" s="73" t="s">
        <v>107</v>
      </c>
      <c r="F506" s="73"/>
      <c r="G506" s="30" t="s">
        <v>48</v>
      </c>
      <c r="H506" s="30"/>
      <c r="I506" s="30"/>
      <c r="J506" s="30" t="s">
        <v>134</v>
      </c>
      <c r="L506" s="30"/>
      <c r="M506" s="30"/>
      <c r="N506" s="30"/>
      <c r="P506" s="73" t="s">
        <v>108</v>
      </c>
      <c r="Q506" s="89"/>
      <c r="R506" s="29"/>
      <c r="S506" s="39">
        <f t="shared" ref="S506" si="1357">IF(Suggested="Yes",AA506,AG506)</f>
        <v>17.75</v>
      </c>
      <c r="T506" s="37" t="s">
        <v>47</v>
      </c>
      <c r="U506" s="5" t="str">
        <f>+Instructions!$B$3</f>
        <v>B</v>
      </c>
      <c r="V506" s="52"/>
      <c r="W506" s="56">
        <f>+Instructions!$C$22</f>
        <v>0</v>
      </c>
      <c r="X506" s="17">
        <f t="shared" ref="X506" si="1358">ROUND($AA506*(1-W506)+0.004999,2)</f>
        <v>17.75</v>
      </c>
      <c r="Y506" s="52"/>
      <c r="Z506" s="6" t="s">
        <v>667</v>
      </c>
      <c r="AA506" s="39">
        <v>17.75</v>
      </c>
      <c r="AB506" s="60">
        <f t="shared" ref="AB506" si="1359">+W506</f>
        <v>0</v>
      </c>
      <c r="AC506" s="17">
        <f t="shared" ref="AC506" si="1360">+X506</f>
        <v>17.75</v>
      </c>
      <c r="AD506" s="12">
        <f t="shared" ref="AD506" si="1361">(AG506-AC506)/AG506</f>
        <v>0</v>
      </c>
      <c r="AE506" s="120"/>
      <c r="AF506" s="127">
        <v>1</v>
      </c>
      <c r="AG506" s="38">
        <f t="shared" ref="AG506" si="1362">SUM(AJ506:AL506)+AE506</f>
        <v>17.75</v>
      </c>
      <c r="AH506" s="52"/>
      <c r="AJ506" s="17">
        <f t="shared" ref="AJ506" si="1363">ROUND(AC506/(1-VLOOKUP(AF506,Group,2,FALSE)),2)</f>
        <v>17.75</v>
      </c>
      <c r="AK506" s="17">
        <f t="shared" ref="AK506" si="1364">IF(VLOOKUP(AF506,Group,5,FALSE)="YES",VLOOKUP(ROUND(ROUND(AJ506,1)-AJ506,2),Round,2,FALSE)+VLOOKUP(AF506,Group,6,FALSE),0)</f>
        <v>0</v>
      </c>
      <c r="AL506" s="17">
        <f t="shared" ref="AL506" si="1365">IF(VLOOKUP(AF506,Group,7,FALSE)="",0,ROUND(AJ506-0.04999,1)-AJ506+AM506)</f>
        <v>0</v>
      </c>
      <c r="AM506" s="17" t="str">
        <f t="shared" ref="AM506" si="1366">IF(VLOOKUP(AF506,Group,7,FALSE)="","",VLOOKUP(AF506,Group,7,FALSE))</f>
        <v/>
      </c>
      <c r="AO506" s="31" t="s">
        <v>59</v>
      </c>
    </row>
    <row r="507" spans="2:41" s="3" customFormat="1" ht="1.5" customHeight="1" x14ac:dyDescent="0.2">
      <c r="P507" s="73"/>
      <c r="Q507" s="89"/>
      <c r="R507" s="6"/>
      <c r="S507" s="39"/>
      <c r="T507" s="6"/>
      <c r="U507" s="5"/>
      <c r="V507" s="52"/>
      <c r="W507" s="56"/>
      <c r="X507" s="15"/>
      <c r="Y507" s="52"/>
      <c r="Z507" s="39"/>
      <c r="AA507" s="39"/>
      <c r="AB507" s="55"/>
      <c r="AC507" s="17"/>
      <c r="AD507" s="15"/>
      <c r="AE507" s="65"/>
      <c r="AF507" s="123"/>
      <c r="AG507" s="39"/>
      <c r="AH507" s="52"/>
      <c r="AJ507" s="17"/>
      <c r="AK507" s="17"/>
      <c r="AL507" s="17"/>
      <c r="AM507" s="17"/>
      <c r="AO507" s="157" t="s">
        <v>59</v>
      </c>
    </row>
    <row r="508" spans="2:41" s="3" customFormat="1" ht="9.9499999999999993" customHeight="1" x14ac:dyDescent="0.2">
      <c r="B508" s="111" t="s">
        <v>8</v>
      </c>
      <c r="D508" s="40"/>
      <c r="E508" s="73" t="s">
        <v>223</v>
      </c>
      <c r="F508" s="73"/>
      <c r="G508" s="30" t="s">
        <v>114</v>
      </c>
      <c r="H508" s="30"/>
      <c r="I508" s="30"/>
      <c r="J508" s="30" t="s">
        <v>313</v>
      </c>
      <c r="K508" s="30"/>
      <c r="L508" s="73" t="s">
        <v>140</v>
      </c>
      <c r="N508" s="191" t="s">
        <v>130</v>
      </c>
      <c r="P508" s="73" t="s">
        <v>139</v>
      </c>
      <c r="Q508" s="89"/>
      <c r="R508" s="29"/>
      <c r="S508" s="39">
        <f t="shared" ref="S508:S509" si="1367">IF(Suggested="Yes",AA508,AG508)</f>
        <v>84.45</v>
      </c>
      <c r="T508" s="37" t="s">
        <v>46</v>
      </c>
      <c r="U508" s="5" t="str">
        <f>+Instructions!$B$3</f>
        <v>B</v>
      </c>
      <c r="V508" s="52"/>
      <c r="W508" s="56">
        <f>+Instructions!$C$22</f>
        <v>0</v>
      </c>
      <c r="X508" s="17">
        <f>ROUND($AA508*(1-W508)+0.004999,2)</f>
        <v>84.45</v>
      </c>
      <c r="Y508" s="52"/>
      <c r="Z508" s="6" t="s">
        <v>667</v>
      </c>
      <c r="AA508" s="39">
        <v>84.45</v>
      </c>
      <c r="AB508" s="60">
        <f t="shared" ref="AB508:AB509" si="1368">+W508</f>
        <v>0</v>
      </c>
      <c r="AC508" s="17">
        <f t="shared" ref="AC508:AC509" si="1369">+X508</f>
        <v>84.45</v>
      </c>
      <c r="AD508" s="12">
        <f t="shared" ref="AD508:AD509" si="1370">(AG508-AC508)/AG508</f>
        <v>0</v>
      </c>
      <c r="AE508" s="120"/>
      <c r="AF508" s="128">
        <v>3</v>
      </c>
      <c r="AG508" s="53">
        <f t="shared" ref="AG508:AG509" si="1371">SUM(AJ508:AL508)+AE508</f>
        <v>84.45</v>
      </c>
      <c r="AH508" s="52"/>
      <c r="AJ508" s="17">
        <f t="shared" ref="AJ508:AJ509" si="1372">ROUND(AC508/(1-VLOOKUP(AF508,Group,2,FALSE)),2)</f>
        <v>84.45</v>
      </c>
      <c r="AK508" s="17">
        <f t="shared" ref="AK508:AK509" si="1373">IF(VLOOKUP(AF508,Group,5,FALSE)="YES",VLOOKUP(ROUND(ROUND(AJ508,1)-AJ508,2),Round,2,FALSE)+VLOOKUP(AF508,Group,6,FALSE),0)</f>
        <v>0</v>
      </c>
      <c r="AL508" s="17">
        <f t="shared" ref="AL508:AL509" si="1374">IF(VLOOKUP(AF508,Group,7,FALSE)="",0,ROUND(AJ508-0.04999,1)-AJ508+AM508)</f>
        <v>0</v>
      </c>
      <c r="AM508" s="17" t="str">
        <f t="shared" ref="AM508:AM509" si="1375">IF(VLOOKUP(AF508,Group,7,FALSE)="","",VLOOKUP(AF508,Group,7,FALSE))</f>
        <v/>
      </c>
      <c r="AO508" s="31" t="s">
        <v>59</v>
      </c>
    </row>
    <row r="509" spans="2:41" s="3" customFormat="1" ht="9.9499999999999993" customHeight="1" x14ac:dyDescent="0.2">
      <c r="B509" s="111" t="s">
        <v>8</v>
      </c>
      <c r="D509" s="40"/>
      <c r="E509" s="73" t="s">
        <v>223</v>
      </c>
      <c r="F509" s="73"/>
      <c r="G509" s="30" t="s">
        <v>114</v>
      </c>
      <c r="H509" s="30"/>
      <c r="I509" s="30"/>
      <c r="J509" s="30" t="s">
        <v>135</v>
      </c>
      <c r="K509" s="30"/>
      <c r="L509" s="73" t="s">
        <v>146</v>
      </c>
      <c r="N509" s="191" t="s">
        <v>130</v>
      </c>
      <c r="P509" s="73" t="s">
        <v>116</v>
      </c>
      <c r="Q509" s="89"/>
      <c r="R509" s="29"/>
      <c r="S509" s="39">
        <f t="shared" si="1367"/>
        <v>39.75</v>
      </c>
      <c r="T509" s="37" t="s">
        <v>46</v>
      </c>
      <c r="U509" s="5" t="str">
        <f>+Instructions!$B$3</f>
        <v>B</v>
      </c>
      <c r="V509" s="52"/>
      <c r="W509" s="56">
        <f>+Instructions!$C$22</f>
        <v>0</v>
      </c>
      <c r="X509" s="17">
        <f t="shared" ref="X509" si="1376">ROUND($AA509*(1-W509)+0.004999,2)</f>
        <v>39.75</v>
      </c>
      <c r="Y509" s="52"/>
      <c r="Z509" s="6" t="s">
        <v>667</v>
      </c>
      <c r="AA509" s="39">
        <v>39.75</v>
      </c>
      <c r="AB509" s="60">
        <f t="shared" si="1368"/>
        <v>0</v>
      </c>
      <c r="AC509" s="17">
        <f t="shared" si="1369"/>
        <v>39.75</v>
      </c>
      <c r="AD509" s="12">
        <f t="shared" si="1370"/>
        <v>0</v>
      </c>
      <c r="AE509" s="120"/>
      <c r="AF509" s="128">
        <v>3</v>
      </c>
      <c r="AG509" s="53">
        <f t="shared" si="1371"/>
        <v>39.75</v>
      </c>
      <c r="AH509" s="52"/>
      <c r="AJ509" s="17">
        <f t="shared" si="1372"/>
        <v>39.75</v>
      </c>
      <c r="AK509" s="17">
        <f t="shared" si="1373"/>
        <v>0</v>
      </c>
      <c r="AL509" s="17">
        <f t="shared" si="1374"/>
        <v>0</v>
      </c>
      <c r="AM509" s="17" t="str">
        <f t="shared" si="1375"/>
        <v/>
      </c>
      <c r="AO509" s="31" t="s">
        <v>59</v>
      </c>
    </row>
    <row r="510" spans="2:41" s="3" customFormat="1" ht="1.5" customHeight="1" x14ac:dyDescent="0.2">
      <c r="P510" s="73"/>
      <c r="Q510" s="89"/>
      <c r="R510" s="6"/>
      <c r="S510" s="39"/>
      <c r="T510" s="6"/>
      <c r="U510" s="5"/>
      <c r="V510" s="52"/>
      <c r="W510" s="56"/>
      <c r="X510" s="15"/>
      <c r="Y510" s="52"/>
      <c r="Z510" s="39"/>
      <c r="AA510" s="39"/>
      <c r="AB510" s="55"/>
      <c r="AC510" s="17"/>
      <c r="AD510" s="15"/>
      <c r="AE510" s="65"/>
      <c r="AF510" s="123"/>
      <c r="AG510" s="39"/>
      <c r="AH510" s="52"/>
      <c r="AJ510" s="17"/>
      <c r="AK510" s="17"/>
      <c r="AL510" s="17"/>
      <c r="AM510" s="17"/>
      <c r="AO510" s="157" t="s">
        <v>59</v>
      </c>
    </row>
    <row r="511" spans="2:41" s="3" customFormat="1" ht="9.9499999999999993" customHeight="1" x14ac:dyDescent="0.2">
      <c r="B511" s="113" t="s">
        <v>45</v>
      </c>
      <c r="D511" s="40"/>
      <c r="E511" s="73" t="s">
        <v>136</v>
      </c>
      <c r="F511" s="73"/>
      <c r="G511" s="30" t="s">
        <v>162</v>
      </c>
      <c r="H511" s="30"/>
      <c r="I511" s="30"/>
      <c r="J511" s="30" t="s">
        <v>135</v>
      </c>
      <c r="K511" s="30"/>
      <c r="L511" s="30"/>
      <c r="M511" s="30"/>
      <c r="N511" s="30"/>
      <c r="P511" s="73" t="s">
        <v>120</v>
      </c>
      <c r="Q511" s="89"/>
      <c r="R511" s="29"/>
      <c r="S511" s="39">
        <f t="shared" ref="S511" si="1377">IF(Suggested="Yes",AA511,AG511)</f>
        <v>396.3</v>
      </c>
      <c r="T511" s="37" t="s">
        <v>46</v>
      </c>
      <c r="U511" s="5" t="str">
        <f>+Instructions!$B$3</f>
        <v>B</v>
      </c>
      <c r="V511" s="52"/>
      <c r="W511" s="56">
        <f>+Instructions!$C$22</f>
        <v>0</v>
      </c>
      <c r="X511" s="39">
        <f t="shared" ref="X511" si="1378">ROUND($AA511*(1-W511)+0.004999,2)</f>
        <v>396.3</v>
      </c>
      <c r="Y511" s="52"/>
      <c r="Z511" s="6" t="s">
        <v>667</v>
      </c>
      <c r="AA511" s="39">
        <v>396.3</v>
      </c>
      <c r="AB511" s="60">
        <f t="shared" ref="AB511" si="1379">+W511</f>
        <v>0</v>
      </c>
      <c r="AC511" s="39">
        <f t="shared" ref="AC511" si="1380">+X511</f>
        <v>396.3</v>
      </c>
      <c r="AD511" s="60">
        <f t="shared" ref="AD511" si="1381">(AG511-AC511)/AG511</f>
        <v>0</v>
      </c>
      <c r="AE511" s="120"/>
      <c r="AF511" s="129">
        <v>2</v>
      </c>
      <c r="AG511" s="44">
        <f t="shared" ref="AG511" si="1382">SUM(AJ511:AL511)+AE511</f>
        <v>396.3</v>
      </c>
      <c r="AH511" s="52"/>
      <c r="AJ511" s="17">
        <f t="shared" ref="AJ511" si="1383">ROUND(AC511/(1-VLOOKUP(AF511,Group,2,FALSE)),2)</f>
        <v>396.3</v>
      </c>
      <c r="AK511" s="17">
        <f t="shared" ref="AK511" si="1384">IF(VLOOKUP(AF511,Group,5,FALSE)="YES",VLOOKUP(ROUND(ROUND(AJ511,1)-AJ511,2),Round,2,FALSE)+VLOOKUP(AF511,Group,6,FALSE),0)</f>
        <v>0</v>
      </c>
      <c r="AL511" s="17">
        <f t="shared" ref="AL511" si="1385">IF(VLOOKUP(AF511,Group,7,FALSE)="",0,ROUND(AJ511-0.04999,1)-AJ511+AM511)</f>
        <v>0</v>
      </c>
      <c r="AM511" s="17" t="str">
        <f t="shared" ref="AM511" si="1386">IF(VLOOKUP(AF511,Group,7,FALSE)="","",VLOOKUP(AF511,Group,7,FALSE))</f>
        <v/>
      </c>
      <c r="AO511" s="31" t="s">
        <v>59</v>
      </c>
    </row>
    <row r="512" spans="2:41" s="3" customFormat="1" ht="1.5" customHeight="1" x14ac:dyDescent="0.2">
      <c r="P512" s="73"/>
      <c r="Q512" s="89"/>
      <c r="R512" s="6"/>
      <c r="S512" s="39"/>
      <c r="T512" s="6"/>
      <c r="U512" s="5"/>
      <c r="V512" s="52"/>
      <c r="W512" s="56"/>
      <c r="X512" s="15"/>
      <c r="Y512" s="52"/>
      <c r="Z512" s="39"/>
      <c r="AA512" s="39"/>
      <c r="AB512" s="55"/>
      <c r="AC512" s="17"/>
      <c r="AD512" s="15"/>
      <c r="AE512" s="65"/>
      <c r="AF512" s="123"/>
      <c r="AG512" s="39"/>
      <c r="AH512" s="52"/>
      <c r="AJ512" s="17"/>
      <c r="AK512" s="17"/>
      <c r="AL512" s="17"/>
      <c r="AM512" s="17"/>
      <c r="AO512" s="157" t="s">
        <v>59</v>
      </c>
    </row>
    <row r="513" spans="2:41" s="3" customFormat="1" ht="9.9499999999999993" customHeight="1" x14ac:dyDescent="0.2">
      <c r="B513" s="113" t="s">
        <v>45</v>
      </c>
      <c r="D513" s="40"/>
      <c r="E513" s="73" t="s">
        <v>117</v>
      </c>
      <c r="F513" s="73"/>
      <c r="G513" s="30" t="s">
        <v>118</v>
      </c>
      <c r="H513" s="30"/>
      <c r="I513" s="30"/>
      <c r="J513" s="30" t="s">
        <v>135</v>
      </c>
      <c r="K513" s="30"/>
      <c r="L513" s="30"/>
      <c r="M513" s="30"/>
      <c r="N513" s="30"/>
      <c r="P513" s="73" t="s">
        <v>119</v>
      </c>
      <c r="Q513" s="89"/>
      <c r="R513" s="29"/>
      <c r="S513" s="39">
        <f t="shared" ref="S513" si="1387">IF(Suggested="Yes",AA513,AG513)</f>
        <v>17.55</v>
      </c>
      <c r="T513" s="37" t="s">
        <v>46</v>
      </c>
      <c r="U513" s="5" t="str">
        <f>+Instructions!$B$3</f>
        <v>B</v>
      </c>
      <c r="V513" s="52"/>
      <c r="W513" s="56">
        <f>+Instructions!$C$22</f>
        <v>0</v>
      </c>
      <c r="X513" s="39">
        <f t="shared" ref="X513" si="1388">ROUND($AA513*(1-W513)+0.004999,2)</f>
        <v>17.55</v>
      </c>
      <c r="Y513" s="52"/>
      <c r="Z513" s="6" t="s">
        <v>667</v>
      </c>
      <c r="AA513" s="39">
        <v>17.55</v>
      </c>
      <c r="AB513" s="60">
        <f t="shared" ref="AB513" si="1389">+W513</f>
        <v>0</v>
      </c>
      <c r="AC513" s="39">
        <f t="shared" ref="AC513" si="1390">+X513</f>
        <v>17.55</v>
      </c>
      <c r="AD513" s="60">
        <f t="shared" ref="AD513" si="1391">(AG513-AC513)/AG513</f>
        <v>0</v>
      </c>
      <c r="AE513" s="120"/>
      <c r="AF513" s="129">
        <v>2</v>
      </c>
      <c r="AG513" s="44">
        <f t="shared" ref="AG513" si="1392">SUM(AJ513:AL513)+AE513</f>
        <v>17.55</v>
      </c>
      <c r="AH513" s="52"/>
      <c r="AJ513" s="17">
        <f t="shared" ref="AJ513" si="1393">ROUND(AC513/(1-VLOOKUP(AF513,Group,2,FALSE)),2)</f>
        <v>17.55</v>
      </c>
      <c r="AK513" s="17">
        <f t="shared" ref="AK513" si="1394">IF(VLOOKUP(AF513,Group,5,FALSE)="YES",VLOOKUP(ROUND(ROUND(AJ513,1)-AJ513,2),Round,2,FALSE)+VLOOKUP(AF513,Group,6,FALSE),0)</f>
        <v>0</v>
      </c>
      <c r="AL513" s="17">
        <f t="shared" ref="AL513" si="1395">IF(VLOOKUP(AF513,Group,7,FALSE)="",0,ROUND(AJ513-0.04999,1)-AJ513+AM513)</f>
        <v>0</v>
      </c>
      <c r="AM513" s="17" t="str">
        <f t="shared" ref="AM513" si="1396">IF(VLOOKUP(AF513,Group,7,FALSE)="","",VLOOKUP(AF513,Group,7,FALSE))</f>
        <v/>
      </c>
      <c r="AO513" s="31" t="s">
        <v>59</v>
      </c>
    </row>
    <row r="514" spans="2:41" s="3" customFormat="1" ht="2.85" customHeight="1" x14ac:dyDescent="0.2">
      <c r="P514" s="73"/>
      <c r="Q514" s="89"/>
      <c r="R514" s="6"/>
      <c r="S514" s="39"/>
      <c r="T514" s="6"/>
      <c r="U514" s="5"/>
      <c r="V514" s="52"/>
      <c r="W514" s="56"/>
      <c r="X514" s="15"/>
      <c r="Y514" s="52"/>
      <c r="Z514" s="39"/>
      <c r="AA514" s="39"/>
      <c r="AB514" s="55"/>
      <c r="AC514" s="17"/>
      <c r="AD514" s="15"/>
      <c r="AE514" s="65"/>
      <c r="AF514" s="123"/>
      <c r="AG514" s="39"/>
      <c r="AH514" s="52"/>
      <c r="AJ514" s="17"/>
      <c r="AK514" s="17"/>
      <c r="AL514" s="17"/>
      <c r="AM514" s="17"/>
      <c r="AO514" s="157" t="s">
        <v>59</v>
      </c>
    </row>
    <row r="515" spans="2:41" s="3" customFormat="1" ht="9.9499999999999993" customHeight="1" x14ac:dyDescent="0.2">
      <c r="B515" s="112" t="s">
        <v>55</v>
      </c>
      <c r="D515" s="40"/>
      <c r="E515" s="73" t="s">
        <v>104</v>
      </c>
      <c r="F515" s="73"/>
      <c r="G515" s="30" t="s">
        <v>48</v>
      </c>
      <c r="H515" s="30"/>
      <c r="I515" s="30"/>
      <c r="J515" s="30" t="s">
        <v>258</v>
      </c>
      <c r="L515" s="30"/>
      <c r="M515" s="30"/>
      <c r="N515" s="30"/>
      <c r="P515" s="73" t="s">
        <v>106</v>
      </c>
      <c r="Q515" s="89"/>
      <c r="R515" s="29"/>
      <c r="S515" s="39">
        <f t="shared" ref="S515:S516" si="1397">IF(Suggested="Yes",AA515,AG515)</f>
        <v>11.45</v>
      </c>
      <c r="T515" s="37" t="s">
        <v>47</v>
      </c>
      <c r="U515" s="5" t="str">
        <f>+Instructions!$B$3</f>
        <v>B</v>
      </c>
      <c r="V515" s="52"/>
      <c r="W515" s="56">
        <f>+Instructions!$C$22</f>
        <v>0</v>
      </c>
      <c r="X515" s="17">
        <f t="shared" ref="X515:X516" si="1398">ROUND($AA515*(1-W515)+0.004999,2)</f>
        <v>11.45</v>
      </c>
      <c r="Y515" s="52"/>
      <c r="Z515" s="6" t="s">
        <v>667</v>
      </c>
      <c r="AA515" s="39">
        <v>11.45</v>
      </c>
      <c r="AB515" s="60">
        <f t="shared" ref="AB515:AB516" si="1399">+W515</f>
        <v>0</v>
      </c>
      <c r="AC515" s="17">
        <f t="shared" ref="AC515:AC516" si="1400">+X515</f>
        <v>11.45</v>
      </c>
      <c r="AD515" s="12">
        <f t="shared" ref="AD515:AD516" si="1401">(AG515-AC515)/AG515</f>
        <v>0</v>
      </c>
      <c r="AE515" s="120"/>
      <c r="AF515" s="127">
        <v>1</v>
      </c>
      <c r="AG515" s="38">
        <f t="shared" ref="AG515:AG516" si="1402">SUM(AJ515:AL515)+AE515</f>
        <v>11.45</v>
      </c>
      <c r="AH515" s="52"/>
      <c r="AJ515" s="17">
        <f t="shared" ref="AJ515:AJ516" si="1403">ROUND(AC515/(1-VLOOKUP(AF515,Group,2,FALSE)),2)</f>
        <v>11.45</v>
      </c>
      <c r="AK515" s="17">
        <f t="shared" ref="AK515:AK516" si="1404">IF(VLOOKUP(AF515,Group,5,FALSE)="YES",VLOOKUP(ROUND(ROUND(AJ515,1)-AJ515,2),Round,2,FALSE)+VLOOKUP(AF515,Group,6,FALSE),0)</f>
        <v>0</v>
      </c>
      <c r="AL515" s="17">
        <f t="shared" ref="AL515:AL516" si="1405">IF(VLOOKUP(AF515,Group,7,FALSE)="",0,ROUND(AJ515-0.04999,1)-AJ515+AM515)</f>
        <v>0</v>
      </c>
      <c r="AM515" s="17" t="str">
        <f t="shared" ref="AM515:AM516" si="1406">IF(VLOOKUP(AF515,Group,7,FALSE)="","",VLOOKUP(AF515,Group,7,FALSE))</f>
        <v/>
      </c>
      <c r="AO515" s="31" t="s">
        <v>59</v>
      </c>
    </row>
    <row r="516" spans="2:41" s="3" customFormat="1" ht="9.9499999999999993" customHeight="1" x14ac:dyDescent="0.2">
      <c r="B516" s="112" t="s">
        <v>55</v>
      </c>
      <c r="D516" s="40"/>
      <c r="E516" s="73" t="s">
        <v>109</v>
      </c>
      <c r="F516" s="73"/>
      <c r="G516" s="30" t="s">
        <v>48</v>
      </c>
      <c r="H516" s="30"/>
      <c r="I516" s="30"/>
      <c r="J516" s="30" t="s">
        <v>258</v>
      </c>
      <c r="L516" s="30"/>
      <c r="M516" s="30"/>
      <c r="N516" s="30"/>
      <c r="P516" s="73" t="s">
        <v>106</v>
      </c>
      <c r="Q516" s="89"/>
      <c r="R516" s="29"/>
      <c r="S516" s="39">
        <f t="shared" si="1397"/>
        <v>13.95</v>
      </c>
      <c r="T516" s="37" t="s">
        <v>47</v>
      </c>
      <c r="U516" s="5" t="str">
        <f>+Instructions!$B$3</f>
        <v>B</v>
      </c>
      <c r="V516" s="52"/>
      <c r="W516" s="56">
        <f>+Instructions!$C$22</f>
        <v>0</v>
      </c>
      <c r="X516" s="17">
        <f t="shared" si="1398"/>
        <v>13.95</v>
      </c>
      <c r="Y516" s="52"/>
      <c r="Z516" s="6" t="s">
        <v>667</v>
      </c>
      <c r="AA516" s="39">
        <v>13.95</v>
      </c>
      <c r="AB516" s="60">
        <f t="shared" si="1399"/>
        <v>0</v>
      </c>
      <c r="AC516" s="17">
        <f t="shared" si="1400"/>
        <v>13.95</v>
      </c>
      <c r="AD516" s="12">
        <f t="shared" si="1401"/>
        <v>0</v>
      </c>
      <c r="AE516" s="120"/>
      <c r="AF516" s="127">
        <v>1</v>
      </c>
      <c r="AG516" s="38">
        <f t="shared" si="1402"/>
        <v>13.95</v>
      </c>
      <c r="AH516" s="52"/>
      <c r="AJ516" s="17">
        <f t="shared" si="1403"/>
        <v>13.95</v>
      </c>
      <c r="AK516" s="17">
        <f t="shared" si="1404"/>
        <v>0</v>
      </c>
      <c r="AL516" s="17">
        <f t="shared" si="1405"/>
        <v>0</v>
      </c>
      <c r="AM516" s="17" t="str">
        <f t="shared" si="1406"/>
        <v/>
      </c>
      <c r="AO516" s="31" t="s">
        <v>59</v>
      </c>
    </row>
    <row r="517" spans="2:41" s="3" customFormat="1" ht="9.9499999999999993" customHeight="1" x14ac:dyDescent="0.2">
      <c r="B517" s="112" t="s">
        <v>55</v>
      </c>
      <c r="D517" s="40"/>
      <c r="E517" s="73" t="s">
        <v>112</v>
      </c>
      <c r="F517" s="73"/>
      <c r="G517" s="30" t="s">
        <v>48</v>
      </c>
      <c r="H517" s="30"/>
      <c r="I517" s="30"/>
      <c r="J517" s="30" t="s">
        <v>258</v>
      </c>
      <c r="L517" s="30"/>
      <c r="M517" s="30"/>
      <c r="N517" s="30"/>
      <c r="P517" s="73" t="s">
        <v>113</v>
      </c>
      <c r="Q517" s="89"/>
      <c r="R517" s="29"/>
      <c r="S517" s="39">
        <f>IF(Suggested="Yes",AA517,AG517)</f>
        <v>14.6</v>
      </c>
      <c r="T517" s="37" t="s">
        <v>47</v>
      </c>
      <c r="U517" s="5" t="str">
        <f>+Instructions!$B$3</f>
        <v>B</v>
      </c>
      <c r="V517" s="52"/>
      <c r="W517" s="56">
        <f>+Instructions!$C$22</f>
        <v>0</v>
      </c>
      <c r="X517" s="17">
        <f>ROUND($AA517*(1-W517)+0.004999,2)</f>
        <v>14.6</v>
      </c>
      <c r="Y517" s="52"/>
      <c r="Z517" s="6" t="s">
        <v>667</v>
      </c>
      <c r="AA517" s="39">
        <v>14.6</v>
      </c>
      <c r="AB517" s="60">
        <f>+W517</f>
        <v>0</v>
      </c>
      <c r="AC517" s="17">
        <f>+X517</f>
        <v>14.6</v>
      </c>
      <c r="AD517" s="12">
        <f>(AG517-AC517)/AG517</f>
        <v>0</v>
      </c>
      <c r="AE517" s="120"/>
      <c r="AF517" s="127">
        <v>1</v>
      </c>
      <c r="AG517" s="38">
        <f>SUM(AJ517:AL517)+AE517</f>
        <v>14.6</v>
      </c>
      <c r="AH517" s="52"/>
      <c r="AJ517" s="17">
        <f>ROUND(AC517/(1-VLOOKUP(AF517,Group,2,FALSE)),2)</f>
        <v>14.6</v>
      </c>
      <c r="AK517" s="17">
        <f>IF(VLOOKUP(AF517,Group,5,FALSE)="YES",VLOOKUP(ROUND(ROUND(AJ517,1)-AJ517,2),Round,2,FALSE)+VLOOKUP(AF517,Group,6,FALSE),0)</f>
        <v>0</v>
      </c>
      <c r="AL517" s="17">
        <f>IF(VLOOKUP(AF517,Group,7,FALSE)="",0,ROUND(AJ517-0.04999,1)-AJ517+AM517)</f>
        <v>0</v>
      </c>
      <c r="AM517" s="17" t="str">
        <f>IF(VLOOKUP(AF517,Group,7,FALSE)="","",VLOOKUP(AF517,Group,7,FALSE))</f>
        <v/>
      </c>
      <c r="AO517" s="31" t="s">
        <v>59</v>
      </c>
    </row>
    <row r="518" spans="2:41" s="3" customFormat="1" ht="9.9499999999999993" customHeight="1" x14ac:dyDescent="0.2">
      <c r="B518" s="112" t="s">
        <v>55</v>
      </c>
      <c r="D518" s="40"/>
      <c r="E518" s="73" t="s">
        <v>107</v>
      </c>
      <c r="F518" s="73"/>
      <c r="G518" s="30" t="s">
        <v>48</v>
      </c>
      <c r="H518" s="30"/>
      <c r="I518" s="30"/>
      <c r="J518" s="30" t="s">
        <v>258</v>
      </c>
      <c r="L518" s="30"/>
      <c r="M518" s="30"/>
      <c r="N518" s="30"/>
      <c r="P518" s="73" t="s">
        <v>108</v>
      </c>
      <c r="Q518" s="89"/>
      <c r="R518" s="29"/>
      <c r="S518" s="39">
        <f t="shared" ref="S518" si="1407">IF(Suggested="Yes",AA518,AG518)</f>
        <v>16.45</v>
      </c>
      <c r="T518" s="37" t="s">
        <v>47</v>
      </c>
      <c r="U518" s="5" t="str">
        <f>+Instructions!$B$3</f>
        <v>B</v>
      </c>
      <c r="V518" s="52"/>
      <c r="W518" s="56">
        <f>+Instructions!$C$22</f>
        <v>0</v>
      </c>
      <c r="X518" s="17">
        <f t="shared" ref="X518" si="1408">ROUND($AA518*(1-W518)+0.004999,2)</f>
        <v>16.45</v>
      </c>
      <c r="Y518" s="52"/>
      <c r="Z518" s="6" t="s">
        <v>667</v>
      </c>
      <c r="AA518" s="39">
        <v>16.45</v>
      </c>
      <c r="AB518" s="60">
        <f t="shared" ref="AB518" si="1409">+W518</f>
        <v>0</v>
      </c>
      <c r="AC518" s="17">
        <f t="shared" ref="AC518" si="1410">+X518</f>
        <v>16.45</v>
      </c>
      <c r="AD518" s="12">
        <f t="shared" ref="AD518" si="1411">(AG518-AC518)/AG518</f>
        <v>0</v>
      </c>
      <c r="AE518" s="120"/>
      <c r="AF518" s="127">
        <v>1</v>
      </c>
      <c r="AG518" s="38">
        <f t="shared" ref="AG518" si="1412">SUM(AJ518:AL518)+AE518</f>
        <v>16.45</v>
      </c>
      <c r="AH518" s="52"/>
      <c r="AJ518" s="17">
        <f t="shared" ref="AJ518" si="1413">ROUND(AC518/(1-VLOOKUP(AF518,Group,2,FALSE)),2)</f>
        <v>16.45</v>
      </c>
      <c r="AK518" s="17">
        <f t="shared" ref="AK518" si="1414">IF(VLOOKUP(AF518,Group,5,FALSE)="YES",VLOOKUP(ROUND(ROUND(AJ518,1)-AJ518,2),Round,2,FALSE)+VLOOKUP(AF518,Group,6,FALSE),0)</f>
        <v>0</v>
      </c>
      <c r="AL518" s="17">
        <f t="shared" ref="AL518" si="1415">IF(VLOOKUP(AF518,Group,7,FALSE)="",0,ROUND(AJ518-0.04999,1)-AJ518+AM518)</f>
        <v>0</v>
      </c>
      <c r="AM518" s="17" t="str">
        <f t="shared" ref="AM518" si="1416">IF(VLOOKUP(AF518,Group,7,FALSE)="","",VLOOKUP(AF518,Group,7,FALSE))</f>
        <v/>
      </c>
      <c r="AO518" s="31" t="s">
        <v>59</v>
      </c>
    </row>
    <row r="519" spans="2:41" s="3" customFormat="1" ht="1.5" customHeight="1" x14ac:dyDescent="0.2">
      <c r="P519" s="73"/>
      <c r="Q519" s="89"/>
      <c r="R519" s="6"/>
      <c r="S519" s="39"/>
      <c r="T519" s="6"/>
      <c r="U519" s="5"/>
      <c r="V519" s="52"/>
      <c r="W519" s="56"/>
      <c r="X519" s="15"/>
      <c r="Y519" s="52"/>
      <c r="Z519" s="39"/>
      <c r="AA519" s="39"/>
      <c r="AB519" s="55"/>
      <c r="AC519" s="17"/>
      <c r="AD519" s="15"/>
      <c r="AE519" s="65"/>
      <c r="AF519" s="123"/>
      <c r="AG519" s="39"/>
      <c r="AH519" s="52"/>
      <c r="AJ519" s="17"/>
      <c r="AK519" s="17"/>
      <c r="AL519" s="17"/>
      <c r="AM519" s="17"/>
      <c r="AO519" s="157" t="s">
        <v>59</v>
      </c>
    </row>
    <row r="520" spans="2:41" s="3" customFormat="1" ht="9.9499999999999993" customHeight="1" x14ac:dyDescent="0.2">
      <c r="B520" s="111" t="s">
        <v>8</v>
      </c>
      <c r="D520" s="40"/>
      <c r="E520" s="73" t="s">
        <v>223</v>
      </c>
      <c r="F520" s="73"/>
      <c r="G520" s="30" t="s">
        <v>114</v>
      </c>
      <c r="H520" s="30"/>
      <c r="I520" s="30"/>
      <c r="J520" s="30" t="s">
        <v>260</v>
      </c>
      <c r="K520" s="30"/>
      <c r="L520" s="73" t="s">
        <v>146</v>
      </c>
      <c r="N520" s="191" t="s">
        <v>130</v>
      </c>
      <c r="P520" s="73" t="s">
        <v>116</v>
      </c>
      <c r="Q520" s="89"/>
      <c r="R520" s="29"/>
      <c r="S520" s="39">
        <f t="shared" ref="S520" si="1417">IF(Suggested="Yes",AA520,AG520)</f>
        <v>38.049999999999997</v>
      </c>
      <c r="T520" s="37" t="s">
        <v>46</v>
      </c>
      <c r="U520" s="5" t="str">
        <f>+Instructions!$B$3</f>
        <v>B</v>
      </c>
      <c r="V520" s="52"/>
      <c r="W520" s="56">
        <f>+Instructions!$C$22</f>
        <v>0</v>
      </c>
      <c r="X520" s="17">
        <f t="shared" ref="X520" si="1418">ROUND($AA520*(1-W520)+0.004999,2)</f>
        <v>38.049999999999997</v>
      </c>
      <c r="Y520" s="52"/>
      <c r="Z520" s="6" t="s">
        <v>667</v>
      </c>
      <c r="AA520" s="39">
        <v>38.049999999999997</v>
      </c>
      <c r="AB520" s="60">
        <f t="shared" ref="AB520" si="1419">+W520</f>
        <v>0</v>
      </c>
      <c r="AC520" s="17">
        <f t="shared" ref="AC520" si="1420">+X520</f>
        <v>38.049999999999997</v>
      </c>
      <c r="AD520" s="12">
        <f t="shared" ref="AD520" si="1421">(AG520-AC520)/AG520</f>
        <v>0</v>
      </c>
      <c r="AE520" s="120"/>
      <c r="AF520" s="128">
        <v>3</v>
      </c>
      <c r="AG520" s="53">
        <f t="shared" ref="AG520" si="1422">SUM(AJ520:AL520)+AE520</f>
        <v>38.049999999999997</v>
      </c>
      <c r="AH520" s="52"/>
      <c r="AJ520" s="17">
        <f t="shared" ref="AJ520" si="1423">ROUND(AC520/(1-VLOOKUP(AF520,Group,2,FALSE)),2)</f>
        <v>38.049999999999997</v>
      </c>
      <c r="AK520" s="17">
        <f t="shared" ref="AK520" si="1424">IF(VLOOKUP(AF520,Group,5,FALSE)="YES",VLOOKUP(ROUND(ROUND(AJ520,1)-AJ520,2),Round,2,FALSE)+VLOOKUP(AF520,Group,6,FALSE),0)</f>
        <v>0</v>
      </c>
      <c r="AL520" s="17">
        <f t="shared" ref="AL520" si="1425">IF(VLOOKUP(AF520,Group,7,FALSE)="",0,ROUND(AJ520-0.04999,1)-AJ520+AM520)</f>
        <v>0</v>
      </c>
      <c r="AM520" s="17" t="str">
        <f t="shared" ref="AM520" si="1426">IF(VLOOKUP(AF520,Group,7,FALSE)="","",VLOOKUP(AF520,Group,7,FALSE))</f>
        <v/>
      </c>
      <c r="AO520" s="31" t="s">
        <v>59</v>
      </c>
    </row>
    <row r="521" spans="2:41" s="3" customFormat="1" ht="1.5" customHeight="1" x14ac:dyDescent="0.2">
      <c r="P521" s="73"/>
      <c r="Q521" s="89"/>
      <c r="R521" s="6"/>
      <c r="S521" s="39"/>
      <c r="T521" s="6"/>
      <c r="U521" s="5"/>
      <c r="V521" s="52"/>
      <c r="W521" s="56"/>
      <c r="X521" s="15"/>
      <c r="Y521" s="52"/>
      <c r="Z521" s="39"/>
      <c r="AA521" s="39"/>
      <c r="AB521" s="55"/>
      <c r="AC521" s="17"/>
      <c r="AD521" s="15"/>
      <c r="AE521" s="65"/>
      <c r="AF521" s="123"/>
      <c r="AG521" s="39"/>
      <c r="AH521" s="52"/>
      <c r="AJ521" s="17"/>
      <c r="AK521" s="17"/>
      <c r="AL521" s="17"/>
      <c r="AM521" s="17"/>
      <c r="AO521" s="157" t="s">
        <v>59</v>
      </c>
    </row>
    <row r="522" spans="2:41" s="3" customFormat="1" ht="9.9499999999999993" customHeight="1" x14ac:dyDescent="0.2">
      <c r="B522" s="113" t="s">
        <v>45</v>
      </c>
      <c r="D522" s="40"/>
      <c r="E522" s="73" t="s">
        <v>136</v>
      </c>
      <c r="F522" s="73"/>
      <c r="G522" s="30" t="s">
        <v>162</v>
      </c>
      <c r="H522" s="30"/>
      <c r="I522" s="30"/>
      <c r="J522" s="30" t="s">
        <v>260</v>
      </c>
      <c r="K522" s="30"/>
      <c r="L522" s="30"/>
      <c r="M522" s="30"/>
      <c r="N522" s="30"/>
      <c r="P522" s="73" t="s">
        <v>120</v>
      </c>
      <c r="Q522" s="89"/>
      <c r="R522" s="29"/>
      <c r="S522" s="39">
        <f t="shared" ref="S522" si="1427">IF(Suggested="Yes",AA522,AG522)</f>
        <v>361.4</v>
      </c>
      <c r="T522" s="37" t="s">
        <v>46</v>
      </c>
      <c r="U522" s="5" t="str">
        <f>+Instructions!$B$3</f>
        <v>B</v>
      </c>
      <c r="V522" s="52"/>
      <c r="W522" s="56">
        <f>+Instructions!$C$22</f>
        <v>0</v>
      </c>
      <c r="X522" s="39">
        <f t="shared" ref="X522" si="1428">ROUND($AA522*(1-W522)+0.004999,2)</f>
        <v>361.4</v>
      </c>
      <c r="Y522" s="52"/>
      <c r="Z522" s="6" t="s">
        <v>667</v>
      </c>
      <c r="AA522" s="39">
        <v>361.4</v>
      </c>
      <c r="AB522" s="60">
        <f t="shared" ref="AB522" si="1429">+W522</f>
        <v>0</v>
      </c>
      <c r="AC522" s="39">
        <f t="shared" ref="AC522" si="1430">+X522</f>
        <v>361.4</v>
      </c>
      <c r="AD522" s="60">
        <f t="shared" ref="AD522" si="1431">(AG522-AC522)/AG522</f>
        <v>0</v>
      </c>
      <c r="AE522" s="120"/>
      <c r="AF522" s="129">
        <v>2</v>
      </c>
      <c r="AG522" s="44">
        <f t="shared" ref="AG522" si="1432">SUM(AJ522:AL522)+AE522</f>
        <v>361.4</v>
      </c>
      <c r="AH522" s="52"/>
      <c r="AJ522" s="17">
        <f t="shared" ref="AJ522" si="1433">ROUND(AC522/(1-VLOOKUP(AF522,Group,2,FALSE)),2)</f>
        <v>361.4</v>
      </c>
      <c r="AK522" s="17">
        <f t="shared" ref="AK522" si="1434">IF(VLOOKUP(AF522,Group,5,FALSE)="YES",VLOOKUP(ROUND(ROUND(AJ522,1)-AJ522,2),Round,2,FALSE)+VLOOKUP(AF522,Group,6,FALSE),0)</f>
        <v>0</v>
      </c>
      <c r="AL522" s="17">
        <f t="shared" ref="AL522" si="1435">IF(VLOOKUP(AF522,Group,7,FALSE)="",0,ROUND(AJ522-0.04999,1)-AJ522+AM522)</f>
        <v>0</v>
      </c>
      <c r="AM522" s="17" t="str">
        <f t="shared" ref="AM522" si="1436">IF(VLOOKUP(AF522,Group,7,FALSE)="","",VLOOKUP(AF522,Group,7,FALSE))</f>
        <v/>
      </c>
      <c r="AO522" s="31" t="s">
        <v>59</v>
      </c>
    </row>
    <row r="523" spans="2:41" s="3" customFormat="1" ht="1.5" customHeight="1" x14ac:dyDescent="0.2">
      <c r="P523" s="73"/>
      <c r="Q523" s="89"/>
      <c r="R523" s="6"/>
      <c r="S523" s="39"/>
      <c r="T523" s="6"/>
      <c r="U523" s="5"/>
      <c r="V523" s="52"/>
      <c r="W523" s="56"/>
      <c r="X523" s="15"/>
      <c r="Y523" s="52"/>
      <c r="Z523" s="39"/>
      <c r="AA523" s="39"/>
      <c r="AB523" s="55"/>
      <c r="AC523" s="17"/>
      <c r="AD523" s="15"/>
      <c r="AE523" s="65"/>
      <c r="AF523" s="123"/>
      <c r="AG523" s="39"/>
      <c r="AH523" s="52"/>
      <c r="AJ523" s="17"/>
      <c r="AK523" s="17"/>
      <c r="AL523" s="17"/>
      <c r="AM523" s="17"/>
      <c r="AO523" s="157" t="s">
        <v>59</v>
      </c>
    </row>
    <row r="524" spans="2:41" s="3" customFormat="1" ht="9.9499999999999993" customHeight="1" x14ac:dyDescent="0.2">
      <c r="B524" s="113" t="s">
        <v>45</v>
      </c>
      <c r="D524" s="40"/>
      <c r="E524" s="73" t="s">
        <v>117</v>
      </c>
      <c r="F524" s="73"/>
      <c r="G524" s="30" t="s">
        <v>118</v>
      </c>
      <c r="H524" s="30"/>
      <c r="I524" s="30"/>
      <c r="J524" s="30" t="s">
        <v>260</v>
      </c>
      <c r="K524" s="30"/>
      <c r="L524" s="30"/>
      <c r="M524" s="30"/>
      <c r="N524" s="30"/>
      <c r="P524" s="73" t="s">
        <v>119</v>
      </c>
      <c r="Q524" s="89"/>
      <c r="R524" s="29"/>
      <c r="S524" s="39">
        <f t="shared" ref="S524" si="1437">IF(Suggested="Yes",AA524,AG524)</f>
        <v>17.55</v>
      </c>
      <c r="T524" s="37" t="s">
        <v>46</v>
      </c>
      <c r="U524" s="5" t="str">
        <f>+Instructions!$B$3</f>
        <v>B</v>
      </c>
      <c r="V524" s="52"/>
      <c r="W524" s="56">
        <f>+Instructions!$C$22</f>
        <v>0</v>
      </c>
      <c r="X524" s="39">
        <f t="shared" ref="X524" si="1438">ROUND($AA524*(1-W524)+0.004999,2)</f>
        <v>17.55</v>
      </c>
      <c r="Y524" s="52"/>
      <c r="Z524" s="6" t="s">
        <v>667</v>
      </c>
      <c r="AA524" s="39">
        <v>17.55</v>
      </c>
      <c r="AB524" s="60">
        <f t="shared" ref="AB524" si="1439">+W524</f>
        <v>0</v>
      </c>
      <c r="AC524" s="39">
        <f t="shared" ref="AC524" si="1440">+X524</f>
        <v>17.55</v>
      </c>
      <c r="AD524" s="60">
        <f t="shared" ref="AD524" si="1441">(AG524-AC524)/AG524</f>
        <v>0</v>
      </c>
      <c r="AE524" s="120"/>
      <c r="AF524" s="129">
        <v>2</v>
      </c>
      <c r="AG524" s="44">
        <f t="shared" ref="AG524" si="1442">SUM(AJ524:AL524)+AE524</f>
        <v>17.55</v>
      </c>
      <c r="AH524" s="52"/>
      <c r="AJ524" s="17">
        <f t="shared" ref="AJ524" si="1443">ROUND(AC524/(1-VLOOKUP(AF524,Group,2,FALSE)),2)</f>
        <v>17.55</v>
      </c>
      <c r="AK524" s="17">
        <f t="shared" ref="AK524" si="1444">IF(VLOOKUP(AF524,Group,5,FALSE)="YES",VLOOKUP(ROUND(ROUND(AJ524,1)-AJ524,2),Round,2,FALSE)+VLOOKUP(AF524,Group,6,FALSE),0)</f>
        <v>0</v>
      </c>
      <c r="AL524" s="17">
        <f t="shared" ref="AL524" si="1445">IF(VLOOKUP(AF524,Group,7,FALSE)="",0,ROUND(AJ524-0.04999,1)-AJ524+AM524)</f>
        <v>0</v>
      </c>
      <c r="AM524" s="17" t="str">
        <f t="shared" ref="AM524" si="1446">IF(VLOOKUP(AF524,Group,7,FALSE)="","",VLOOKUP(AF524,Group,7,FALSE))</f>
        <v/>
      </c>
      <c r="AO524" s="31" t="s">
        <v>59</v>
      </c>
    </row>
    <row r="525" spans="2:41" s="3" customFormat="1" ht="2.85" customHeight="1" x14ac:dyDescent="0.2">
      <c r="P525" s="73"/>
      <c r="Q525" s="89"/>
      <c r="R525" s="6"/>
      <c r="S525" s="39"/>
      <c r="T525" s="6"/>
      <c r="U525" s="5"/>
      <c r="V525" s="52"/>
      <c r="W525" s="56"/>
      <c r="X525" s="15"/>
      <c r="Y525" s="52"/>
      <c r="Z525" s="39"/>
      <c r="AA525" s="39"/>
      <c r="AB525" s="55"/>
      <c r="AC525" s="17"/>
      <c r="AD525" s="15"/>
      <c r="AE525" s="65"/>
      <c r="AF525" s="123"/>
      <c r="AG525" s="39"/>
      <c r="AH525" s="52"/>
      <c r="AJ525" s="17"/>
      <c r="AK525" s="17"/>
      <c r="AL525" s="17"/>
      <c r="AM525" s="17"/>
      <c r="AO525" s="157" t="s">
        <v>59</v>
      </c>
    </row>
    <row r="526" spans="2:41" s="3" customFormat="1" ht="9.9499999999999993" customHeight="1" x14ac:dyDescent="0.2">
      <c r="D526" s="40" t="s">
        <v>97</v>
      </c>
      <c r="E526" s="186" t="s">
        <v>309</v>
      </c>
      <c r="F526" s="186"/>
      <c r="G526" s="186"/>
      <c r="H526" s="186"/>
      <c r="I526" s="186"/>
      <c r="J526" s="186"/>
      <c r="K526" s="186"/>
      <c r="L526" s="186"/>
      <c r="M526" s="186"/>
      <c r="N526" s="186"/>
      <c r="O526" s="186"/>
      <c r="P526" s="98"/>
      <c r="Q526" s="187"/>
      <c r="R526" s="188"/>
      <c r="S526" s="39"/>
      <c r="T526" s="6"/>
      <c r="U526" s="5"/>
      <c r="V526" s="52"/>
      <c r="W526" s="56"/>
      <c r="X526" s="15"/>
      <c r="Y526" s="52"/>
      <c r="Z526" s="39"/>
      <c r="AA526" s="39"/>
      <c r="AB526" s="55"/>
      <c r="AC526" s="17"/>
      <c r="AD526" s="15"/>
      <c r="AE526" s="65"/>
      <c r="AF526" s="123"/>
      <c r="AG526" s="39"/>
      <c r="AH526" s="52"/>
      <c r="AJ526" s="17"/>
      <c r="AK526" s="17"/>
      <c r="AL526" s="17"/>
      <c r="AM526" s="17"/>
      <c r="AO526" s="157" t="s">
        <v>59</v>
      </c>
    </row>
    <row r="527" spans="2:41" s="3" customFormat="1" ht="1.5" customHeight="1" x14ac:dyDescent="0.2">
      <c r="P527" s="73"/>
      <c r="Q527" s="89"/>
      <c r="R527" s="6"/>
      <c r="S527" s="39"/>
      <c r="T527" s="6"/>
      <c r="U527" s="5"/>
      <c r="V527" s="52"/>
      <c r="W527" s="56"/>
      <c r="X527" s="15"/>
      <c r="Y527" s="52"/>
      <c r="Z527" s="39"/>
      <c r="AA527" s="39"/>
      <c r="AB527" s="55"/>
      <c r="AC527" s="17"/>
      <c r="AD527" s="15"/>
      <c r="AE527" s="65"/>
      <c r="AF527" s="123"/>
      <c r="AG527" s="39"/>
      <c r="AH527" s="52"/>
      <c r="AJ527" s="17"/>
      <c r="AK527" s="17"/>
      <c r="AL527" s="17"/>
      <c r="AM527" s="17"/>
      <c r="AO527" s="157" t="s">
        <v>59</v>
      </c>
    </row>
    <row r="528" spans="2:41" s="3" customFormat="1" ht="9.9499999999999993" customHeight="1" x14ac:dyDescent="0.2">
      <c r="B528" s="112" t="s">
        <v>55</v>
      </c>
      <c r="D528" s="40"/>
      <c r="E528" s="73" t="s">
        <v>123</v>
      </c>
      <c r="F528" s="73"/>
      <c r="G528" s="30" t="s">
        <v>48</v>
      </c>
      <c r="H528" s="30"/>
      <c r="I528" s="30"/>
      <c r="J528" s="30" t="s">
        <v>134</v>
      </c>
      <c r="K528" s="30"/>
      <c r="L528" s="30"/>
      <c r="M528" s="30"/>
      <c r="N528" s="30"/>
      <c r="P528" s="73" t="s">
        <v>129</v>
      </c>
      <c r="Q528" s="89"/>
      <c r="R528" s="29"/>
      <c r="S528" s="39">
        <f t="shared" ref="S528:S531" si="1447">IF(Suggested="Yes",AA528,AG528)</f>
        <v>15.25</v>
      </c>
      <c r="T528" s="37" t="s">
        <v>47</v>
      </c>
      <c r="U528" s="5" t="str">
        <f>+Instructions!$B$3</f>
        <v>B</v>
      </c>
      <c r="V528" s="52"/>
      <c r="W528" s="56">
        <f>+Instructions!$C$22</f>
        <v>0</v>
      </c>
      <c r="X528" s="17">
        <f t="shared" ref="X528:X531" si="1448">ROUND($AA528*(1-W528)+0.004999,2)</f>
        <v>15.25</v>
      </c>
      <c r="Y528" s="52"/>
      <c r="Z528" s="6" t="s">
        <v>667</v>
      </c>
      <c r="AA528" s="39">
        <v>15.25</v>
      </c>
      <c r="AB528" s="60">
        <f t="shared" ref="AB528:AB531" si="1449">+W528</f>
        <v>0</v>
      </c>
      <c r="AC528" s="17">
        <f t="shared" ref="AC528:AC531" si="1450">+X528</f>
        <v>15.25</v>
      </c>
      <c r="AD528" s="12">
        <f t="shared" ref="AD528:AD531" si="1451">(AG528-AC528)/AG528</f>
        <v>0</v>
      </c>
      <c r="AE528" s="120"/>
      <c r="AF528" s="127">
        <v>1</v>
      </c>
      <c r="AG528" s="38">
        <f t="shared" ref="AG528:AG531" si="1452">SUM(AJ528:AL528)+AE528</f>
        <v>15.25</v>
      </c>
      <c r="AH528" s="52"/>
      <c r="AJ528" s="17">
        <f t="shared" ref="AJ528:AJ531" si="1453">ROUND(AC528/(1-VLOOKUP(AF528,Group,2,FALSE)),2)</f>
        <v>15.25</v>
      </c>
      <c r="AK528" s="17">
        <f t="shared" ref="AK528:AK531" si="1454">IF(VLOOKUP(AF528,Group,5,FALSE)="YES",VLOOKUP(ROUND(ROUND(AJ528,1)-AJ528,2),Round,2,FALSE)+VLOOKUP(AF528,Group,6,FALSE),0)</f>
        <v>0</v>
      </c>
      <c r="AL528" s="17">
        <f t="shared" ref="AL528:AL531" si="1455">IF(VLOOKUP(AF528,Group,7,FALSE)="",0,ROUND(AJ528-0.04999,1)-AJ528+AM528)</f>
        <v>0</v>
      </c>
      <c r="AM528" s="17" t="str">
        <f t="shared" ref="AM528:AM531" si="1456">IF(VLOOKUP(AF528,Group,7,FALSE)="","",VLOOKUP(AF528,Group,7,FALSE))</f>
        <v/>
      </c>
      <c r="AO528" s="31" t="s">
        <v>59</v>
      </c>
    </row>
    <row r="529" spans="2:41" s="3" customFormat="1" ht="9.9499999999999993" customHeight="1" x14ac:dyDescent="0.2">
      <c r="B529" s="112" t="s">
        <v>55</v>
      </c>
      <c r="D529" s="40"/>
      <c r="E529" s="73" t="s">
        <v>124</v>
      </c>
      <c r="F529" s="73"/>
      <c r="G529" s="30" t="s">
        <v>48</v>
      </c>
      <c r="H529" s="30"/>
      <c r="I529" s="30"/>
      <c r="J529" s="30" t="s">
        <v>134</v>
      </c>
      <c r="K529" s="30"/>
      <c r="L529" s="30"/>
      <c r="M529" s="30"/>
      <c r="N529" s="30"/>
      <c r="P529" s="73" t="s">
        <v>111</v>
      </c>
      <c r="Q529" s="89"/>
      <c r="R529" s="29"/>
      <c r="S529" s="39">
        <f t="shared" si="1447"/>
        <v>15.75</v>
      </c>
      <c r="T529" s="37" t="s">
        <v>47</v>
      </c>
      <c r="U529" s="5" t="str">
        <f>+Instructions!$B$3</f>
        <v>B</v>
      </c>
      <c r="V529" s="52"/>
      <c r="W529" s="56">
        <f>+Instructions!$C$22</f>
        <v>0</v>
      </c>
      <c r="X529" s="17">
        <f t="shared" si="1448"/>
        <v>15.75</v>
      </c>
      <c r="Y529" s="52"/>
      <c r="Z529" s="6" t="s">
        <v>667</v>
      </c>
      <c r="AA529" s="39">
        <v>15.75</v>
      </c>
      <c r="AB529" s="60">
        <f t="shared" si="1449"/>
        <v>0</v>
      </c>
      <c r="AC529" s="17">
        <f t="shared" si="1450"/>
        <v>15.75</v>
      </c>
      <c r="AD529" s="12">
        <f t="shared" si="1451"/>
        <v>0</v>
      </c>
      <c r="AE529" s="120"/>
      <c r="AF529" s="127">
        <v>1</v>
      </c>
      <c r="AG529" s="38">
        <f t="shared" si="1452"/>
        <v>15.75</v>
      </c>
      <c r="AH529" s="52"/>
      <c r="AJ529" s="17">
        <f t="shared" si="1453"/>
        <v>15.75</v>
      </c>
      <c r="AK529" s="17">
        <f t="shared" si="1454"/>
        <v>0</v>
      </c>
      <c r="AL529" s="17">
        <f t="shared" si="1455"/>
        <v>0</v>
      </c>
      <c r="AM529" s="17" t="str">
        <f t="shared" si="1456"/>
        <v/>
      </c>
      <c r="AO529" s="31" t="s">
        <v>59</v>
      </c>
    </row>
    <row r="530" spans="2:41" s="3" customFormat="1" ht="9.9499999999999993" customHeight="1" x14ac:dyDescent="0.2">
      <c r="B530" s="112" t="s">
        <v>55</v>
      </c>
      <c r="D530" s="40"/>
      <c r="E530" s="73" t="s">
        <v>125</v>
      </c>
      <c r="F530" s="73"/>
      <c r="G530" s="30" t="s">
        <v>48</v>
      </c>
      <c r="H530" s="30"/>
      <c r="I530" s="30"/>
      <c r="J530" s="30" t="s">
        <v>134</v>
      </c>
      <c r="K530" s="30"/>
      <c r="L530" s="30"/>
      <c r="M530" s="30"/>
      <c r="N530" s="30"/>
      <c r="P530" s="73" t="s">
        <v>141</v>
      </c>
      <c r="Q530" s="89"/>
      <c r="R530" s="29"/>
      <c r="S530" s="39">
        <f t="shared" si="1447"/>
        <v>19.45</v>
      </c>
      <c r="T530" s="37" t="s">
        <v>47</v>
      </c>
      <c r="U530" s="5" t="str">
        <f>+Instructions!$B$3</f>
        <v>B</v>
      </c>
      <c r="V530" s="52"/>
      <c r="W530" s="56">
        <f>+Instructions!$C$22</f>
        <v>0</v>
      </c>
      <c r="X530" s="17">
        <f t="shared" si="1448"/>
        <v>19.45</v>
      </c>
      <c r="Y530" s="52"/>
      <c r="Z530" s="6" t="s">
        <v>667</v>
      </c>
      <c r="AA530" s="39">
        <v>19.45</v>
      </c>
      <c r="AB530" s="60">
        <f t="shared" si="1449"/>
        <v>0</v>
      </c>
      <c r="AC530" s="17">
        <f t="shared" si="1450"/>
        <v>19.45</v>
      </c>
      <c r="AD530" s="12">
        <f t="shared" si="1451"/>
        <v>0</v>
      </c>
      <c r="AE530" s="120"/>
      <c r="AF530" s="127">
        <v>1</v>
      </c>
      <c r="AG530" s="38">
        <f t="shared" si="1452"/>
        <v>19.45</v>
      </c>
      <c r="AH530" s="52"/>
      <c r="AJ530" s="17">
        <f t="shared" si="1453"/>
        <v>19.45</v>
      </c>
      <c r="AK530" s="17">
        <f t="shared" si="1454"/>
        <v>0</v>
      </c>
      <c r="AL530" s="17">
        <f t="shared" si="1455"/>
        <v>0</v>
      </c>
      <c r="AM530" s="17" t="str">
        <f t="shared" si="1456"/>
        <v/>
      </c>
      <c r="AO530" s="31" t="s">
        <v>59</v>
      </c>
    </row>
    <row r="531" spans="2:41" s="3" customFormat="1" ht="9.9499999999999993" customHeight="1" x14ac:dyDescent="0.2">
      <c r="B531" s="112" t="s">
        <v>55</v>
      </c>
      <c r="D531" s="40"/>
      <c r="E531" s="73" t="s">
        <v>277</v>
      </c>
      <c r="F531" s="73"/>
      <c r="G531" s="30" t="s">
        <v>48</v>
      </c>
      <c r="H531" s="30"/>
      <c r="I531" s="30"/>
      <c r="J531" s="30" t="s">
        <v>134</v>
      </c>
      <c r="K531" s="30"/>
      <c r="L531" s="30"/>
      <c r="M531" s="30"/>
      <c r="N531" s="30"/>
      <c r="P531" s="73" t="s">
        <v>143</v>
      </c>
      <c r="Q531" s="89"/>
      <c r="R531" s="29" t="s">
        <v>326</v>
      </c>
      <c r="S531" s="39">
        <f t="shared" si="1447"/>
        <v>20.45</v>
      </c>
      <c r="T531" s="37" t="s">
        <v>47</v>
      </c>
      <c r="U531" s="5" t="str">
        <f>+Instructions!$B$3</f>
        <v>B</v>
      </c>
      <c r="V531" s="52"/>
      <c r="W531" s="56">
        <f>+Instructions!$C$22</f>
        <v>0</v>
      </c>
      <c r="X531" s="17">
        <f t="shared" si="1448"/>
        <v>20.45</v>
      </c>
      <c r="Y531" s="52"/>
      <c r="Z531" s="6" t="s">
        <v>667</v>
      </c>
      <c r="AA531" s="39">
        <v>20.45</v>
      </c>
      <c r="AB531" s="60">
        <f t="shared" si="1449"/>
        <v>0</v>
      </c>
      <c r="AC531" s="17">
        <f t="shared" si="1450"/>
        <v>20.45</v>
      </c>
      <c r="AD531" s="12">
        <f t="shared" si="1451"/>
        <v>0</v>
      </c>
      <c r="AE531" s="120"/>
      <c r="AF531" s="127">
        <v>1</v>
      </c>
      <c r="AG531" s="38">
        <f t="shared" si="1452"/>
        <v>20.45</v>
      </c>
      <c r="AH531" s="52"/>
      <c r="AJ531" s="17">
        <f t="shared" si="1453"/>
        <v>20.45</v>
      </c>
      <c r="AK531" s="17">
        <f t="shared" si="1454"/>
        <v>0</v>
      </c>
      <c r="AL531" s="17">
        <f t="shared" si="1455"/>
        <v>0</v>
      </c>
      <c r="AM531" s="17" t="str">
        <f t="shared" si="1456"/>
        <v/>
      </c>
      <c r="AO531" s="31" t="s">
        <v>59</v>
      </c>
    </row>
    <row r="532" spans="2:41" s="3" customFormat="1" ht="1.5" customHeight="1" x14ac:dyDescent="0.2">
      <c r="P532" s="73"/>
      <c r="Q532" s="89"/>
      <c r="R532" s="6"/>
      <c r="S532" s="39"/>
      <c r="T532" s="6"/>
      <c r="U532" s="5"/>
      <c r="V532" s="52"/>
      <c r="W532" s="56"/>
      <c r="X532" s="15"/>
      <c r="Y532" s="52"/>
      <c r="Z532" s="39"/>
      <c r="AA532" s="39"/>
      <c r="AB532" s="55"/>
      <c r="AC532" s="17"/>
      <c r="AD532" s="15"/>
      <c r="AE532" s="65"/>
      <c r="AF532" s="123"/>
      <c r="AG532" s="39"/>
      <c r="AH532" s="52"/>
      <c r="AJ532" s="17"/>
      <c r="AK532" s="17"/>
      <c r="AL532" s="17"/>
      <c r="AM532" s="17"/>
      <c r="AO532" s="157" t="s">
        <v>59</v>
      </c>
    </row>
    <row r="533" spans="2:41" s="3" customFormat="1" ht="9.9499999999999993" customHeight="1" x14ac:dyDescent="0.2">
      <c r="B533" s="111" t="s">
        <v>8</v>
      </c>
      <c r="D533" s="40"/>
      <c r="E533" s="73" t="s">
        <v>224</v>
      </c>
      <c r="F533" s="73"/>
      <c r="G533" s="30" t="s">
        <v>114</v>
      </c>
      <c r="H533" s="30"/>
      <c r="I533" s="30"/>
      <c r="J533" s="30" t="s">
        <v>135</v>
      </c>
      <c r="K533" s="30"/>
      <c r="L533" s="73" t="s">
        <v>145</v>
      </c>
      <c r="N533" s="191" t="s">
        <v>130</v>
      </c>
      <c r="P533" s="73" t="s">
        <v>116</v>
      </c>
      <c r="Q533" s="89"/>
      <c r="R533" s="29"/>
      <c r="S533" s="39">
        <f t="shared" ref="S533:S534" si="1457">IF(Suggested="Yes",AA533,AG533)</f>
        <v>28.5</v>
      </c>
      <c r="T533" s="37" t="s">
        <v>46</v>
      </c>
      <c r="U533" s="5" t="str">
        <f>+Instructions!$B$3</f>
        <v>B</v>
      </c>
      <c r="V533" s="52"/>
      <c r="W533" s="56">
        <f>+Instructions!$C$22</f>
        <v>0</v>
      </c>
      <c r="X533" s="17">
        <f>ROUND($AA533*(1-W533)+0.004999,2)</f>
        <v>28.5</v>
      </c>
      <c r="Y533" s="52"/>
      <c r="Z533" s="6" t="s">
        <v>667</v>
      </c>
      <c r="AA533" s="39">
        <v>28.5</v>
      </c>
      <c r="AB533" s="60">
        <f t="shared" ref="AB533:AB534" si="1458">+W533</f>
        <v>0</v>
      </c>
      <c r="AC533" s="17">
        <f t="shared" ref="AC533:AC534" si="1459">+X533</f>
        <v>28.5</v>
      </c>
      <c r="AD533" s="12">
        <f t="shared" ref="AD533:AD534" si="1460">(AG533-AC533)/AG533</f>
        <v>0</v>
      </c>
      <c r="AE533" s="120"/>
      <c r="AF533" s="128">
        <v>3</v>
      </c>
      <c r="AG533" s="53">
        <f t="shared" ref="AG533:AG534" si="1461">SUM(AJ533:AL533)+AE533</f>
        <v>28.5</v>
      </c>
      <c r="AH533" s="52"/>
      <c r="AJ533" s="17">
        <f t="shared" ref="AJ533:AJ534" si="1462">ROUND(AC533/(1-VLOOKUP(AF533,Group,2,FALSE)),2)</f>
        <v>28.5</v>
      </c>
      <c r="AK533" s="17">
        <f t="shared" ref="AK533:AK534" si="1463">IF(VLOOKUP(AF533,Group,5,FALSE)="YES",VLOOKUP(ROUND(ROUND(AJ533,1)-AJ533,2),Round,2,FALSE)+VLOOKUP(AF533,Group,6,FALSE),0)</f>
        <v>0</v>
      </c>
      <c r="AL533" s="17">
        <f t="shared" ref="AL533:AL534" si="1464">IF(VLOOKUP(AF533,Group,7,FALSE)="",0,ROUND(AJ533-0.04999,1)-AJ533+AM533)</f>
        <v>0</v>
      </c>
      <c r="AM533" s="17" t="str">
        <f t="shared" ref="AM533:AM534" si="1465">IF(VLOOKUP(AF533,Group,7,FALSE)="","",VLOOKUP(AF533,Group,7,FALSE))</f>
        <v/>
      </c>
      <c r="AO533" s="31" t="s">
        <v>59</v>
      </c>
    </row>
    <row r="534" spans="2:41" s="3" customFormat="1" ht="9.9499999999999993" customHeight="1" x14ac:dyDescent="0.2">
      <c r="B534" s="111" t="s">
        <v>8</v>
      </c>
      <c r="D534" s="40"/>
      <c r="E534" s="73" t="s">
        <v>224</v>
      </c>
      <c r="F534" s="73"/>
      <c r="G534" s="30" t="s">
        <v>114</v>
      </c>
      <c r="H534" s="30"/>
      <c r="I534" s="30"/>
      <c r="J534" s="30" t="s">
        <v>135</v>
      </c>
      <c r="K534" s="30"/>
      <c r="L534" s="73" t="s">
        <v>150</v>
      </c>
      <c r="N534" s="191" t="s">
        <v>130</v>
      </c>
      <c r="P534" s="73" t="s">
        <v>116</v>
      </c>
      <c r="Q534" s="89"/>
      <c r="R534" s="29"/>
      <c r="S534" s="39">
        <f t="shared" si="1457"/>
        <v>28.5</v>
      </c>
      <c r="T534" s="37" t="s">
        <v>46</v>
      </c>
      <c r="U534" s="5" t="str">
        <f>+Instructions!$B$3</f>
        <v>B</v>
      </c>
      <c r="V534" s="52"/>
      <c r="W534" s="56">
        <f>+Instructions!$C$22</f>
        <v>0</v>
      </c>
      <c r="X534" s="17">
        <f>ROUND($AA534*(1-W534)+0.004999,2)</f>
        <v>28.5</v>
      </c>
      <c r="Y534" s="52"/>
      <c r="Z534" s="6" t="s">
        <v>667</v>
      </c>
      <c r="AA534" s="39">
        <v>28.5</v>
      </c>
      <c r="AB534" s="60">
        <f t="shared" si="1458"/>
        <v>0</v>
      </c>
      <c r="AC534" s="17">
        <f t="shared" si="1459"/>
        <v>28.5</v>
      </c>
      <c r="AD534" s="12">
        <f t="shared" si="1460"/>
        <v>0</v>
      </c>
      <c r="AE534" s="120"/>
      <c r="AF534" s="128">
        <v>3</v>
      </c>
      <c r="AG534" s="53">
        <f t="shared" si="1461"/>
        <v>28.5</v>
      </c>
      <c r="AH534" s="52"/>
      <c r="AJ534" s="17">
        <f t="shared" si="1462"/>
        <v>28.5</v>
      </c>
      <c r="AK534" s="17">
        <f t="shared" si="1463"/>
        <v>0</v>
      </c>
      <c r="AL534" s="17">
        <f t="shared" si="1464"/>
        <v>0</v>
      </c>
      <c r="AM534" s="17" t="str">
        <f t="shared" si="1465"/>
        <v/>
      </c>
      <c r="AO534" s="31" t="s">
        <v>59</v>
      </c>
    </row>
    <row r="535" spans="2:41" s="3" customFormat="1" ht="2.85" customHeight="1" x14ac:dyDescent="0.2">
      <c r="P535" s="73"/>
      <c r="Q535" s="89"/>
      <c r="R535" s="6"/>
      <c r="S535" s="39"/>
      <c r="T535" s="6"/>
      <c r="U535" s="5"/>
      <c r="V535" s="52"/>
      <c r="W535" s="56"/>
      <c r="X535" s="15"/>
      <c r="Y535" s="52"/>
      <c r="Z535" s="39"/>
      <c r="AA535" s="39"/>
      <c r="AB535" s="55"/>
      <c r="AC535" s="17"/>
      <c r="AD535" s="15"/>
      <c r="AE535" s="65"/>
      <c r="AF535" s="123"/>
      <c r="AG535" s="39"/>
      <c r="AH535" s="52"/>
      <c r="AJ535" s="17"/>
      <c r="AK535" s="17"/>
      <c r="AL535" s="17"/>
      <c r="AM535" s="17"/>
      <c r="AO535" s="157" t="s">
        <v>59</v>
      </c>
    </row>
    <row r="536" spans="2:41" s="3" customFormat="1" ht="9.9499999999999993" customHeight="1" x14ac:dyDescent="0.2">
      <c r="B536" s="112" t="s">
        <v>55</v>
      </c>
      <c r="D536" s="40"/>
      <c r="E536" s="73" t="s">
        <v>123</v>
      </c>
      <c r="F536" s="73"/>
      <c r="G536" s="30" t="s">
        <v>48</v>
      </c>
      <c r="H536" s="30"/>
      <c r="I536" s="30"/>
      <c r="J536" s="30" t="s">
        <v>105</v>
      </c>
      <c r="K536" s="30"/>
      <c r="L536" s="30"/>
      <c r="M536" s="30"/>
      <c r="N536" s="30"/>
      <c r="P536" s="73" t="s">
        <v>129</v>
      </c>
      <c r="Q536" s="89"/>
      <c r="R536" s="29"/>
      <c r="S536" s="39">
        <f t="shared" ref="S536:S539" si="1466">IF(Suggested="Yes",AA536,AG536)</f>
        <v>12.3</v>
      </c>
      <c r="T536" s="37" t="s">
        <v>47</v>
      </c>
      <c r="U536" s="5" t="str">
        <f>+Instructions!$B$3</f>
        <v>B</v>
      </c>
      <c r="V536" s="52"/>
      <c r="W536" s="56">
        <f>+Instructions!$C$22</f>
        <v>0</v>
      </c>
      <c r="X536" s="17">
        <f t="shared" ref="X536:X537" si="1467">ROUND($AA536*(1-W536)+0.004999,2)</f>
        <v>12.3</v>
      </c>
      <c r="Y536" s="52"/>
      <c r="Z536" s="6" t="s">
        <v>667</v>
      </c>
      <c r="AA536" s="39">
        <v>12.3</v>
      </c>
      <c r="AB536" s="60">
        <f t="shared" ref="AB536:AB539" si="1468">+W536</f>
        <v>0</v>
      </c>
      <c r="AC536" s="17">
        <f t="shared" ref="AC536:AC539" si="1469">+X536</f>
        <v>12.3</v>
      </c>
      <c r="AD536" s="12">
        <f t="shared" ref="AD536:AD539" si="1470">(AG536-AC536)/AG536</f>
        <v>0</v>
      </c>
      <c r="AE536" s="120"/>
      <c r="AF536" s="127">
        <v>1</v>
      </c>
      <c r="AG536" s="38">
        <f t="shared" ref="AG536:AG539" si="1471">SUM(AJ536:AL536)+AE536</f>
        <v>12.3</v>
      </c>
      <c r="AH536" s="52"/>
      <c r="AJ536" s="17">
        <f t="shared" ref="AJ536:AJ539" si="1472">ROUND(AC536/(1-VLOOKUP(AF536,Group,2,FALSE)),2)</f>
        <v>12.3</v>
      </c>
      <c r="AK536" s="17">
        <f t="shared" ref="AK536:AK539" si="1473">IF(VLOOKUP(AF536,Group,5,FALSE)="YES",VLOOKUP(ROUND(ROUND(AJ536,1)-AJ536,2),Round,2,FALSE)+VLOOKUP(AF536,Group,6,FALSE),0)</f>
        <v>0</v>
      </c>
      <c r="AL536" s="17">
        <f t="shared" ref="AL536:AL539" si="1474">IF(VLOOKUP(AF536,Group,7,FALSE)="",0,ROUND(AJ536-0.04999,1)-AJ536+AM536)</f>
        <v>0</v>
      </c>
      <c r="AM536" s="17" t="str">
        <f t="shared" ref="AM536:AM539" si="1475">IF(VLOOKUP(AF536,Group,7,FALSE)="","",VLOOKUP(AF536,Group,7,FALSE))</f>
        <v/>
      </c>
      <c r="AO536" s="31" t="s">
        <v>59</v>
      </c>
    </row>
    <row r="537" spans="2:41" s="3" customFormat="1" ht="9.9499999999999993" customHeight="1" x14ac:dyDescent="0.2">
      <c r="B537" s="112" t="s">
        <v>55</v>
      </c>
      <c r="D537" s="40"/>
      <c r="E537" s="73" t="s">
        <v>124</v>
      </c>
      <c r="F537" s="73"/>
      <c r="G537" s="30" t="s">
        <v>48</v>
      </c>
      <c r="H537" s="30"/>
      <c r="I537" s="30"/>
      <c r="J537" s="30" t="s">
        <v>105</v>
      </c>
      <c r="K537" s="30"/>
      <c r="L537" s="30"/>
      <c r="M537" s="30"/>
      <c r="N537" s="30"/>
      <c r="P537" s="73" t="s">
        <v>111</v>
      </c>
      <c r="Q537" s="89"/>
      <c r="R537" s="29"/>
      <c r="S537" s="39">
        <f t="shared" si="1466"/>
        <v>12.7</v>
      </c>
      <c r="T537" s="37" t="s">
        <v>47</v>
      </c>
      <c r="U537" s="5" t="str">
        <f>+Instructions!$B$3</f>
        <v>B</v>
      </c>
      <c r="V537" s="52"/>
      <c r="W537" s="56">
        <f>+Instructions!$C$22</f>
        <v>0</v>
      </c>
      <c r="X537" s="17">
        <f t="shared" si="1467"/>
        <v>12.7</v>
      </c>
      <c r="Y537" s="52"/>
      <c r="Z537" s="6" t="s">
        <v>667</v>
      </c>
      <c r="AA537" s="39">
        <v>12.7</v>
      </c>
      <c r="AB537" s="60">
        <f t="shared" si="1468"/>
        <v>0</v>
      </c>
      <c r="AC537" s="17">
        <f t="shared" si="1469"/>
        <v>12.7</v>
      </c>
      <c r="AD537" s="12">
        <f t="shared" si="1470"/>
        <v>0</v>
      </c>
      <c r="AE537" s="120"/>
      <c r="AF537" s="127">
        <v>1</v>
      </c>
      <c r="AG537" s="38">
        <f t="shared" si="1471"/>
        <v>12.7</v>
      </c>
      <c r="AH537" s="52"/>
      <c r="AJ537" s="17">
        <f t="shared" si="1472"/>
        <v>12.7</v>
      </c>
      <c r="AK537" s="17">
        <f t="shared" si="1473"/>
        <v>0</v>
      </c>
      <c r="AL537" s="17">
        <f t="shared" si="1474"/>
        <v>0</v>
      </c>
      <c r="AM537" s="17" t="str">
        <f t="shared" si="1475"/>
        <v/>
      </c>
      <c r="AO537" s="31" t="s">
        <v>59</v>
      </c>
    </row>
    <row r="538" spans="2:41" s="3" customFormat="1" ht="9.9499999999999993" customHeight="1" x14ac:dyDescent="0.2">
      <c r="B538" s="112" t="s">
        <v>55</v>
      </c>
      <c r="D538" s="40"/>
      <c r="E538" s="73" t="s">
        <v>125</v>
      </c>
      <c r="F538" s="73"/>
      <c r="G538" s="30" t="s">
        <v>48</v>
      </c>
      <c r="H538" s="30"/>
      <c r="I538" s="30"/>
      <c r="J538" s="30" t="s">
        <v>105</v>
      </c>
      <c r="K538" s="30"/>
      <c r="L538" s="30"/>
      <c r="M538" s="30"/>
      <c r="N538" s="30"/>
      <c r="P538" s="73" t="s">
        <v>141</v>
      </c>
      <c r="Q538" s="89"/>
      <c r="R538" s="29"/>
      <c r="S538" s="39">
        <f t="shared" si="1466"/>
        <v>15.8</v>
      </c>
      <c r="T538" s="37" t="s">
        <v>47</v>
      </c>
      <c r="U538" s="5" t="str">
        <f>+Instructions!$B$3</f>
        <v>B</v>
      </c>
      <c r="V538" s="52"/>
      <c r="W538" s="56">
        <f>+Instructions!$C$22</f>
        <v>0</v>
      </c>
      <c r="X538" s="17">
        <f t="shared" ref="X538:X539" si="1476">ROUND($AA538*(1-W538)+0.004999,2)</f>
        <v>15.8</v>
      </c>
      <c r="Y538" s="52"/>
      <c r="Z538" s="6" t="s">
        <v>667</v>
      </c>
      <c r="AA538" s="39">
        <v>15.8</v>
      </c>
      <c r="AB538" s="60">
        <f t="shared" si="1468"/>
        <v>0</v>
      </c>
      <c r="AC538" s="17">
        <f t="shared" si="1469"/>
        <v>15.8</v>
      </c>
      <c r="AD538" s="12">
        <f t="shared" si="1470"/>
        <v>0</v>
      </c>
      <c r="AE538" s="120"/>
      <c r="AF538" s="127">
        <v>1</v>
      </c>
      <c r="AG538" s="38">
        <f t="shared" si="1471"/>
        <v>15.8</v>
      </c>
      <c r="AH538" s="52"/>
      <c r="AJ538" s="17">
        <f t="shared" si="1472"/>
        <v>15.8</v>
      </c>
      <c r="AK538" s="17">
        <f t="shared" si="1473"/>
        <v>0</v>
      </c>
      <c r="AL538" s="17">
        <f t="shared" si="1474"/>
        <v>0</v>
      </c>
      <c r="AM538" s="17" t="str">
        <f t="shared" si="1475"/>
        <v/>
      </c>
      <c r="AO538" s="31" t="s">
        <v>59</v>
      </c>
    </row>
    <row r="539" spans="2:41" s="3" customFormat="1" ht="9.9499999999999993" customHeight="1" x14ac:dyDescent="0.2">
      <c r="B539" s="112" t="s">
        <v>55</v>
      </c>
      <c r="D539" s="40"/>
      <c r="E539" s="73" t="s">
        <v>277</v>
      </c>
      <c r="F539" s="73"/>
      <c r="G539" s="30" t="s">
        <v>48</v>
      </c>
      <c r="H539" s="30"/>
      <c r="I539" s="30"/>
      <c r="J539" s="30" t="s">
        <v>105</v>
      </c>
      <c r="K539" s="30"/>
      <c r="L539" s="30"/>
      <c r="M539" s="30"/>
      <c r="N539" s="30"/>
      <c r="P539" s="73" t="s">
        <v>143</v>
      </c>
      <c r="Q539" s="89"/>
      <c r="R539" s="29" t="s">
        <v>326</v>
      </c>
      <c r="S539" s="39">
        <f t="shared" si="1466"/>
        <v>16.8</v>
      </c>
      <c r="T539" s="37" t="s">
        <v>47</v>
      </c>
      <c r="U539" s="5" t="str">
        <f>+Instructions!$B$3</f>
        <v>B</v>
      </c>
      <c r="V539" s="52"/>
      <c r="W539" s="56">
        <f>+Instructions!$C$22</f>
        <v>0</v>
      </c>
      <c r="X539" s="17">
        <f t="shared" si="1476"/>
        <v>16.8</v>
      </c>
      <c r="Y539" s="52"/>
      <c r="Z539" s="6" t="s">
        <v>667</v>
      </c>
      <c r="AA539" s="39">
        <v>16.8</v>
      </c>
      <c r="AB539" s="60">
        <f t="shared" si="1468"/>
        <v>0</v>
      </c>
      <c r="AC539" s="17">
        <f t="shared" si="1469"/>
        <v>16.8</v>
      </c>
      <c r="AD539" s="12">
        <f t="shared" si="1470"/>
        <v>0</v>
      </c>
      <c r="AE539" s="120"/>
      <c r="AF539" s="127">
        <v>1</v>
      </c>
      <c r="AG539" s="38">
        <f t="shared" si="1471"/>
        <v>16.8</v>
      </c>
      <c r="AH539" s="52"/>
      <c r="AJ539" s="17">
        <f t="shared" si="1472"/>
        <v>16.8</v>
      </c>
      <c r="AK539" s="17">
        <f t="shared" si="1473"/>
        <v>0</v>
      </c>
      <c r="AL539" s="17">
        <f t="shared" si="1474"/>
        <v>0</v>
      </c>
      <c r="AM539" s="17" t="str">
        <f t="shared" si="1475"/>
        <v/>
      </c>
      <c r="AO539" s="31" t="s">
        <v>59</v>
      </c>
    </row>
    <row r="540" spans="2:41" s="3" customFormat="1" ht="1.5" customHeight="1" x14ac:dyDescent="0.2">
      <c r="P540" s="73"/>
      <c r="Q540" s="89"/>
      <c r="R540" s="6"/>
      <c r="S540" s="39"/>
      <c r="T540" s="6"/>
      <c r="U540" s="5"/>
      <c r="V540" s="52"/>
      <c r="W540" s="56"/>
      <c r="X540" s="15"/>
      <c r="Y540" s="52"/>
      <c r="Z540" s="39"/>
      <c r="AA540" s="39"/>
      <c r="AB540" s="55"/>
      <c r="AC540" s="17"/>
      <c r="AD540" s="15"/>
      <c r="AE540" s="65"/>
      <c r="AF540" s="123"/>
      <c r="AG540" s="39"/>
      <c r="AH540" s="52"/>
      <c r="AJ540" s="17"/>
      <c r="AK540" s="17"/>
      <c r="AL540" s="17"/>
      <c r="AM540" s="17"/>
      <c r="AO540" s="157" t="s">
        <v>59</v>
      </c>
    </row>
    <row r="541" spans="2:41" s="3" customFormat="1" ht="9.9499999999999993" customHeight="1" x14ac:dyDescent="0.2">
      <c r="B541" s="111" t="s">
        <v>8</v>
      </c>
      <c r="D541" s="40"/>
      <c r="E541" s="73" t="s">
        <v>224</v>
      </c>
      <c r="F541" s="73"/>
      <c r="G541" s="30" t="s">
        <v>114</v>
      </c>
      <c r="H541" s="30"/>
      <c r="I541" s="30"/>
      <c r="J541" s="30" t="s">
        <v>115</v>
      </c>
      <c r="K541" s="30"/>
      <c r="L541" s="73" t="s">
        <v>145</v>
      </c>
      <c r="N541" s="191" t="s">
        <v>130</v>
      </c>
      <c r="P541" s="73" t="s">
        <v>116</v>
      </c>
      <c r="Q541" s="89"/>
      <c r="R541" s="29"/>
      <c r="S541" s="39">
        <f t="shared" ref="S541:S542" si="1477">IF(Suggested="Yes",AA541,AG541)</f>
        <v>24.8</v>
      </c>
      <c r="T541" s="37" t="s">
        <v>46</v>
      </c>
      <c r="U541" s="5" t="str">
        <f>+Instructions!$B$3</f>
        <v>B</v>
      </c>
      <c r="V541" s="52"/>
      <c r="W541" s="56">
        <f>+Instructions!$C$22</f>
        <v>0</v>
      </c>
      <c r="X541" s="17">
        <f t="shared" ref="X541:X542" si="1478">ROUND($AA541*(1-W541)+0.004999,2)</f>
        <v>24.8</v>
      </c>
      <c r="Y541" s="52"/>
      <c r="Z541" s="6" t="s">
        <v>667</v>
      </c>
      <c r="AA541" s="39">
        <v>24.8</v>
      </c>
      <c r="AB541" s="60">
        <f t="shared" ref="AB541:AB542" si="1479">+W541</f>
        <v>0</v>
      </c>
      <c r="AC541" s="17">
        <f t="shared" ref="AC541:AC542" si="1480">+X541</f>
        <v>24.8</v>
      </c>
      <c r="AD541" s="12">
        <f t="shared" ref="AD541:AD542" si="1481">(AG541-AC541)/AG541</f>
        <v>0</v>
      </c>
      <c r="AE541" s="120"/>
      <c r="AF541" s="128">
        <v>3</v>
      </c>
      <c r="AG541" s="53">
        <f t="shared" ref="AG541:AG542" si="1482">SUM(AJ541:AL541)+AE541</f>
        <v>24.8</v>
      </c>
      <c r="AH541" s="52"/>
      <c r="AJ541" s="17">
        <f t="shared" ref="AJ541:AJ542" si="1483">ROUND(AC541/(1-VLOOKUP(AF541,Group,2,FALSE)),2)</f>
        <v>24.8</v>
      </c>
      <c r="AK541" s="17">
        <f t="shared" ref="AK541:AK542" si="1484">IF(VLOOKUP(AF541,Group,5,FALSE)="YES",VLOOKUP(ROUND(ROUND(AJ541,1)-AJ541,2),Round,2,FALSE)+VLOOKUP(AF541,Group,6,FALSE),0)</f>
        <v>0</v>
      </c>
      <c r="AL541" s="17">
        <f t="shared" ref="AL541:AL542" si="1485">IF(VLOOKUP(AF541,Group,7,FALSE)="",0,ROUND(AJ541-0.04999,1)-AJ541+AM541)</f>
        <v>0</v>
      </c>
      <c r="AM541" s="17" t="str">
        <f t="shared" ref="AM541:AM542" si="1486">IF(VLOOKUP(AF541,Group,7,FALSE)="","",VLOOKUP(AF541,Group,7,FALSE))</f>
        <v/>
      </c>
      <c r="AO541" s="31" t="s">
        <v>59</v>
      </c>
    </row>
    <row r="542" spans="2:41" s="3" customFormat="1" ht="9.9499999999999993" customHeight="1" x14ac:dyDescent="0.2">
      <c r="B542" s="111" t="s">
        <v>8</v>
      </c>
      <c r="D542" s="40"/>
      <c r="E542" s="73" t="s">
        <v>224</v>
      </c>
      <c r="F542" s="73"/>
      <c r="G542" s="30" t="s">
        <v>114</v>
      </c>
      <c r="H542" s="30"/>
      <c r="I542" s="30"/>
      <c r="J542" s="30" t="s">
        <v>115</v>
      </c>
      <c r="K542" s="30"/>
      <c r="L542" s="73" t="s">
        <v>150</v>
      </c>
      <c r="N542" s="191" t="s">
        <v>130</v>
      </c>
      <c r="P542" s="73" t="s">
        <v>116</v>
      </c>
      <c r="Q542" s="89"/>
      <c r="R542" s="29"/>
      <c r="S542" s="39">
        <f t="shared" si="1477"/>
        <v>24.8</v>
      </c>
      <c r="T542" s="37" t="s">
        <v>46</v>
      </c>
      <c r="U542" s="5" t="str">
        <f>+Instructions!$B$3</f>
        <v>B</v>
      </c>
      <c r="V542" s="52"/>
      <c r="W542" s="56">
        <f>+Instructions!$C$22</f>
        <v>0</v>
      </c>
      <c r="X542" s="17">
        <f t="shared" si="1478"/>
        <v>24.8</v>
      </c>
      <c r="Y542" s="52"/>
      <c r="Z542" s="6" t="s">
        <v>667</v>
      </c>
      <c r="AA542" s="39">
        <v>24.8</v>
      </c>
      <c r="AB542" s="60">
        <f t="shared" si="1479"/>
        <v>0</v>
      </c>
      <c r="AC542" s="17">
        <f t="shared" si="1480"/>
        <v>24.8</v>
      </c>
      <c r="AD542" s="12">
        <f t="shared" si="1481"/>
        <v>0</v>
      </c>
      <c r="AE542" s="120"/>
      <c r="AF542" s="128">
        <v>3</v>
      </c>
      <c r="AG542" s="53">
        <f t="shared" si="1482"/>
        <v>24.8</v>
      </c>
      <c r="AH542" s="52"/>
      <c r="AJ542" s="17">
        <f t="shared" si="1483"/>
        <v>24.8</v>
      </c>
      <c r="AK542" s="17">
        <f t="shared" si="1484"/>
        <v>0</v>
      </c>
      <c r="AL542" s="17">
        <f t="shared" si="1485"/>
        <v>0</v>
      </c>
      <c r="AM542" s="17" t="str">
        <f t="shared" si="1486"/>
        <v/>
      </c>
      <c r="AO542" s="31" t="s">
        <v>59</v>
      </c>
    </row>
    <row r="543" spans="2:41" s="3" customFormat="1" ht="2.85" customHeight="1" x14ac:dyDescent="0.2">
      <c r="P543" s="73"/>
      <c r="Q543" s="89"/>
      <c r="R543" s="6"/>
      <c r="S543" s="39"/>
      <c r="T543" s="6"/>
      <c r="U543" s="5"/>
      <c r="V543" s="52"/>
      <c r="W543" s="56"/>
      <c r="X543" s="15"/>
      <c r="Y543" s="52"/>
      <c r="Z543" s="39"/>
      <c r="AA543" s="39"/>
      <c r="AB543" s="55"/>
      <c r="AC543" s="17"/>
      <c r="AD543" s="15"/>
      <c r="AE543" s="65"/>
      <c r="AF543" s="123"/>
      <c r="AG543" s="39"/>
      <c r="AH543" s="52"/>
      <c r="AJ543" s="17"/>
      <c r="AK543" s="17"/>
      <c r="AL543" s="17"/>
      <c r="AM543" s="17"/>
      <c r="AO543" s="157" t="s">
        <v>59</v>
      </c>
    </row>
    <row r="544" spans="2:41" s="3" customFormat="1" ht="9.9499999999999993" customHeight="1" x14ac:dyDescent="0.2">
      <c r="D544" s="40" t="s">
        <v>151</v>
      </c>
      <c r="E544" s="186" t="s">
        <v>312</v>
      </c>
      <c r="F544" s="186"/>
      <c r="G544" s="186"/>
      <c r="H544" s="186"/>
      <c r="I544" s="186"/>
      <c r="J544" s="186"/>
      <c r="K544" s="186"/>
      <c r="L544" s="186"/>
      <c r="M544" s="186"/>
      <c r="N544" s="186"/>
      <c r="O544" s="186"/>
      <c r="P544" s="98"/>
      <c r="Q544" s="187"/>
      <c r="R544" s="188"/>
      <c r="S544" s="39"/>
      <c r="T544" s="6"/>
      <c r="U544" s="5"/>
      <c r="V544" s="52"/>
      <c r="W544" s="56"/>
      <c r="X544" s="15"/>
      <c r="Y544" s="52"/>
      <c r="Z544" s="39"/>
      <c r="AA544" s="39"/>
      <c r="AB544" s="55"/>
      <c r="AC544" s="17"/>
      <c r="AD544" s="15"/>
      <c r="AE544" s="65"/>
      <c r="AF544" s="123"/>
      <c r="AG544" s="39"/>
      <c r="AH544" s="52"/>
      <c r="AJ544" s="17"/>
      <c r="AK544" s="17"/>
      <c r="AL544" s="17"/>
      <c r="AM544" s="17"/>
      <c r="AO544" s="157" t="s">
        <v>59</v>
      </c>
    </row>
    <row r="545" spans="2:41" s="3" customFormat="1" ht="1.5" customHeight="1" x14ac:dyDescent="0.2">
      <c r="P545" s="73"/>
      <c r="Q545" s="89"/>
      <c r="R545" s="6"/>
      <c r="S545" s="39"/>
      <c r="T545" s="6"/>
      <c r="U545" s="5"/>
      <c r="V545" s="52"/>
      <c r="W545" s="56"/>
      <c r="X545" s="15"/>
      <c r="Y545" s="52"/>
      <c r="Z545" s="39"/>
      <c r="AA545" s="39"/>
      <c r="AB545" s="55"/>
      <c r="AC545" s="17"/>
      <c r="AD545" s="15"/>
      <c r="AE545" s="65"/>
      <c r="AF545" s="123"/>
      <c r="AG545" s="39"/>
      <c r="AH545" s="52"/>
      <c r="AJ545" s="17"/>
      <c r="AK545" s="17"/>
      <c r="AL545" s="17"/>
      <c r="AM545" s="17"/>
      <c r="AO545" s="157" t="s">
        <v>59</v>
      </c>
    </row>
    <row r="546" spans="2:41" s="3" customFormat="1" ht="9.9499999999999993" customHeight="1" x14ac:dyDescent="0.2">
      <c r="B546" s="112" t="s">
        <v>55</v>
      </c>
      <c r="D546" s="40"/>
      <c r="E546" s="73" t="s">
        <v>123</v>
      </c>
      <c r="F546" s="73"/>
      <c r="G546" s="30" t="s">
        <v>48</v>
      </c>
      <c r="H546" s="30" t="s">
        <v>87</v>
      </c>
      <c r="I546" s="30"/>
      <c r="J546" s="30" t="s">
        <v>134</v>
      </c>
      <c r="K546" s="30"/>
      <c r="L546" s="30"/>
      <c r="M546" s="30"/>
      <c r="N546" s="30"/>
      <c r="P546" s="73" t="s">
        <v>129</v>
      </c>
      <c r="Q546" s="89"/>
      <c r="R546" s="29"/>
      <c r="S546" s="39">
        <f t="shared" ref="S546:S549" si="1487">IF(Suggested="Yes",AA546,AG546)</f>
        <v>15.25</v>
      </c>
      <c r="T546" s="37" t="s">
        <v>47</v>
      </c>
      <c r="U546" s="5" t="str">
        <f>+Instructions!$B$3</f>
        <v>B</v>
      </c>
      <c r="V546" s="52"/>
      <c r="W546" s="56">
        <f>+Instructions!$C$22</f>
        <v>0</v>
      </c>
      <c r="X546" s="17">
        <f t="shared" ref="X546:X547" si="1488">ROUND($AA546*(1-W546)+0.004999,2)</f>
        <v>15.25</v>
      </c>
      <c r="Y546" s="52"/>
      <c r="Z546" s="6" t="s">
        <v>667</v>
      </c>
      <c r="AA546" s="39">
        <v>15.25</v>
      </c>
      <c r="AB546" s="60">
        <f t="shared" ref="AB546:AB549" si="1489">+W546</f>
        <v>0</v>
      </c>
      <c r="AC546" s="17">
        <f t="shared" ref="AC546:AC549" si="1490">+X546</f>
        <v>15.25</v>
      </c>
      <c r="AD546" s="12">
        <f t="shared" ref="AD546:AD549" si="1491">(AG546-AC546)/AG546</f>
        <v>0</v>
      </c>
      <c r="AE546" s="120"/>
      <c r="AF546" s="127">
        <v>1</v>
      </c>
      <c r="AG546" s="38">
        <f t="shared" ref="AG546:AG549" si="1492">SUM(AJ546:AL546)+AE546</f>
        <v>15.25</v>
      </c>
      <c r="AH546" s="52"/>
      <c r="AJ546" s="17">
        <f t="shared" ref="AJ546:AJ549" si="1493">ROUND(AC546/(1-VLOOKUP(AF546,Group,2,FALSE)),2)</f>
        <v>15.25</v>
      </c>
      <c r="AK546" s="17">
        <f t="shared" ref="AK546:AK549" si="1494">IF(VLOOKUP(AF546,Group,5,FALSE)="YES",VLOOKUP(ROUND(ROUND(AJ546,1)-AJ546,2),Round,2,FALSE)+VLOOKUP(AF546,Group,6,FALSE),0)</f>
        <v>0</v>
      </c>
      <c r="AL546" s="17">
        <f t="shared" ref="AL546:AL549" si="1495">IF(VLOOKUP(AF546,Group,7,FALSE)="",0,ROUND(AJ546-0.04999,1)-AJ546+AM546)</f>
        <v>0</v>
      </c>
      <c r="AM546" s="17" t="str">
        <f t="shared" ref="AM546:AM549" si="1496">IF(VLOOKUP(AF546,Group,7,FALSE)="","",VLOOKUP(AF546,Group,7,FALSE))</f>
        <v/>
      </c>
      <c r="AO546" s="31" t="s">
        <v>59</v>
      </c>
    </row>
    <row r="547" spans="2:41" s="3" customFormat="1" ht="9.9499999999999993" customHeight="1" x14ac:dyDescent="0.2">
      <c r="B547" s="112" t="s">
        <v>55</v>
      </c>
      <c r="D547" s="40"/>
      <c r="E547" s="73" t="s">
        <v>124</v>
      </c>
      <c r="F547" s="73"/>
      <c r="G547" s="30" t="s">
        <v>48</v>
      </c>
      <c r="H547" s="30"/>
      <c r="I547" s="30"/>
      <c r="J547" s="30" t="s">
        <v>134</v>
      </c>
      <c r="K547" s="30"/>
      <c r="L547" s="30"/>
      <c r="M547" s="30"/>
      <c r="N547" s="30"/>
      <c r="P547" s="73" t="s">
        <v>111</v>
      </c>
      <c r="Q547" s="89"/>
      <c r="R547" s="29"/>
      <c r="S547" s="39">
        <f t="shared" si="1487"/>
        <v>15.75</v>
      </c>
      <c r="T547" s="37" t="s">
        <v>47</v>
      </c>
      <c r="U547" s="5" t="str">
        <f>+Instructions!$B$3</f>
        <v>B</v>
      </c>
      <c r="V547" s="52"/>
      <c r="W547" s="56">
        <f>+Instructions!$C$22</f>
        <v>0</v>
      </c>
      <c r="X547" s="17">
        <f t="shared" si="1488"/>
        <v>15.75</v>
      </c>
      <c r="Y547" s="52"/>
      <c r="Z547" s="6" t="s">
        <v>667</v>
      </c>
      <c r="AA547" s="39">
        <v>15.75</v>
      </c>
      <c r="AB547" s="60">
        <f t="shared" si="1489"/>
        <v>0</v>
      </c>
      <c r="AC547" s="17">
        <f t="shared" si="1490"/>
        <v>15.75</v>
      </c>
      <c r="AD547" s="12">
        <f t="shared" si="1491"/>
        <v>0</v>
      </c>
      <c r="AE547" s="120"/>
      <c r="AF547" s="127">
        <v>1</v>
      </c>
      <c r="AG547" s="38">
        <f t="shared" si="1492"/>
        <v>15.75</v>
      </c>
      <c r="AH547" s="52"/>
      <c r="AJ547" s="17">
        <f t="shared" si="1493"/>
        <v>15.75</v>
      </c>
      <c r="AK547" s="17">
        <f t="shared" si="1494"/>
        <v>0</v>
      </c>
      <c r="AL547" s="17">
        <f t="shared" si="1495"/>
        <v>0</v>
      </c>
      <c r="AM547" s="17" t="str">
        <f t="shared" si="1496"/>
        <v/>
      </c>
      <c r="AO547" s="31" t="s">
        <v>59</v>
      </c>
    </row>
    <row r="548" spans="2:41" s="3" customFormat="1" ht="9.9499999999999993" customHeight="1" x14ac:dyDescent="0.2">
      <c r="B548" s="112" t="s">
        <v>55</v>
      </c>
      <c r="D548" s="40"/>
      <c r="E548" s="73" t="s">
        <v>125</v>
      </c>
      <c r="F548" s="73"/>
      <c r="G548" s="30" t="s">
        <v>48</v>
      </c>
      <c r="H548" s="30"/>
      <c r="I548" s="30"/>
      <c r="J548" s="30" t="s">
        <v>134</v>
      </c>
      <c r="K548" s="30"/>
      <c r="L548" s="30"/>
      <c r="M548" s="30"/>
      <c r="N548" s="30"/>
      <c r="P548" s="73" t="s">
        <v>141</v>
      </c>
      <c r="Q548" s="89"/>
      <c r="R548" s="29"/>
      <c r="S548" s="39">
        <f t="shared" si="1487"/>
        <v>19.45</v>
      </c>
      <c r="T548" s="37" t="s">
        <v>47</v>
      </c>
      <c r="U548" s="5" t="str">
        <f>+Instructions!$B$3</f>
        <v>B</v>
      </c>
      <c r="V548" s="52"/>
      <c r="W548" s="56">
        <f>+Instructions!$C$22</f>
        <v>0</v>
      </c>
      <c r="X548" s="17">
        <f t="shared" ref="X548:X549" si="1497">ROUND($AA548*(1-W548)+0.004999,2)</f>
        <v>19.45</v>
      </c>
      <c r="Y548" s="52"/>
      <c r="Z548" s="6" t="s">
        <v>667</v>
      </c>
      <c r="AA548" s="39">
        <v>19.45</v>
      </c>
      <c r="AB548" s="60">
        <f t="shared" si="1489"/>
        <v>0</v>
      </c>
      <c r="AC548" s="17">
        <f t="shared" si="1490"/>
        <v>19.45</v>
      </c>
      <c r="AD548" s="12">
        <f t="shared" si="1491"/>
        <v>0</v>
      </c>
      <c r="AE548" s="120"/>
      <c r="AF548" s="127">
        <v>1</v>
      </c>
      <c r="AG548" s="38">
        <f t="shared" si="1492"/>
        <v>19.45</v>
      </c>
      <c r="AH548" s="52"/>
      <c r="AJ548" s="17">
        <f t="shared" si="1493"/>
        <v>19.45</v>
      </c>
      <c r="AK548" s="17">
        <f t="shared" si="1494"/>
        <v>0</v>
      </c>
      <c r="AL548" s="17">
        <f t="shared" si="1495"/>
        <v>0</v>
      </c>
      <c r="AM548" s="17" t="str">
        <f t="shared" si="1496"/>
        <v/>
      </c>
      <c r="AO548" s="31" t="s">
        <v>59</v>
      </c>
    </row>
    <row r="549" spans="2:41" s="3" customFormat="1" ht="9.9499999999999993" customHeight="1" x14ac:dyDescent="0.2">
      <c r="B549" s="112" t="s">
        <v>55</v>
      </c>
      <c r="D549" s="40"/>
      <c r="E549" s="73" t="s">
        <v>277</v>
      </c>
      <c r="F549" s="73"/>
      <c r="G549" s="30" t="s">
        <v>48</v>
      </c>
      <c r="H549" s="30"/>
      <c r="I549" s="30"/>
      <c r="J549" s="30" t="s">
        <v>134</v>
      </c>
      <c r="K549" s="30"/>
      <c r="L549" s="30"/>
      <c r="M549" s="30"/>
      <c r="N549" s="30"/>
      <c r="P549" s="73" t="s">
        <v>143</v>
      </c>
      <c r="Q549" s="89"/>
      <c r="R549" s="29"/>
      <c r="S549" s="39">
        <f t="shared" si="1487"/>
        <v>20.45</v>
      </c>
      <c r="T549" s="37" t="s">
        <v>47</v>
      </c>
      <c r="U549" s="5" t="str">
        <f>+Instructions!$B$3</f>
        <v>B</v>
      </c>
      <c r="V549" s="52"/>
      <c r="W549" s="56">
        <f>+Instructions!$C$22</f>
        <v>0</v>
      </c>
      <c r="X549" s="17">
        <f t="shared" si="1497"/>
        <v>20.45</v>
      </c>
      <c r="Y549" s="52"/>
      <c r="Z549" s="6" t="s">
        <v>667</v>
      </c>
      <c r="AA549" s="39">
        <v>20.45</v>
      </c>
      <c r="AB549" s="60">
        <f t="shared" si="1489"/>
        <v>0</v>
      </c>
      <c r="AC549" s="17">
        <f t="shared" si="1490"/>
        <v>20.45</v>
      </c>
      <c r="AD549" s="12">
        <f t="shared" si="1491"/>
        <v>0</v>
      </c>
      <c r="AE549" s="120"/>
      <c r="AF549" s="127">
        <v>1</v>
      </c>
      <c r="AG549" s="38">
        <f t="shared" si="1492"/>
        <v>20.45</v>
      </c>
      <c r="AH549" s="52"/>
      <c r="AJ549" s="17">
        <f t="shared" si="1493"/>
        <v>20.45</v>
      </c>
      <c r="AK549" s="17">
        <f t="shared" si="1494"/>
        <v>0</v>
      </c>
      <c r="AL549" s="17">
        <f t="shared" si="1495"/>
        <v>0</v>
      </c>
      <c r="AM549" s="17" t="str">
        <f t="shared" si="1496"/>
        <v/>
      </c>
      <c r="AO549" s="31" t="s">
        <v>59</v>
      </c>
    </row>
    <row r="550" spans="2:41" s="3" customFormat="1" ht="1.5" customHeight="1" x14ac:dyDescent="0.2">
      <c r="P550" s="73"/>
      <c r="Q550" s="89"/>
      <c r="R550" s="6"/>
      <c r="S550" s="39"/>
      <c r="T550" s="6"/>
      <c r="U550" s="5"/>
      <c r="V550" s="52"/>
      <c r="W550" s="56"/>
      <c r="X550" s="15"/>
      <c r="Y550" s="52"/>
      <c r="Z550" s="39"/>
      <c r="AA550" s="39"/>
      <c r="AB550" s="55"/>
      <c r="AC550" s="17"/>
      <c r="AD550" s="15"/>
      <c r="AE550" s="65"/>
      <c r="AF550" s="123"/>
      <c r="AG550" s="39"/>
      <c r="AH550" s="52"/>
      <c r="AJ550" s="17"/>
      <c r="AK550" s="17"/>
      <c r="AL550" s="17"/>
      <c r="AM550" s="17"/>
      <c r="AO550" s="157" t="s">
        <v>59</v>
      </c>
    </row>
    <row r="551" spans="2:41" s="3" customFormat="1" ht="9.9499999999999993" customHeight="1" x14ac:dyDescent="0.2">
      <c r="B551" s="111" t="s">
        <v>8</v>
      </c>
      <c r="D551" s="40"/>
      <c r="E551" s="73" t="s">
        <v>224</v>
      </c>
      <c r="F551" s="73"/>
      <c r="G551" s="30" t="s">
        <v>114</v>
      </c>
      <c r="H551" s="30"/>
      <c r="I551" s="30"/>
      <c r="J551" s="30" t="s">
        <v>135</v>
      </c>
      <c r="K551" s="30"/>
      <c r="L551" s="73" t="s">
        <v>145</v>
      </c>
      <c r="N551" s="191" t="s">
        <v>130</v>
      </c>
      <c r="P551" s="73" t="s">
        <v>116</v>
      </c>
      <c r="Q551" s="89"/>
      <c r="R551" s="29"/>
      <c r="S551" s="39">
        <f t="shared" ref="S551:S552" si="1498">IF(Suggested="Yes",AA551,AG551)</f>
        <v>28.5</v>
      </c>
      <c r="T551" s="37" t="s">
        <v>46</v>
      </c>
      <c r="U551" s="5" t="str">
        <f>+Instructions!$B$3</f>
        <v>B</v>
      </c>
      <c r="V551" s="52"/>
      <c r="W551" s="56">
        <f>+Instructions!$C$22</f>
        <v>0</v>
      </c>
      <c r="X551" s="17">
        <f t="shared" ref="X551:X552" si="1499">ROUND($AA551*(1-W551)+0.004999,2)</f>
        <v>28.5</v>
      </c>
      <c r="Y551" s="52"/>
      <c r="Z551" s="6" t="s">
        <v>667</v>
      </c>
      <c r="AA551" s="39">
        <v>28.5</v>
      </c>
      <c r="AB551" s="60">
        <f t="shared" ref="AB551:AB552" si="1500">+W551</f>
        <v>0</v>
      </c>
      <c r="AC551" s="17">
        <f t="shared" ref="AC551:AC552" si="1501">+X551</f>
        <v>28.5</v>
      </c>
      <c r="AD551" s="12">
        <f t="shared" ref="AD551:AD552" si="1502">(AG551-AC551)/AG551</f>
        <v>0</v>
      </c>
      <c r="AE551" s="120"/>
      <c r="AF551" s="128">
        <v>3</v>
      </c>
      <c r="AG551" s="53">
        <f t="shared" ref="AG551:AG552" si="1503">SUM(AJ551:AL551)+AE551</f>
        <v>28.5</v>
      </c>
      <c r="AH551" s="52"/>
      <c r="AJ551" s="17">
        <f t="shared" ref="AJ551:AJ552" si="1504">ROUND(AC551/(1-VLOOKUP(AF551,Group,2,FALSE)),2)</f>
        <v>28.5</v>
      </c>
      <c r="AK551" s="17">
        <f t="shared" ref="AK551:AK552" si="1505">IF(VLOOKUP(AF551,Group,5,FALSE)="YES",VLOOKUP(ROUND(ROUND(AJ551,1)-AJ551,2),Round,2,FALSE)+VLOOKUP(AF551,Group,6,FALSE),0)</f>
        <v>0</v>
      </c>
      <c r="AL551" s="17">
        <f t="shared" ref="AL551:AL552" si="1506">IF(VLOOKUP(AF551,Group,7,FALSE)="",0,ROUND(AJ551-0.04999,1)-AJ551+AM551)</f>
        <v>0</v>
      </c>
      <c r="AM551" s="17" t="str">
        <f t="shared" ref="AM551:AM552" si="1507">IF(VLOOKUP(AF551,Group,7,FALSE)="","",VLOOKUP(AF551,Group,7,FALSE))</f>
        <v/>
      </c>
      <c r="AO551" s="31" t="s">
        <v>59</v>
      </c>
    </row>
    <row r="552" spans="2:41" s="3" customFormat="1" ht="9.9499999999999993" customHeight="1" x14ac:dyDescent="0.2">
      <c r="B552" s="111" t="s">
        <v>8</v>
      </c>
      <c r="D552" s="40"/>
      <c r="E552" s="73" t="s">
        <v>224</v>
      </c>
      <c r="F552" s="73"/>
      <c r="G552" s="30" t="s">
        <v>114</v>
      </c>
      <c r="H552" s="30"/>
      <c r="I552" s="30"/>
      <c r="J552" s="30" t="s">
        <v>135</v>
      </c>
      <c r="K552" s="30"/>
      <c r="L552" s="73" t="s">
        <v>150</v>
      </c>
      <c r="N552" s="191" t="s">
        <v>130</v>
      </c>
      <c r="P552" s="73" t="s">
        <v>116</v>
      </c>
      <c r="Q552" s="89"/>
      <c r="R552" s="29"/>
      <c r="S552" s="39">
        <f t="shared" si="1498"/>
        <v>28.5</v>
      </c>
      <c r="T552" s="37" t="s">
        <v>46</v>
      </c>
      <c r="U552" s="5" t="str">
        <f>+Instructions!$B$3</f>
        <v>B</v>
      </c>
      <c r="V552" s="52"/>
      <c r="W552" s="56">
        <f>+Instructions!$C$22</f>
        <v>0</v>
      </c>
      <c r="X552" s="17">
        <f t="shared" si="1499"/>
        <v>28.5</v>
      </c>
      <c r="Y552" s="52"/>
      <c r="Z552" s="6" t="s">
        <v>667</v>
      </c>
      <c r="AA552" s="39">
        <v>28.5</v>
      </c>
      <c r="AB552" s="60">
        <f t="shared" si="1500"/>
        <v>0</v>
      </c>
      <c r="AC552" s="17">
        <f t="shared" si="1501"/>
        <v>28.5</v>
      </c>
      <c r="AD552" s="12">
        <f t="shared" si="1502"/>
        <v>0</v>
      </c>
      <c r="AE552" s="120"/>
      <c r="AF552" s="128">
        <v>3</v>
      </c>
      <c r="AG552" s="53">
        <f t="shared" si="1503"/>
        <v>28.5</v>
      </c>
      <c r="AH552" s="52"/>
      <c r="AJ552" s="17">
        <f t="shared" si="1504"/>
        <v>28.5</v>
      </c>
      <c r="AK552" s="17">
        <f t="shared" si="1505"/>
        <v>0</v>
      </c>
      <c r="AL552" s="17">
        <f t="shared" si="1506"/>
        <v>0</v>
      </c>
      <c r="AM552" s="17" t="str">
        <f t="shared" si="1507"/>
        <v/>
      </c>
      <c r="AO552" s="31" t="s">
        <v>59</v>
      </c>
    </row>
    <row r="553" spans="2:41" s="3" customFormat="1" ht="2.85" customHeight="1" x14ac:dyDescent="0.2">
      <c r="P553" s="73"/>
      <c r="Q553" s="89"/>
      <c r="R553" s="6"/>
      <c r="S553" s="39"/>
      <c r="T553" s="6"/>
      <c r="U553" s="5"/>
      <c r="V553" s="52"/>
      <c r="W553" s="56"/>
      <c r="X553" s="15"/>
      <c r="Y553" s="52"/>
      <c r="Z553" s="39"/>
      <c r="AA553" s="39"/>
      <c r="AB553" s="55"/>
      <c r="AC553" s="17"/>
      <c r="AD553" s="15"/>
      <c r="AE553" s="65"/>
      <c r="AF553" s="123"/>
      <c r="AG553" s="39"/>
      <c r="AH553" s="52"/>
      <c r="AJ553" s="17"/>
      <c r="AK553" s="17"/>
      <c r="AL553" s="17"/>
      <c r="AM553" s="17"/>
      <c r="AO553" s="157" t="s">
        <v>59</v>
      </c>
    </row>
    <row r="554" spans="2:41" s="3" customFormat="1" ht="9.9499999999999993" customHeight="1" x14ac:dyDescent="0.2">
      <c r="B554" s="112" t="s">
        <v>55</v>
      </c>
      <c r="D554" s="40"/>
      <c r="E554" s="73" t="s">
        <v>123</v>
      </c>
      <c r="F554" s="73"/>
      <c r="G554" s="30" t="s">
        <v>48</v>
      </c>
      <c r="H554" s="30"/>
      <c r="I554" s="30"/>
      <c r="J554" s="30" t="s">
        <v>258</v>
      </c>
      <c r="K554" s="30"/>
      <c r="L554" s="30"/>
      <c r="M554" s="30"/>
      <c r="N554" s="30"/>
      <c r="P554" s="73" t="s">
        <v>129</v>
      </c>
      <c r="Q554" s="89"/>
      <c r="R554" s="29"/>
      <c r="S554" s="39">
        <f t="shared" ref="S554:S557" si="1508">IF(Suggested="Yes",AA554,AG554)</f>
        <v>13.4</v>
      </c>
      <c r="T554" s="37" t="s">
        <v>47</v>
      </c>
      <c r="U554" s="5" t="str">
        <f>+Instructions!$B$3</f>
        <v>B</v>
      </c>
      <c r="V554" s="52"/>
      <c r="W554" s="56">
        <f>+Instructions!$C$22</f>
        <v>0</v>
      </c>
      <c r="X554" s="17">
        <f t="shared" ref="X554:X555" si="1509">ROUND($AA554*(1-W554)+0.004999,2)</f>
        <v>13.4</v>
      </c>
      <c r="Y554" s="52"/>
      <c r="Z554" s="6" t="s">
        <v>667</v>
      </c>
      <c r="AA554" s="39">
        <v>13.4</v>
      </c>
      <c r="AB554" s="60">
        <f t="shared" ref="AB554:AB557" si="1510">+W554</f>
        <v>0</v>
      </c>
      <c r="AC554" s="17">
        <f t="shared" ref="AC554:AC557" si="1511">+X554</f>
        <v>13.4</v>
      </c>
      <c r="AD554" s="12">
        <f t="shared" ref="AD554:AD557" si="1512">(AG554-AC554)/AG554</f>
        <v>0</v>
      </c>
      <c r="AE554" s="120"/>
      <c r="AF554" s="127">
        <v>1</v>
      </c>
      <c r="AG554" s="38">
        <f t="shared" ref="AG554:AG557" si="1513">SUM(AJ554:AL554)+AE554</f>
        <v>13.4</v>
      </c>
      <c r="AH554" s="52"/>
      <c r="AJ554" s="17">
        <f t="shared" ref="AJ554:AJ557" si="1514">ROUND(AC554/(1-VLOOKUP(AF554,Group,2,FALSE)),2)</f>
        <v>13.4</v>
      </c>
      <c r="AK554" s="17">
        <f t="shared" ref="AK554:AK557" si="1515">IF(VLOOKUP(AF554,Group,5,FALSE)="YES",VLOOKUP(ROUND(ROUND(AJ554,1)-AJ554,2),Round,2,FALSE)+VLOOKUP(AF554,Group,6,FALSE),0)</f>
        <v>0</v>
      </c>
      <c r="AL554" s="17">
        <f t="shared" ref="AL554:AL557" si="1516">IF(VLOOKUP(AF554,Group,7,FALSE)="",0,ROUND(AJ554-0.04999,1)-AJ554+AM554)</f>
        <v>0</v>
      </c>
      <c r="AM554" s="17" t="str">
        <f t="shared" ref="AM554:AM557" si="1517">IF(VLOOKUP(AF554,Group,7,FALSE)="","",VLOOKUP(AF554,Group,7,FALSE))</f>
        <v/>
      </c>
      <c r="AO554" s="31" t="s">
        <v>59</v>
      </c>
    </row>
    <row r="555" spans="2:41" s="3" customFormat="1" ht="9.9499999999999993" customHeight="1" x14ac:dyDescent="0.2">
      <c r="B555" s="112" t="s">
        <v>55</v>
      </c>
      <c r="D555" s="40"/>
      <c r="E555" s="73" t="s">
        <v>124</v>
      </c>
      <c r="F555" s="73"/>
      <c r="G555" s="30" t="s">
        <v>48</v>
      </c>
      <c r="H555" s="30"/>
      <c r="I555" s="30"/>
      <c r="J555" s="30" t="s">
        <v>258</v>
      </c>
      <c r="K555" s="30"/>
      <c r="L555" s="30"/>
      <c r="M555" s="30"/>
      <c r="N555" s="30"/>
      <c r="P555" s="73" t="s">
        <v>111</v>
      </c>
      <c r="Q555" s="89"/>
      <c r="R555" s="29"/>
      <c r="S555" s="39">
        <f t="shared" si="1508"/>
        <v>13.9</v>
      </c>
      <c r="T555" s="37" t="s">
        <v>47</v>
      </c>
      <c r="U555" s="5" t="str">
        <f>+Instructions!$B$3</f>
        <v>B</v>
      </c>
      <c r="V555" s="52"/>
      <c r="W555" s="56">
        <f>+Instructions!$C$22</f>
        <v>0</v>
      </c>
      <c r="X555" s="17">
        <f t="shared" si="1509"/>
        <v>13.9</v>
      </c>
      <c r="Y555" s="52"/>
      <c r="Z555" s="6" t="s">
        <v>667</v>
      </c>
      <c r="AA555" s="39">
        <v>13.9</v>
      </c>
      <c r="AB555" s="60">
        <f t="shared" si="1510"/>
        <v>0</v>
      </c>
      <c r="AC555" s="17">
        <f t="shared" si="1511"/>
        <v>13.9</v>
      </c>
      <c r="AD555" s="12">
        <f t="shared" si="1512"/>
        <v>0</v>
      </c>
      <c r="AE555" s="120"/>
      <c r="AF555" s="127">
        <v>1</v>
      </c>
      <c r="AG555" s="38">
        <f t="shared" si="1513"/>
        <v>13.9</v>
      </c>
      <c r="AH555" s="52"/>
      <c r="AJ555" s="17">
        <f t="shared" si="1514"/>
        <v>13.9</v>
      </c>
      <c r="AK555" s="17">
        <f t="shared" si="1515"/>
        <v>0</v>
      </c>
      <c r="AL555" s="17">
        <f t="shared" si="1516"/>
        <v>0</v>
      </c>
      <c r="AM555" s="17" t="str">
        <f t="shared" si="1517"/>
        <v/>
      </c>
      <c r="AO555" s="31" t="s">
        <v>59</v>
      </c>
    </row>
    <row r="556" spans="2:41" s="3" customFormat="1" ht="9.9499999999999993" customHeight="1" x14ac:dyDescent="0.2">
      <c r="B556" s="112" t="s">
        <v>55</v>
      </c>
      <c r="D556" s="40"/>
      <c r="E556" s="73" t="s">
        <v>125</v>
      </c>
      <c r="F556" s="73"/>
      <c r="G556" s="30" t="s">
        <v>48</v>
      </c>
      <c r="H556" s="30"/>
      <c r="I556" s="30"/>
      <c r="J556" s="30" t="s">
        <v>258</v>
      </c>
      <c r="K556" s="30"/>
      <c r="L556" s="30"/>
      <c r="M556" s="30"/>
      <c r="N556" s="30"/>
      <c r="P556" s="73" t="s">
        <v>141</v>
      </c>
      <c r="Q556" s="89"/>
      <c r="R556" s="29"/>
      <c r="S556" s="39">
        <f t="shared" si="1508"/>
        <v>16.55</v>
      </c>
      <c r="T556" s="37" t="s">
        <v>47</v>
      </c>
      <c r="U556" s="5" t="str">
        <f>+Instructions!$B$3</f>
        <v>B</v>
      </c>
      <c r="V556" s="52"/>
      <c r="W556" s="56">
        <f>+Instructions!$C$22</f>
        <v>0</v>
      </c>
      <c r="X556" s="17">
        <f t="shared" ref="X556:X557" si="1518">ROUND($AA556*(1-W556)+0.004999,2)</f>
        <v>16.55</v>
      </c>
      <c r="Y556" s="52"/>
      <c r="Z556" s="6" t="s">
        <v>667</v>
      </c>
      <c r="AA556" s="39">
        <v>16.55</v>
      </c>
      <c r="AB556" s="60">
        <f t="shared" si="1510"/>
        <v>0</v>
      </c>
      <c r="AC556" s="17">
        <f t="shared" si="1511"/>
        <v>16.55</v>
      </c>
      <c r="AD556" s="12">
        <f t="shared" si="1512"/>
        <v>0</v>
      </c>
      <c r="AE556" s="120"/>
      <c r="AF556" s="127">
        <v>1</v>
      </c>
      <c r="AG556" s="38">
        <f t="shared" si="1513"/>
        <v>16.55</v>
      </c>
      <c r="AH556" s="52"/>
      <c r="AJ556" s="17">
        <f t="shared" si="1514"/>
        <v>16.55</v>
      </c>
      <c r="AK556" s="17">
        <f t="shared" si="1515"/>
        <v>0</v>
      </c>
      <c r="AL556" s="17">
        <f t="shared" si="1516"/>
        <v>0</v>
      </c>
      <c r="AM556" s="17" t="str">
        <f t="shared" si="1517"/>
        <v/>
      </c>
      <c r="AO556" s="31" t="s">
        <v>59</v>
      </c>
    </row>
    <row r="557" spans="2:41" s="3" customFormat="1" ht="9.9499999999999993" customHeight="1" x14ac:dyDescent="0.2">
      <c r="B557" s="112" t="s">
        <v>55</v>
      </c>
      <c r="D557" s="40"/>
      <c r="E557" s="73" t="s">
        <v>277</v>
      </c>
      <c r="F557" s="73"/>
      <c r="G557" s="30" t="s">
        <v>48</v>
      </c>
      <c r="H557" s="30"/>
      <c r="I557" s="30"/>
      <c r="J557" s="30" t="s">
        <v>258</v>
      </c>
      <c r="K557" s="30"/>
      <c r="L557" s="30"/>
      <c r="M557" s="30"/>
      <c r="N557" s="30"/>
      <c r="P557" s="73" t="s">
        <v>143</v>
      </c>
      <c r="Q557" s="89"/>
      <c r="R557" s="29"/>
      <c r="S557" s="39">
        <f t="shared" si="1508"/>
        <v>17.55</v>
      </c>
      <c r="T557" s="37" t="s">
        <v>47</v>
      </c>
      <c r="U557" s="5" t="str">
        <f>+Instructions!$B$3</f>
        <v>B</v>
      </c>
      <c r="V557" s="52"/>
      <c r="W557" s="56">
        <f>+Instructions!$C$22</f>
        <v>0</v>
      </c>
      <c r="X557" s="17">
        <f t="shared" si="1518"/>
        <v>17.55</v>
      </c>
      <c r="Y557" s="52"/>
      <c r="Z557" s="6" t="s">
        <v>667</v>
      </c>
      <c r="AA557" s="39">
        <v>17.55</v>
      </c>
      <c r="AB557" s="60">
        <f t="shared" si="1510"/>
        <v>0</v>
      </c>
      <c r="AC557" s="17">
        <f t="shared" si="1511"/>
        <v>17.55</v>
      </c>
      <c r="AD557" s="12">
        <f t="shared" si="1512"/>
        <v>0</v>
      </c>
      <c r="AE557" s="120"/>
      <c r="AF557" s="127">
        <v>1</v>
      </c>
      <c r="AG557" s="38">
        <f t="shared" si="1513"/>
        <v>17.55</v>
      </c>
      <c r="AH557" s="52"/>
      <c r="AJ557" s="17">
        <f t="shared" si="1514"/>
        <v>17.55</v>
      </c>
      <c r="AK557" s="17">
        <f t="shared" si="1515"/>
        <v>0</v>
      </c>
      <c r="AL557" s="17">
        <f t="shared" si="1516"/>
        <v>0</v>
      </c>
      <c r="AM557" s="17" t="str">
        <f t="shared" si="1517"/>
        <v/>
      </c>
      <c r="AO557" s="31" t="s">
        <v>59</v>
      </c>
    </row>
    <row r="558" spans="2:41" s="3" customFormat="1" ht="1.5" customHeight="1" x14ac:dyDescent="0.2">
      <c r="P558" s="73"/>
      <c r="Q558" s="89"/>
      <c r="R558" s="6"/>
      <c r="S558" s="39"/>
      <c r="T558" s="6"/>
      <c r="U558" s="5"/>
      <c r="V558" s="52"/>
      <c r="W558" s="56"/>
      <c r="X558" s="15"/>
      <c r="Y558" s="52"/>
      <c r="Z558" s="39"/>
      <c r="AA558" s="39"/>
      <c r="AB558" s="55"/>
      <c r="AC558" s="17"/>
      <c r="AD558" s="15"/>
      <c r="AE558" s="65"/>
      <c r="AF558" s="123"/>
      <c r="AG558" s="39"/>
      <c r="AH558" s="52"/>
      <c r="AJ558" s="17"/>
      <c r="AK558" s="17"/>
      <c r="AL558" s="17"/>
      <c r="AM558" s="17"/>
      <c r="AO558" s="157" t="s">
        <v>59</v>
      </c>
    </row>
    <row r="559" spans="2:41" s="3" customFormat="1" ht="9.9499999999999993" customHeight="1" x14ac:dyDescent="0.2">
      <c r="B559" s="111" t="s">
        <v>8</v>
      </c>
      <c r="D559" s="40"/>
      <c r="E559" s="73" t="s">
        <v>224</v>
      </c>
      <c r="F559" s="73"/>
      <c r="G559" s="30" t="s">
        <v>114</v>
      </c>
      <c r="H559" s="30"/>
      <c r="I559" s="30"/>
      <c r="J559" s="30" t="s">
        <v>260</v>
      </c>
      <c r="K559" s="30"/>
      <c r="L559" s="73" t="s">
        <v>145</v>
      </c>
      <c r="N559" s="191" t="s">
        <v>130</v>
      </c>
      <c r="P559" s="73" t="s">
        <v>116</v>
      </c>
      <c r="Q559" s="89"/>
      <c r="R559" s="29"/>
      <c r="S559" s="39">
        <f t="shared" ref="S559:S560" si="1519">IF(Suggested="Yes",AA559,AG559)</f>
        <v>24.8</v>
      </c>
      <c r="T559" s="37" t="s">
        <v>46</v>
      </c>
      <c r="U559" s="5" t="str">
        <f>+Instructions!$B$3</f>
        <v>B</v>
      </c>
      <c r="V559" s="52"/>
      <c r="W559" s="56">
        <f>+Instructions!$C$22</f>
        <v>0</v>
      </c>
      <c r="X559" s="17">
        <f t="shared" ref="X559:X560" si="1520">ROUND($AA559*(1-W559)+0.004999,2)</f>
        <v>24.8</v>
      </c>
      <c r="Y559" s="52"/>
      <c r="Z559" s="6" t="s">
        <v>667</v>
      </c>
      <c r="AA559" s="39">
        <v>24.8</v>
      </c>
      <c r="AB559" s="60">
        <f t="shared" ref="AB559:AB560" si="1521">+W559</f>
        <v>0</v>
      </c>
      <c r="AC559" s="17">
        <f t="shared" ref="AC559:AC560" si="1522">+X559</f>
        <v>24.8</v>
      </c>
      <c r="AD559" s="12">
        <f t="shared" ref="AD559:AD560" si="1523">(AG559-AC559)/AG559</f>
        <v>0</v>
      </c>
      <c r="AE559" s="120"/>
      <c r="AF559" s="128">
        <v>3</v>
      </c>
      <c r="AG559" s="53">
        <f t="shared" ref="AG559:AG560" si="1524">SUM(AJ559:AL559)+AE559</f>
        <v>24.8</v>
      </c>
      <c r="AH559" s="52"/>
      <c r="AJ559" s="17">
        <f t="shared" ref="AJ559:AJ560" si="1525">ROUND(AC559/(1-VLOOKUP(AF559,Group,2,FALSE)),2)</f>
        <v>24.8</v>
      </c>
      <c r="AK559" s="17">
        <f t="shared" ref="AK559:AK560" si="1526">IF(VLOOKUP(AF559,Group,5,FALSE)="YES",VLOOKUP(ROUND(ROUND(AJ559,1)-AJ559,2),Round,2,FALSE)+VLOOKUP(AF559,Group,6,FALSE),0)</f>
        <v>0</v>
      </c>
      <c r="AL559" s="17">
        <f t="shared" ref="AL559:AL560" si="1527">IF(VLOOKUP(AF559,Group,7,FALSE)="",0,ROUND(AJ559-0.04999,1)-AJ559+AM559)</f>
        <v>0</v>
      </c>
      <c r="AM559" s="17" t="str">
        <f t="shared" ref="AM559:AM560" si="1528">IF(VLOOKUP(AF559,Group,7,FALSE)="","",VLOOKUP(AF559,Group,7,FALSE))</f>
        <v/>
      </c>
      <c r="AO559" s="31" t="s">
        <v>59</v>
      </c>
    </row>
    <row r="560" spans="2:41" s="3" customFormat="1" ht="9.9499999999999993" customHeight="1" x14ac:dyDescent="0.2">
      <c r="B560" s="111" t="s">
        <v>8</v>
      </c>
      <c r="D560" s="40"/>
      <c r="E560" s="73" t="s">
        <v>224</v>
      </c>
      <c r="F560" s="73"/>
      <c r="G560" s="30" t="s">
        <v>114</v>
      </c>
      <c r="H560" s="30"/>
      <c r="I560" s="30"/>
      <c r="J560" s="30" t="s">
        <v>260</v>
      </c>
      <c r="K560" s="30"/>
      <c r="L560" s="73" t="s">
        <v>150</v>
      </c>
      <c r="N560" s="191" t="s">
        <v>130</v>
      </c>
      <c r="P560" s="73" t="s">
        <v>116</v>
      </c>
      <c r="Q560" s="89"/>
      <c r="R560" s="29"/>
      <c r="S560" s="39">
        <f t="shared" si="1519"/>
        <v>24.8</v>
      </c>
      <c r="T560" s="37" t="s">
        <v>46</v>
      </c>
      <c r="U560" s="5" t="str">
        <f>+Instructions!$B$3</f>
        <v>B</v>
      </c>
      <c r="V560" s="52"/>
      <c r="W560" s="56">
        <f>+Instructions!$C$22</f>
        <v>0</v>
      </c>
      <c r="X560" s="17">
        <f t="shared" si="1520"/>
        <v>24.8</v>
      </c>
      <c r="Y560" s="52"/>
      <c r="Z560" s="6" t="s">
        <v>667</v>
      </c>
      <c r="AA560" s="39">
        <v>24.8</v>
      </c>
      <c r="AB560" s="60">
        <f t="shared" si="1521"/>
        <v>0</v>
      </c>
      <c r="AC560" s="17">
        <f t="shared" si="1522"/>
        <v>24.8</v>
      </c>
      <c r="AD560" s="12">
        <f t="shared" si="1523"/>
        <v>0</v>
      </c>
      <c r="AE560" s="120"/>
      <c r="AF560" s="128">
        <v>3</v>
      </c>
      <c r="AG560" s="53">
        <f t="shared" si="1524"/>
        <v>24.8</v>
      </c>
      <c r="AH560" s="52"/>
      <c r="AJ560" s="17">
        <f t="shared" si="1525"/>
        <v>24.8</v>
      </c>
      <c r="AK560" s="17">
        <f t="shared" si="1526"/>
        <v>0</v>
      </c>
      <c r="AL560" s="17">
        <f t="shared" si="1527"/>
        <v>0</v>
      </c>
      <c r="AM560" s="17" t="str">
        <f t="shared" si="1528"/>
        <v/>
      </c>
      <c r="AO560" s="31" t="s">
        <v>59</v>
      </c>
    </row>
    <row r="561" spans="2:41" s="3" customFormat="1" ht="1.5" customHeight="1" x14ac:dyDescent="0.2">
      <c r="P561" s="73"/>
      <c r="Q561" s="89"/>
      <c r="R561" s="6"/>
      <c r="S561" s="39"/>
      <c r="T561" s="6"/>
      <c r="U561" s="5"/>
      <c r="V561" s="52"/>
      <c r="W561" s="56"/>
      <c r="X561" s="15"/>
      <c r="Y561" s="52"/>
      <c r="Z561" s="39"/>
      <c r="AA561" s="39"/>
      <c r="AB561" s="55"/>
      <c r="AC561" s="17"/>
      <c r="AD561" s="15"/>
      <c r="AE561" s="65"/>
      <c r="AF561" s="123"/>
      <c r="AG561" s="39"/>
      <c r="AH561" s="52"/>
      <c r="AJ561" s="17"/>
      <c r="AK561" s="17"/>
      <c r="AL561" s="17"/>
      <c r="AM561" s="17"/>
      <c r="AO561" s="157" t="s">
        <v>59</v>
      </c>
    </row>
    <row r="562" spans="2:41" s="3" customFormat="1" ht="9.75" customHeight="1" x14ac:dyDescent="0.2">
      <c r="B562" s="3" t="s">
        <v>465</v>
      </c>
      <c r="C562" s="11"/>
      <c r="D562" s="98" t="s">
        <v>327</v>
      </c>
      <c r="E562" s="174" t="s">
        <v>310</v>
      </c>
      <c r="F562" s="73"/>
      <c r="G562" s="30"/>
      <c r="H562" s="30"/>
      <c r="I562" s="30"/>
      <c r="J562" s="30"/>
      <c r="K562" s="174" t="s">
        <v>445</v>
      </c>
      <c r="M562" s="30"/>
      <c r="N562" s="30"/>
      <c r="P562" s="73"/>
      <c r="Q562" s="89"/>
      <c r="R562" s="29"/>
      <c r="S562" s="39"/>
      <c r="T562" s="37"/>
      <c r="U562" s="37"/>
      <c r="V562" s="52"/>
      <c r="W562" s="56"/>
      <c r="X562" s="39"/>
      <c r="Y562" s="52"/>
      <c r="Z562" s="39"/>
      <c r="AA562" s="39"/>
      <c r="AB562" s="60"/>
      <c r="AC562" s="39"/>
      <c r="AD562" s="60"/>
      <c r="AE562" s="74"/>
      <c r="AF562" s="74"/>
      <c r="AG562" s="39"/>
      <c r="AH562" s="52"/>
      <c r="AI562" s="39"/>
      <c r="AJ562" s="39"/>
      <c r="AK562" s="39"/>
      <c r="AL562" s="39"/>
      <c r="AM562" s="39"/>
      <c r="AN562" s="6"/>
      <c r="AO562" s="156"/>
    </row>
    <row r="563" spans="2:41" s="3" customFormat="1" ht="3.95" customHeight="1" x14ac:dyDescent="0.2">
      <c r="P563" s="73"/>
      <c r="Q563" s="89"/>
      <c r="R563" s="6"/>
      <c r="S563" s="39"/>
      <c r="T563" s="6"/>
      <c r="U563" s="5"/>
      <c r="V563" s="52"/>
      <c r="W563" s="56"/>
      <c r="X563" s="15"/>
      <c r="Y563" s="52"/>
      <c r="Z563" s="39"/>
      <c r="AA563" s="39"/>
      <c r="AB563" s="55"/>
      <c r="AC563" s="17"/>
      <c r="AD563" s="15"/>
      <c r="AE563" s="65"/>
      <c r="AF563" s="123"/>
      <c r="AG563" s="39"/>
      <c r="AH563" s="52"/>
      <c r="AJ563" s="17"/>
      <c r="AK563" s="17"/>
      <c r="AL563" s="17"/>
      <c r="AM563" s="17"/>
      <c r="AO563" s="157" t="s">
        <v>59</v>
      </c>
    </row>
    <row r="564" spans="2:41" s="3" customFormat="1" ht="9.9499999999999993" customHeight="1" x14ac:dyDescent="0.2">
      <c r="C564" s="213" t="s">
        <v>629</v>
      </c>
      <c r="D564" s="98"/>
      <c r="E564" s="174"/>
      <c r="F564" s="73"/>
      <c r="G564" s="30"/>
      <c r="H564" s="30"/>
      <c r="I564" s="30"/>
      <c r="J564" s="30"/>
      <c r="K564" s="174"/>
      <c r="M564" s="30"/>
      <c r="N564" s="30" t="s">
        <v>87</v>
      </c>
      <c r="P564" s="73"/>
      <c r="Q564" s="89"/>
      <c r="R564" s="78" t="s">
        <v>121</v>
      </c>
      <c r="S564" s="189" t="s">
        <v>537</v>
      </c>
      <c r="T564" s="190"/>
      <c r="U564" s="37"/>
      <c r="V564" s="52"/>
      <c r="W564" s="56"/>
      <c r="X564" s="39"/>
      <c r="Y564" s="52"/>
      <c r="Z564" s="39"/>
      <c r="AA564" s="39"/>
      <c r="AB564" s="60"/>
      <c r="AC564" s="39"/>
      <c r="AD564" s="60"/>
      <c r="AE564" s="74"/>
      <c r="AF564" s="74"/>
      <c r="AG564" s="39"/>
      <c r="AH564" s="52"/>
      <c r="AI564" s="39"/>
      <c r="AJ564" s="39"/>
      <c r="AK564" s="39"/>
      <c r="AL564" s="39"/>
      <c r="AM564" s="39"/>
      <c r="AN564" s="6"/>
      <c r="AO564" s="156"/>
    </row>
    <row r="565" spans="2:41" s="3" customFormat="1" ht="2.85" customHeight="1" x14ac:dyDescent="0.2">
      <c r="P565" s="73"/>
      <c r="Q565" s="89"/>
      <c r="R565" s="6"/>
      <c r="S565" s="39"/>
      <c r="T565" s="6"/>
      <c r="U565" s="5"/>
      <c r="V565" s="52"/>
      <c r="W565" s="56"/>
      <c r="X565" s="15"/>
      <c r="Y565" s="52"/>
      <c r="Z565" s="39"/>
      <c r="AA565" s="39"/>
      <c r="AB565" s="55"/>
      <c r="AC565" s="17"/>
      <c r="AD565" s="15"/>
      <c r="AE565" s="65"/>
      <c r="AF565" s="123"/>
      <c r="AG565" s="39"/>
      <c r="AH565" s="52"/>
      <c r="AJ565" s="17"/>
      <c r="AK565" s="17"/>
      <c r="AL565" s="17"/>
      <c r="AM565" s="17"/>
      <c r="AO565" s="157" t="s">
        <v>59</v>
      </c>
    </row>
    <row r="566" spans="2:41" s="3" customFormat="1" ht="9.9499999999999993" customHeight="1" x14ac:dyDescent="0.2">
      <c r="D566" s="40" t="s">
        <v>97</v>
      </c>
      <c r="E566" s="186" t="s">
        <v>630</v>
      </c>
      <c r="F566" s="186"/>
      <c r="G566" s="186"/>
      <c r="H566" s="186"/>
      <c r="I566" s="186"/>
      <c r="J566" s="186"/>
      <c r="K566" s="186"/>
      <c r="L566" s="186"/>
      <c r="M566" s="186"/>
      <c r="N566" s="186"/>
      <c r="O566" s="186"/>
      <c r="P566" s="98"/>
      <c r="Q566" s="187"/>
      <c r="R566" s="188"/>
      <c r="S566" s="39"/>
      <c r="T566" s="6"/>
      <c r="U566" s="5"/>
      <c r="V566" s="52"/>
      <c r="W566" s="56"/>
      <c r="X566" s="15"/>
      <c r="Y566" s="52"/>
      <c r="Z566" s="39"/>
      <c r="AA566" s="39"/>
      <c r="AB566" s="55"/>
      <c r="AC566" s="17"/>
      <c r="AD566" s="15"/>
      <c r="AE566" s="65"/>
      <c r="AF566" s="123"/>
      <c r="AG566" s="39"/>
      <c r="AH566" s="52"/>
      <c r="AJ566" s="17"/>
      <c r="AK566" s="17"/>
      <c r="AL566" s="17"/>
      <c r="AM566" s="17"/>
      <c r="AO566" s="157" t="s">
        <v>59</v>
      </c>
    </row>
    <row r="567" spans="2:41" s="3" customFormat="1" ht="1.5" customHeight="1" x14ac:dyDescent="0.2">
      <c r="P567" s="73"/>
      <c r="Q567" s="89"/>
      <c r="R567" s="6"/>
      <c r="S567" s="39"/>
      <c r="T567" s="6"/>
      <c r="U567" s="5"/>
      <c r="V567" s="52"/>
      <c r="W567" s="56"/>
      <c r="X567" s="15"/>
      <c r="Y567" s="52"/>
      <c r="Z567" s="39"/>
      <c r="AA567" s="39"/>
      <c r="AB567" s="55"/>
      <c r="AC567" s="17"/>
      <c r="AD567" s="15"/>
      <c r="AE567" s="65"/>
      <c r="AF567" s="123"/>
      <c r="AG567" s="39"/>
      <c r="AH567" s="52"/>
      <c r="AJ567" s="17"/>
      <c r="AK567" s="17"/>
      <c r="AL567" s="17"/>
      <c r="AM567" s="17"/>
      <c r="AO567" s="157" t="s">
        <v>59</v>
      </c>
    </row>
    <row r="568" spans="2:41" s="3" customFormat="1" ht="9.9499999999999993" customHeight="1" x14ac:dyDescent="0.2">
      <c r="B568" s="112" t="s">
        <v>55</v>
      </c>
      <c r="D568" s="30"/>
      <c r="E568" s="73" t="s">
        <v>104</v>
      </c>
      <c r="F568" s="73"/>
      <c r="G568" s="30" t="s">
        <v>48</v>
      </c>
      <c r="H568" s="30"/>
      <c r="I568" s="30"/>
      <c r="J568" s="30" t="s">
        <v>115</v>
      </c>
      <c r="K568" s="30"/>
      <c r="L568" s="30"/>
      <c r="M568" s="30"/>
      <c r="N568" s="30"/>
      <c r="P568" s="73" t="s">
        <v>106</v>
      </c>
      <c r="Q568" s="89" t="s">
        <v>13</v>
      </c>
      <c r="R568" s="29"/>
      <c r="S568" s="39">
        <f t="shared" ref="S568:S572" si="1529">IF(Suggested="Yes",AA568,AG568)</f>
        <v>7.75</v>
      </c>
      <c r="T568" s="37" t="s">
        <v>47</v>
      </c>
      <c r="U568" s="5" t="str">
        <f>+Instructions!$B$3</f>
        <v>B</v>
      </c>
      <c r="V568" s="52"/>
      <c r="W568" s="56">
        <f>+Instructions!$C$22</f>
        <v>0</v>
      </c>
      <c r="X568" s="17">
        <f t="shared" ref="X568:X572" si="1530">ROUND($AA568*(1-W568)+0.004999,2)</f>
        <v>7.75</v>
      </c>
      <c r="Y568" s="52"/>
      <c r="Z568" s="6" t="s">
        <v>666</v>
      </c>
      <c r="AA568" s="39">
        <v>7.75</v>
      </c>
      <c r="AB568" s="60">
        <f t="shared" ref="AB568:AB572" si="1531">+W568</f>
        <v>0</v>
      </c>
      <c r="AC568" s="17">
        <f t="shared" ref="AC568:AC572" si="1532">+X568</f>
        <v>7.75</v>
      </c>
      <c r="AD568" s="12">
        <f t="shared" ref="AD568:AD572" si="1533">(AG568-AC568)/AG568</f>
        <v>0</v>
      </c>
      <c r="AE568" s="120"/>
      <c r="AF568" s="127">
        <v>1</v>
      </c>
      <c r="AG568" s="38">
        <f t="shared" ref="AG568:AG572" si="1534">SUM(AJ568:AL568)+AE568</f>
        <v>7.75</v>
      </c>
      <c r="AH568" s="52"/>
      <c r="AJ568" s="17">
        <f t="shared" ref="AJ568:AJ572" si="1535">ROUND(AC568/(1-VLOOKUP(AF568,Group,2,FALSE)),2)</f>
        <v>7.75</v>
      </c>
      <c r="AK568" s="17">
        <f t="shared" ref="AK568:AK572" si="1536">IF(VLOOKUP(AF568,Group,5,FALSE)="YES",VLOOKUP(ROUND(ROUND(AJ568,1)-AJ568,2),Round,2,FALSE)+VLOOKUP(AF568,Group,6,FALSE),0)</f>
        <v>0</v>
      </c>
      <c r="AL568" s="17">
        <f t="shared" ref="AL568:AL572" si="1537">IF(VLOOKUP(AF568,Group,7,FALSE)="",0,ROUND(AJ568-0.04999,1)-AJ568+AM568)</f>
        <v>0</v>
      </c>
      <c r="AM568" s="17" t="str">
        <f t="shared" ref="AM568:AM572" si="1538">IF(VLOOKUP(AF568,Group,7,FALSE)="","",VLOOKUP(AF568,Group,7,FALSE))</f>
        <v/>
      </c>
      <c r="AO568" s="31" t="s">
        <v>59</v>
      </c>
    </row>
    <row r="569" spans="2:41" s="3" customFormat="1" ht="9.9499999999999993" customHeight="1" x14ac:dyDescent="0.2">
      <c r="B569" s="112" t="s">
        <v>55</v>
      </c>
      <c r="D569" s="40"/>
      <c r="E569" s="73" t="s">
        <v>109</v>
      </c>
      <c r="F569" s="73"/>
      <c r="G569" s="30" t="s">
        <v>48</v>
      </c>
      <c r="H569" s="30"/>
      <c r="I569" s="30"/>
      <c r="J569" s="30" t="s">
        <v>115</v>
      </c>
      <c r="K569" s="30"/>
      <c r="L569" s="30"/>
      <c r="M569" s="30"/>
      <c r="N569" s="30"/>
      <c r="P569" s="73" t="s">
        <v>106</v>
      </c>
      <c r="Q569" s="89"/>
      <c r="R569" s="29"/>
      <c r="S569" s="39">
        <f t="shared" si="1529"/>
        <v>9.6999999999999993</v>
      </c>
      <c r="T569" s="37" t="s">
        <v>47</v>
      </c>
      <c r="U569" s="5" t="str">
        <f>+Instructions!$B$3</f>
        <v>B</v>
      </c>
      <c r="V569" s="52"/>
      <c r="W569" s="56">
        <f>+Instructions!$C$22</f>
        <v>0</v>
      </c>
      <c r="X569" s="17">
        <f t="shared" si="1530"/>
        <v>9.6999999999999993</v>
      </c>
      <c r="Y569" s="52"/>
      <c r="Z569" s="6" t="s">
        <v>666</v>
      </c>
      <c r="AA569" s="39">
        <v>9.6999999999999993</v>
      </c>
      <c r="AB569" s="60">
        <f t="shared" si="1531"/>
        <v>0</v>
      </c>
      <c r="AC569" s="17">
        <f t="shared" si="1532"/>
        <v>9.6999999999999993</v>
      </c>
      <c r="AD569" s="12">
        <f t="shared" si="1533"/>
        <v>0</v>
      </c>
      <c r="AE569" s="120"/>
      <c r="AF569" s="127">
        <v>1</v>
      </c>
      <c r="AG569" s="38">
        <f t="shared" si="1534"/>
        <v>9.6999999999999993</v>
      </c>
      <c r="AH569" s="52"/>
      <c r="AJ569" s="17">
        <f t="shared" si="1535"/>
        <v>9.6999999999999993</v>
      </c>
      <c r="AK569" s="17">
        <f t="shared" si="1536"/>
        <v>0</v>
      </c>
      <c r="AL569" s="17">
        <f t="shared" si="1537"/>
        <v>0</v>
      </c>
      <c r="AM569" s="17" t="str">
        <f t="shared" si="1538"/>
        <v/>
      </c>
      <c r="AO569" s="31" t="s">
        <v>59</v>
      </c>
    </row>
    <row r="570" spans="2:41" s="3" customFormat="1" ht="9.9499999999999993" customHeight="1" x14ac:dyDescent="0.2">
      <c r="B570" s="112" t="s">
        <v>55</v>
      </c>
      <c r="D570" s="40"/>
      <c r="E570" s="73" t="s">
        <v>112</v>
      </c>
      <c r="F570" s="73"/>
      <c r="G570" s="30" t="s">
        <v>48</v>
      </c>
      <c r="H570" s="30"/>
      <c r="I570" s="30"/>
      <c r="J570" s="30" t="s">
        <v>115</v>
      </c>
      <c r="K570" s="30"/>
      <c r="L570" s="30"/>
      <c r="M570" s="30"/>
      <c r="N570" s="30"/>
      <c r="P570" s="73" t="s">
        <v>113</v>
      </c>
      <c r="Q570" s="89"/>
      <c r="R570" s="29"/>
      <c r="S570" s="39">
        <f t="shared" si="1529"/>
        <v>10.45</v>
      </c>
      <c r="T570" s="37" t="s">
        <v>47</v>
      </c>
      <c r="U570" s="5" t="str">
        <f>+Instructions!$B$3</f>
        <v>B</v>
      </c>
      <c r="V570" s="52"/>
      <c r="W570" s="56">
        <f>+Instructions!$C$22</f>
        <v>0</v>
      </c>
      <c r="X570" s="17">
        <f t="shared" si="1530"/>
        <v>10.45</v>
      </c>
      <c r="Y570" s="52"/>
      <c r="Z570" s="6" t="s">
        <v>666</v>
      </c>
      <c r="AA570" s="39">
        <v>10.45</v>
      </c>
      <c r="AB570" s="60">
        <f t="shared" si="1531"/>
        <v>0</v>
      </c>
      <c r="AC570" s="17">
        <f t="shared" si="1532"/>
        <v>10.45</v>
      </c>
      <c r="AD570" s="12">
        <f t="shared" si="1533"/>
        <v>0</v>
      </c>
      <c r="AE570" s="120"/>
      <c r="AF570" s="127">
        <v>1</v>
      </c>
      <c r="AG570" s="38">
        <f t="shared" si="1534"/>
        <v>10.45</v>
      </c>
      <c r="AH570" s="52"/>
      <c r="AJ570" s="17">
        <f t="shared" si="1535"/>
        <v>10.45</v>
      </c>
      <c r="AK570" s="17">
        <f t="shared" si="1536"/>
        <v>0</v>
      </c>
      <c r="AL570" s="17">
        <f t="shared" si="1537"/>
        <v>0</v>
      </c>
      <c r="AM570" s="17" t="str">
        <f t="shared" si="1538"/>
        <v/>
      </c>
      <c r="AO570" s="31" t="s">
        <v>59</v>
      </c>
    </row>
    <row r="571" spans="2:41" s="3" customFormat="1" ht="9.9499999999999993" customHeight="1" x14ac:dyDescent="0.2">
      <c r="B571" s="112" t="s">
        <v>55</v>
      </c>
      <c r="D571" s="40"/>
      <c r="E571" s="73" t="s">
        <v>107</v>
      </c>
      <c r="F571" s="73"/>
      <c r="G571" s="30" t="s">
        <v>48</v>
      </c>
      <c r="H571" s="30"/>
      <c r="I571" s="30"/>
      <c r="J571" s="30" t="s">
        <v>115</v>
      </c>
      <c r="K571" s="30"/>
      <c r="L571" s="30"/>
      <c r="M571" s="30"/>
      <c r="N571" s="30"/>
      <c r="P571" s="73" t="s">
        <v>108</v>
      </c>
      <c r="Q571" s="89" t="s">
        <v>13</v>
      </c>
      <c r="R571" s="29"/>
      <c r="S571" s="39">
        <f t="shared" ref="S571" si="1539">IF(Suggested="Yes",AA571,AG571)</f>
        <v>8.5</v>
      </c>
      <c r="T571" s="37" t="s">
        <v>47</v>
      </c>
      <c r="U571" s="5" t="str">
        <f>+Instructions!$B$3</f>
        <v>B</v>
      </c>
      <c r="V571" s="52"/>
      <c r="W571" s="56">
        <f>+Instructions!$C$22</f>
        <v>0</v>
      </c>
      <c r="X571" s="17">
        <f t="shared" ref="X571" si="1540">ROUND($AA571*(1-W571)+0.004999,2)</f>
        <v>8.5</v>
      </c>
      <c r="Y571" s="52"/>
      <c r="Z571" s="6" t="s">
        <v>666</v>
      </c>
      <c r="AA571" s="39">
        <v>8.5</v>
      </c>
      <c r="AB571" s="60">
        <f t="shared" ref="AB571" si="1541">+W571</f>
        <v>0</v>
      </c>
      <c r="AC571" s="17">
        <f t="shared" ref="AC571" si="1542">+X571</f>
        <v>8.5</v>
      </c>
      <c r="AD571" s="12">
        <f t="shared" ref="AD571" si="1543">(AG571-AC571)/AG571</f>
        <v>0</v>
      </c>
      <c r="AE571" s="120"/>
      <c r="AF571" s="127">
        <v>1</v>
      </c>
      <c r="AG571" s="38">
        <f t="shared" ref="AG571" si="1544">SUM(AJ571:AL571)+AE571</f>
        <v>8.5</v>
      </c>
      <c r="AH571" s="52"/>
      <c r="AJ571" s="17">
        <f t="shared" ref="AJ571" si="1545">ROUND(AC571/(1-VLOOKUP(AF571,Group,2,FALSE)),2)</f>
        <v>8.5</v>
      </c>
      <c r="AK571" s="17">
        <f t="shared" ref="AK571" si="1546">IF(VLOOKUP(AF571,Group,5,FALSE)="YES",VLOOKUP(ROUND(ROUND(AJ571,1)-AJ571,2),Round,2,FALSE)+VLOOKUP(AF571,Group,6,FALSE),0)</f>
        <v>0</v>
      </c>
      <c r="AL571" s="17">
        <f t="shared" ref="AL571" si="1547">IF(VLOOKUP(AF571,Group,7,FALSE)="",0,ROUND(AJ571-0.04999,1)-AJ571+AM571)</f>
        <v>0</v>
      </c>
      <c r="AM571" s="17" t="str">
        <f t="shared" ref="AM571" si="1548">IF(VLOOKUP(AF571,Group,7,FALSE)="","",VLOOKUP(AF571,Group,7,FALSE))</f>
        <v/>
      </c>
      <c r="AO571" s="31" t="s">
        <v>59</v>
      </c>
    </row>
    <row r="572" spans="2:41" s="3" customFormat="1" ht="9.9499999999999993" customHeight="1" x14ac:dyDescent="0.2">
      <c r="B572" s="112" t="s">
        <v>55</v>
      </c>
      <c r="D572" s="40"/>
      <c r="E572" s="73" t="s">
        <v>322</v>
      </c>
      <c r="F572" s="73"/>
      <c r="G572" s="30" t="s">
        <v>48</v>
      </c>
      <c r="H572" s="30"/>
      <c r="I572" s="30"/>
      <c r="J572" s="30" t="s">
        <v>115</v>
      </c>
      <c r="K572" s="30"/>
      <c r="L572" s="30"/>
      <c r="M572" s="30"/>
      <c r="N572" s="30"/>
      <c r="P572" s="73" t="s">
        <v>111</v>
      </c>
      <c r="Q572" s="89"/>
      <c r="R572" s="29"/>
      <c r="S572" s="39">
        <f t="shared" si="1529"/>
        <v>12.85</v>
      </c>
      <c r="T572" s="37" t="s">
        <v>47</v>
      </c>
      <c r="U572" s="5" t="str">
        <f>+Instructions!$B$3</f>
        <v>B</v>
      </c>
      <c r="V572" s="52"/>
      <c r="W572" s="56">
        <f>+Instructions!$C$22</f>
        <v>0</v>
      </c>
      <c r="X572" s="17">
        <f t="shared" si="1530"/>
        <v>12.85</v>
      </c>
      <c r="Y572" s="52"/>
      <c r="Z572" s="6" t="s">
        <v>666</v>
      </c>
      <c r="AA572" s="39">
        <v>12.85</v>
      </c>
      <c r="AB572" s="60">
        <f t="shared" si="1531"/>
        <v>0</v>
      </c>
      <c r="AC572" s="17">
        <f t="shared" si="1532"/>
        <v>12.85</v>
      </c>
      <c r="AD572" s="12">
        <f t="shared" si="1533"/>
        <v>0</v>
      </c>
      <c r="AE572" s="120"/>
      <c r="AF572" s="127">
        <v>1</v>
      </c>
      <c r="AG572" s="38">
        <f t="shared" si="1534"/>
        <v>12.85</v>
      </c>
      <c r="AH572" s="52"/>
      <c r="AJ572" s="17">
        <f t="shared" si="1535"/>
        <v>12.85</v>
      </c>
      <c r="AK572" s="17">
        <f t="shared" si="1536"/>
        <v>0</v>
      </c>
      <c r="AL572" s="17">
        <f t="shared" si="1537"/>
        <v>0</v>
      </c>
      <c r="AM572" s="17" t="str">
        <f t="shared" si="1538"/>
        <v/>
      </c>
      <c r="AO572" s="31" t="s">
        <v>59</v>
      </c>
    </row>
    <row r="573" spans="2:41" s="3" customFormat="1" ht="2.85" customHeight="1" x14ac:dyDescent="0.2">
      <c r="N573" s="30"/>
      <c r="P573" s="73"/>
      <c r="Q573" s="89"/>
      <c r="R573" s="6"/>
      <c r="S573" s="39"/>
      <c r="T573" s="6"/>
      <c r="U573" s="5"/>
      <c r="V573" s="52"/>
      <c r="W573" s="56"/>
      <c r="X573" s="15"/>
      <c r="Y573" s="52"/>
      <c r="Z573" s="39"/>
      <c r="AA573" s="39"/>
      <c r="AB573" s="55"/>
      <c r="AC573" s="17"/>
      <c r="AD573" s="15"/>
      <c r="AE573" s="65"/>
      <c r="AF573" s="123"/>
      <c r="AG573" s="39"/>
      <c r="AH573" s="52"/>
      <c r="AJ573" s="17"/>
      <c r="AK573" s="17"/>
      <c r="AL573" s="17"/>
      <c r="AM573" s="17"/>
      <c r="AO573" s="157"/>
    </row>
    <row r="574" spans="2:41" s="3" customFormat="1" ht="9.9499999999999993" customHeight="1" x14ac:dyDescent="0.2">
      <c r="B574" s="112" t="s">
        <v>55</v>
      </c>
      <c r="D574" s="40"/>
      <c r="E574" s="73" t="s">
        <v>104</v>
      </c>
      <c r="F574" s="73"/>
      <c r="G574" s="30" t="s">
        <v>48</v>
      </c>
      <c r="H574" s="30"/>
      <c r="I574" s="30"/>
      <c r="J574" s="30" t="s">
        <v>135</v>
      </c>
      <c r="K574" s="30"/>
      <c r="L574" s="30"/>
      <c r="M574" s="30"/>
      <c r="N574" s="30"/>
      <c r="P574" s="73" t="s">
        <v>106</v>
      </c>
      <c r="Q574" s="89" t="s">
        <v>13</v>
      </c>
      <c r="R574" s="29"/>
      <c r="S574" s="39">
        <f t="shared" ref="S574:S578" si="1549">IF(Suggested="Yes",AA574,AG574)</f>
        <v>8.75</v>
      </c>
      <c r="T574" s="37" t="s">
        <v>47</v>
      </c>
      <c r="U574" s="5" t="str">
        <f>+Instructions!$B$3</f>
        <v>B</v>
      </c>
      <c r="V574" s="52"/>
      <c r="W574" s="56">
        <f>+Instructions!$C$22</f>
        <v>0</v>
      </c>
      <c r="X574" s="17">
        <f t="shared" ref="X574:X578" si="1550">ROUND($AA574*(1-W574)+0.004999,2)</f>
        <v>8.75</v>
      </c>
      <c r="Y574" s="52"/>
      <c r="Z574" s="6" t="s">
        <v>666</v>
      </c>
      <c r="AA574" s="39">
        <v>8.75</v>
      </c>
      <c r="AB574" s="60">
        <f t="shared" ref="AB574:AB578" si="1551">+W574</f>
        <v>0</v>
      </c>
      <c r="AC574" s="17">
        <f t="shared" ref="AC574:AC578" si="1552">+X574</f>
        <v>8.75</v>
      </c>
      <c r="AD574" s="12">
        <f t="shared" ref="AD574:AD578" si="1553">(AG574-AC574)/AG574</f>
        <v>0</v>
      </c>
      <c r="AE574" s="120"/>
      <c r="AF574" s="127">
        <v>1</v>
      </c>
      <c r="AG574" s="38">
        <f t="shared" ref="AG574:AG578" si="1554">SUM(AJ574:AL574)+AE574</f>
        <v>8.75</v>
      </c>
      <c r="AH574" s="52"/>
      <c r="AJ574" s="17">
        <f t="shared" ref="AJ574:AJ578" si="1555">ROUND(AC574/(1-VLOOKUP(AF574,Group,2,FALSE)),2)</f>
        <v>8.75</v>
      </c>
      <c r="AK574" s="17">
        <f t="shared" ref="AK574:AK578" si="1556">IF(VLOOKUP(AF574,Group,5,FALSE)="YES",VLOOKUP(ROUND(ROUND(AJ574,1)-AJ574,2),Round,2,FALSE)+VLOOKUP(AF574,Group,6,FALSE),0)</f>
        <v>0</v>
      </c>
      <c r="AL574" s="17">
        <f t="shared" ref="AL574:AL578" si="1557">IF(VLOOKUP(AF574,Group,7,FALSE)="",0,ROUND(AJ574-0.04999,1)-AJ574+AM574)</f>
        <v>0</v>
      </c>
      <c r="AM574" s="17" t="str">
        <f t="shared" ref="AM574:AM578" si="1558">IF(VLOOKUP(AF574,Group,7,FALSE)="","",VLOOKUP(AF574,Group,7,FALSE))</f>
        <v/>
      </c>
      <c r="AO574" s="31" t="s">
        <v>59</v>
      </c>
    </row>
    <row r="575" spans="2:41" s="3" customFormat="1" ht="9.9499999999999993" customHeight="1" x14ac:dyDescent="0.2">
      <c r="B575" s="112" t="s">
        <v>55</v>
      </c>
      <c r="D575" s="40"/>
      <c r="E575" s="73" t="s">
        <v>109</v>
      </c>
      <c r="F575" s="73"/>
      <c r="G575" s="30" t="s">
        <v>48</v>
      </c>
      <c r="H575" s="30"/>
      <c r="I575" s="30"/>
      <c r="J575" s="30" t="s">
        <v>135</v>
      </c>
      <c r="K575" s="30"/>
      <c r="L575" s="30"/>
      <c r="M575" s="30"/>
      <c r="N575" s="30"/>
      <c r="P575" s="73" t="s">
        <v>106</v>
      </c>
      <c r="Q575" s="89"/>
      <c r="R575" s="29"/>
      <c r="S575" s="39">
        <f t="shared" si="1549"/>
        <v>11.8</v>
      </c>
      <c r="T575" s="37" t="s">
        <v>47</v>
      </c>
      <c r="U575" s="5" t="str">
        <f>+Instructions!$B$3</f>
        <v>B</v>
      </c>
      <c r="V575" s="52"/>
      <c r="W575" s="56">
        <f>+Instructions!$C$22</f>
        <v>0</v>
      </c>
      <c r="X575" s="17">
        <f t="shared" si="1550"/>
        <v>11.8</v>
      </c>
      <c r="Y575" s="52"/>
      <c r="Z575" s="6" t="s">
        <v>666</v>
      </c>
      <c r="AA575" s="39">
        <v>11.8</v>
      </c>
      <c r="AB575" s="60">
        <f t="shared" si="1551"/>
        <v>0</v>
      </c>
      <c r="AC575" s="17">
        <f t="shared" si="1552"/>
        <v>11.8</v>
      </c>
      <c r="AD575" s="12">
        <f t="shared" si="1553"/>
        <v>0</v>
      </c>
      <c r="AE575" s="120"/>
      <c r="AF575" s="127">
        <v>1</v>
      </c>
      <c r="AG575" s="38">
        <f t="shared" si="1554"/>
        <v>11.8</v>
      </c>
      <c r="AH575" s="52"/>
      <c r="AJ575" s="17">
        <f t="shared" si="1555"/>
        <v>11.8</v>
      </c>
      <c r="AK575" s="17">
        <f t="shared" si="1556"/>
        <v>0</v>
      </c>
      <c r="AL575" s="17">
        <f t="shared" si="1557"/>
        <v>0</v>
      </c>
      <c r="AM575" s="17" t="str">
        <f t="shared" si="1558"/>
        <v/>
      </c>
      <c r="AO575" s="31" t="s">
        <v>59</v>
      </c>
    </row>
    <row r="576" spans="2:41" s="3" customFormat="1" ht="9.9499999999999993" customHeight="1" x14ac:dyDescent="0.2">
      <c r="B576" s="112" t="s">
        <v>55</v>
      </c>
      <c r="D576" s="40"/>
      <c r="E576" s="73" t="s">
        <v>112</v>
      </c>
      <c r="F576" s="73"/>
      <c r="G576" s="30" t="s">
        <v>48</v>
      </c>
      <c r="H576" s="30"/>
      <c r="I576" s="30"/>
      <c r="J576" s="30" t="s">
        <v>135</v>
      </c>
      <c r="K576" s="30"/>
      <c r="L576" s="30"/>
      <c r="M576" s="30"/>
      <c r="N576" s="30"/>
      <c r="P576" s="73" t="s">
        <v>113</v>
      </c>
      <c r="Q576" s="89"/>
      <c r="R576" s="29"/>
      <c r="S576" s="39">
        <f t="shared" si="1549"/>
        <v>11.75</v>
      </c>
      <c r="T576" s="37" t="s">
        <v>47</v>
      </c>
      <c r="U576" s="5" t="str">
        <f>+Instructions!$B$3</f>
        <v>B</v>
      </c>
      <c r="V576" s="52"/>
      <c r="W576" s="56">
        <f>+Instructions!$C$22</f>
        <v>0</v>
      </c>
      <c r="X576" s="17">
        <f t="shared" si="1550"/>
        <v>11.75</v>
      </c>
      <c r="Y576" s="52"/>
      <c r="Z576" s="6" t="s">
        <v>666</v>
      </c>
      <c r="AA576" s="39">
        <v>11.75</v>
      </c>
      <c r="AB576" s="60">
        <f t="shared" si="1551"/>
        <v>0</v>
      </c>
      <c r="AC576" s="17">
        <f t="shared" si="1552"/>
        <v>11.75</v>
      </c>
      <c r="AD576" s="12">
        <f t="shared" si="1553"/>
        <v>0</v>
      </c>
      <c r="AE576" s="120"/>
      <c r="AF576" s="127">
        <v>1</v>
      </c>
      <c r="AG576" s="38">
        <f t="shared" si="1554"/>
        <v>11.75</v>
      </c>
      <c r="AH576" s="52"/>
      <c r="AJ576" s="17">
        <f t="shared" si="1555"/>
        <v>11.75</v>
      </c>
      <c r="AK576" s="17">
        <f t="shared" si="1556"/>
        <v>0</v>
      </c>
      <c r="AL576" s="17">
        <f t="shared" si="1557"/>
        <v>0</v>
      </c>
      <c r="AM576" s="17" t="str">
        <f t="shared" si="1558"/>
        <v/>
      </c>
      <c r="AO576" s="31" t="s">
        <v>59</v>
      </c>
    </row>
    <row r="577" spans="2:41" s="3" customFormat="1" ht="9.9499999999999993" customHeight="1" x14ac:dyDescent="0.2">
      <c r="B577" s="112" t="s">
        <v>55</v>
      </c>
      <c r="D577" s="40"/>
      <c r="E577" s="73" t="s">
        <v>107</v>
      </c>
      <c r="F577" s="73"/>
      <c r="G577" s="30" t="s">
        <v>48</v>
      </c>
      <c r="H577" s="30"/>
      <c r="I577" s="30"/>
      <c r="J577" s="30" t="s">
        <v>135</v>
      </c>
      <c r="K577" s="30"/>
      <c r="L577" s="30"/>
      <c r="M577" s="30"/>
      <c r="N577" s="30"/>
      <c r="P577" s="73" t="s">
        <v>108</v>
      </c>
      <c r="Q577" s="89" t="s">
        <v>13</v>
      </c>
      <c r="R577" s="29"/>
      <c r="S577" s="39">
        <f t="shared" si="1549"/>
        <v>10.15</v>
      </c>
      <c r="T577" s="37" t="s">
        <v>47</v>
      </c>
      <c r="U577" s="5" t="str">
        <f>+Instructions!$B$3</f>
        <v>B</v>
      </c>
      <c r="V577" s="52"/>
      <c r="W577" s="56">
        <f>+Instructions!$C$22</f>
        <v>0</v>
      </c>
      <c r="X577" s="17">
        <f t="shared" si="1550"/>
        <v>10.15</v>
      </c>
      <c r="Y577" s="52"/>
      <c r="Z577" s="6" t="s">
        <v>666</v>
      </c>
      <c r="AA577" s="39">
        <v>10.15</v>
      </c>
      <c r="AB577" s="60">
        <f t="shared" si="1551"/>
        <v>0</v>
      </c>
      <c r="AC577" s="17">
        <f t="shared" si="1552"/>
        <v>10.15</v>
      </c>
      <c r="AD577" s="12">
        <f t="shared" si="1553"/>
        <v>0</v>
      </c>
      <c r="AE577" s="120"/>
      <c r="AF577" s="127">
        <v>1</v>
      </c>
      <c r="AG577" s="38">
        <f t="shared" si="1554"/>
        <v>10.15</v>
      </c>
      <c r="AH577" s="52"/>
      <c r="AJ577" s="17">
        <f t="shared" si="1555"/>
        <v>10.15</v>
      </c>
      <c r="AK577" s="17">
        <f t="shared" si="1556"/>
        <v>0</v>
      </c>
      <c r="AL577" s="17">
        <f t="shared" si="1557"/>
        <v>0</v>
      </c>
      <c r="AM577" s="17" t="str">
        <f t="shared" si="1558"/>
        <v/>
      </c>
      <c r="AO577" s="31" t="s">
        <v>59</v>
      </c>
    </row>
    <row r="578" spans="2:41" s="3" customFormat="1" ht="9.9499999999999993" customHeight="1" x14ac:dyDescent="0.2">
      <c r="B578" s="112" t="s">
        <v>55</v>
      </c>
      <c r="D578" s="40"/>
      <c r="E578" s="73" t="s">
        <v>322</v>
      </c>
      <c r="F578" s="73"/>
      <c r="G578" s="30" t="s">
        <v>48</v>
      </c>
      <c r="H578" s="30"/>
      <c r="I578" s="30"/>
      <c r="J578" s="30" t="s">
        <v>135</v>
      </c>
      <c r="K578" s="30"/>
      <c r="L578" s="30"/>
      <c r="M578" s="30"/>
      <c r="N578" s="30"/>
      <c r="P578" s="73" t="s">
        <v>111</v>
      </c>
      <c r="Q578" s="89"/>
      <c r="R578" s="29"/>
      <c r="S578" s="39">
        <f t="shared" si="1549"/>
        <v>15.45</v>
      </c>
      <c r="T578" s="37" t="s">
        <v>47</v>
      </c>
      <c r="U578" s="5" t="str">
        <f>+Instructions!$B$3</f>
        <v>B</v>
      </c>
      <c r="V578" s="52"/>
      <c r="W578" s="56">
        <f>+Instructions!$C$22</f>
        <v>0</v>
      </c>
      <c r="X578" s="17">
        <f t="shared" si="1550"/>
        <v>15.45</v>
      </c>
      <c r="Y578" s="52"/>
      <c r="Z578" s="6" t="s">
        <v>666</v>
      </c>
      <c r="AA578" s="39">
        <v>15.45</v>
      </c>
      <c r="AB578" s="60">
        <f t="shared" si="1551"/>
        <v>0</v>
      </c>
      <c r="AC578" s="17">
        <f t="shared" si="1552"/>
        <v>15.45</v>
      </c>
      <c r="AD578" s="12">
        <f t="shared" si="1553"/>
        <v>0</v>
      </c>
      <c r="AE578" s="120"/>
      <c r="AF578" s="127">
        <v>1</v>
      </c>
      <c r="AG578" s="38">
        <f t="shared" si="1554"/>
        <v>15.45</v>
      </c>
      <c r="AH578" s="52"/>
      <c r="AJ578" s="17">
        <f t="shared" si="1555"/>
        <v>15.45</v>
      </c>
      <c r="AK578" s="17">
        <f t="shared" si="1556"/>
        <v>0</v>
      </c>
      <c r="AL578" s="17">
        <f t="shared" si="1557"/>
        <v>0</v>
      </c>
      <c r="AM578" s="17" t="str">
        <f t="shared" si="1558"/>
        <v/>
      </c>
      <c r="AO578" s="31" t="s">
        <v>59</v>
      </c>
    </row>
    <row r="579" spans="2:41" s="3" customFormat="1" ht="1.5" customHeight="1" x14ac:dyDescent="0.2">
      <c r="N579" s="30"/>
      <c r="P579" s="73"/>
      <c r="Q579" s="89"/>
      <c r="R579" s="6"/>
      <c r="S579" s="39"/>
      <c r="T579" s="6"/>
      <c r="U579" s="5"/>
      <c r="V579" s="52"/>
      <c r="W579" s="56"/>
      <c r="X579" s="15"/>
      <c r="Y579" s="52"/>
      <c r="Z579" s="39"/>
      <c r="AA579" s="39"/>
      <c r="AB579" s="55"/>
      <c r="AC579" s="17"/>
      <c r="AD579" s="15"/>
      <c r="AE579" s="65"/>
      <c r="AF579" s="123"/>
      <c r="AG579" s="39"/>
      <c r="AH579" s="52"/>
      <c r="AJ579" s="17"/>
      <c r="AK579" s="17"/>
      <c r="AL579" s="17"/>
      <c r="AM579" s="17"/>
      <c r="AO579" s="157"/>
    </row>
    <row r="580" spans="2:41" s="3" customFormat="1" ht="9.9499999999999993" customHeight="1" x14ac:dyDescent="0.2">
      <c r="B580" s="112" t="s">
        <v>55</v>
      </c>
      <c r="D580" s="40"/>
      <c r="E580" s="73" t="s">
        <v>107</v>
      </c>
      <c r="F580" s="73"/>
      <c r="G580" s="30" t="s">
        <v>48</v>
      </c>
      <c r="H580" s="30"/>
      <c r="I580" s="30"/>
      <c r="J580" s="30" t="s">
        <v>631</v>
      </c>
      <c r="K580" s="30"/>
      <c r="L580" s="30"/>
      <c r="M580" s="30"/>
      <c r="N580" s="30"/>
      <c r="P580" s="73" t="s">
        <v>108</v>
      </c>
      <c r="Q580" s="89"/>
      <c r="R580" s="29"/>
      <c r="S580" s="39">
        <f>IF(Suggested="Yes",AA580,AG580)</f>
        <v>11.4</v>
      </c>
      <c r="T580" s="37" t="s">
        <v>47</v>
      </c>
      <c r="U580" s="5" t="str">
        <f>+Instructions!$B$3</f>
        <v>B</v>
      </c>
      <c r="V580" s="52"/>
      <c r="W580" s="56">
        <f>+Instructions!$C$22</f>
        <v>0</v>
      </c>
      <c r="X580" s="17">
        <f>ROUND($AA580*(1-W580)+0.004999,2)</f>
        <v>11.4</v>
      </c>
      <c r="Y580" s="52"/>
      <c r="Z580" s="6" t="s">
        <v>666</v>
      </c>
      <c r="AA580" s="39">
        <v>11.4</v>
      </c>
      <c r="AB580" s="60">
        <f>+W580</f>
        <v>0</v>
      </c>
      <c r="AC580" s="17">
        <f>+X580</f>
        <v>11.4</v>
      </c>
      <c r="AD580" s="12">
        <f>(AG580-AC580)/AG580</f>
        <v>0</v>
      </c>
      <c r="AE580" s="120"/>
      <c r="AF580" s="127">
        <v>1</v>
      </c>
      <c r="AG580" s="38">
        <f>SUM(AJ580:AL580)+AE580</f>
        <v>11.4</v>
      </c>
      <c r="AH580" s="52"/>
      <c r="AJ580" s="17">
        <f>ROUND(AC580/(1-VLOOKUP(AF580,Group,2,FALSE)),2)</f>
        <v>11.4</v>
      </c>
      <c r="AK580" s="17">
        <f>IF(VLOOKUP(AF580,Group,5,FALSE)="YES",VLOOKUP(ROUND(ROUND(AJ580,1)-AJ580,2),Round,2,FALSE)+VLOOKUP(AF580,Group,6,FALSE),0)</f>
        <v>0</v>
      </c>
      <c r="AL580" s="17">
        <f>IF(VLOOKUP(AF580,Group,7,FALSE)="",0,ROUND(AJ580-0.04999,1)-AJ580+AM580)</f>
        <v>0</v>
      </c>
      <c r="AM580" s="17" t="str">
        <f>IF(VLOOKUP(AF580,Group,7,FALSE)="","",VLOOKUP(AF580,Group,7,FALSE))</f>
        <v/>
      </c>
      <c r="AO580" s="31" t="s">
        <v>59</v>
      </c>
    </row>
    <row r="581" spans="2:41" s="3" customFormat="1" ht="2.85" customHeight="1" x14ac:dyDescent="0.2">
      <c r="G581" s="30"/>
      <c r="H581" s="30"/>
      <c r="I581" s="30"/>
      <c r="J581" s="30"/>
      <c r="N581" s="30"/>
      <c r="P581" s="73"/>
      <c r="Q581" s="89"/>
      <c r="R581" s="6"/>
      <c r="S581" s="39"/>
      <c r="T581" s="6"/>
      <c r="U581" s="5"/>
      <c r="V581" s="52"/>
      <c r="W581" s="56"/>
      <c r="X581" s="15"/>
      <c r="Y581" s="52"/>
      <c r="Z581" s="39"/>
      <c r="AA581" s="39"/>
      <c r="AB581" s="55"/>
      <c r="AC581" s="17"/>
      <c r="AD581" s="15"/>
      <c r="AE581" s="65"/>
      <c r="AF581" s="123"/>
      <c r="AG581" s="39"/>
      <c r="AH581" s="52"/>
      <c r="AJ581" s="17"/>
      <c r="AK581" s="17"/>
      <c r="AL581" s="17"/>
      <c r="AM581" s="17"/>
      <c r="AO581" s="157"/>
    </row>
    <row r="582" spans="2:41" s="3" customFormat="1" ht="9.9499999999999993" customHeight="1" x14ac:dyDescent="0.2">
      <c r="B582" s="112" t="s">
        <v>55</v>
      </c>
      <c r="D582" s="192"/>
      <c r="E582" s="73" t="s">
        <v>123</v>
      </c>
      <c r="F582" s="73"/>
      <c r="G582" s="30" t="s">
        <v>48</v>
      </c>
      <c r="H582" s="30"/>
      <c r="I582" s="30"/>
      <c r="J582" s="30" t="s">
        <v>632</v>
      </c>
      <c r="K582" s="30"/>
      <c r="L582" s="30"/>
      <c r="M582" s="30"/>
      <c r="N582" s="30"/>
      <c r="P582" s="73" t="s">
        <v>129</v>
      </c>
      <c r="Q582" s="89" t="s">
        <v>13</v>
      </c>
      <c r="R582" s="29"/>
      <c r="S582" s="39">
        <f t="shared" ref="S582:S590" si="1559">IF(Suggested="Yes",AA582,AG582)</f>
        <v>10.85</v>
      </c>
      <c r="T582" s="37" t="s">
        <v>47</v>
      </c>
      <c r="U582" s="5" t="str">
        <f>+Instructions!$B$3</f>
        <v>B</v>
      </c>
      <c r="V582" s="52"/>
      <c r="W582" s="56">
        <f>+Instructions!$C$22</f>
        <v>0</v>
      </c>
      <c r="X582" s="17">
        <f>ROUND($AA582*(1-W582)+0.004999,2)</f>
        <v>10.85</v>
      </c>
      <c r="Y582" s="52"/>
      <c r="Z582" s="6" t="s">
        <v>666</v>
      </c>
      <c r="AA582" s="39">
        <v>10.85</v>
      </c>
      <c r="AB582" s="60">
        <f t="shared" ref="AB582:AB590" si="1560">+W582</f>
        <v>0</v>
      </c>
      <c r="AC582" s="17">
        <f t="shared" ref="AC582:AC590" si="1561">+X582</f>
        <v>10.85</v>
      </c>
      <c r="AD582" s="12">
        <f t="shared" ref="AD582:AD590" si="1562">(AG582-AC582)/AG582</f>
        <v>0</v>
      </c>
      <c r="AE582" s="120"/>
      <c r="AF582" s="127">
        <v>1</v>
      </c>
      <c r="AG582" s="38">
        <f t="shared" ref="AG582:AG590" si="1563">SUM(AJ582:AL582)+AE582</f>
        <v>10.85</v>
      </c>
      <c r="AH582" s="52"/>
      <c r="AJ582" s="17">
        <f t="shared" ref="AJ582:AJ590" si="1564">ROUND(AC582/(1-VLOOKUP(AF582,Group,2,FALSE)),2)</f>
        <v>10.85</v>
      </c>
      <c r="AK582" s="17">
        <f t="shared" ref="AK582:AK590" si="1565">IF(VLOOKUP(AF582,Group,5,FALSE)="YES",VLOOKUP(ROUND(ROUND(AJ582,1)-AJ582,2),Round,2,FALSE)+VLOOKUP(AF582,Group,6,FALSE),0)</f>
        <v>0</v>
      </c>
      <c r="AL582" s="17">
        <f t="shared" ref="AL582:AL590" si="1566">IF(VLOOKUP(AF582,Group,7,FALSE)="",0,ROUND(AJ582-0.04999,1)-AJ582+AM582)</f>
        <v>0</v>
      </c>
      <c r="AM582" s="17" t="str">
        <f t="shared" ref="AM582:AM590" si="1567">IF(VLOOKUP(AF582,Group,7,FALSE)="","",VLOOKUP(AF582,Group,7,FALSE))</f>
        <v/>
      </c>
      <c r="AO582" s="31" t="s">
        <v>59</v>
      </c>
    </row>
    <row r="583" spans="2:41" s="3" customFormat="1" ht="9.9499999999999993" customHeight="1" x14ac:dyDescent="0.2">
      <c r="B583" s="112" t="s">
        <v>55</v>
      </c>
      <c r="D583" s="40"/>
      <c r="E583" s="73" t="s">
        <v>124</v>
      </c>
      <c r="F583" s="73"/>
      <c r="G583" s="30" t="s">
        <v>48</v>
      </c>
      <c r="H583" s="30"/>
      <c r="I583" s="30"/>
      <c r="J583" s="30" t="s">
        <v>632</v>
      </c>
      <c r="K583" s="30"/>
      <c r="L583" s="30"/>
      <c r="M583" s="30"/>
      <c r="N583" s="30"/>
      <c r="P583" s="73" t="s">
        <v>111</v>
      </c>
      <c r="Q583" s="89"/>
      <c r="R583" s="29"/>
      <c r="S583" s="39">
        <f t="shared" si="1559"/>
        <v>12.85</v>
      </c>
      <c r="T583" s="37" t="s">
        <v>47</v>
      </c>
      <c r="U583" s="5" t="str">
        <f>+Instructions!$B$3</f>
        <v>B</v>
      </c>
      <c r="V583" s="52"/>
      <c r="W583" s="56">
        <f>+Instructions!$C$22</f>
        <v>0</v>
      </c>
      <c r="X583" s="17">
        <f>ROUND($AA583*(1-W583)+0.004999,2)</f>
        <v>12.85</v>
      </c>
      <c r="Y583" s="52"/>
      <c r="Z583" s="6" t="s">
        <v>666</v>
      </c>
      <c r="AA583" s="39">
        <v>12.85</v>
      </c>
      <c r="AB583" s="60">
        <f t="shared" si="1560"/>
        <v>0</v>
      </c>
      <c r="AC583" s="17">
        <f t="shared" si="1561"/>
        <v>12.85</v>
      </c>
      <c r="AD583" s="12">
        <f t="shared" si="1562"/>
        <v>0</v>
      </c>
      <c r="AE583" s="120"/>
      <c r="AF583" s="127">
        <v>1</v>
      </c>
      <c r="AG583" s="38">
        <f t="shared" si="1563"/>
        <v>12.85</v>
      </c>
      <c r="AH583" s="52"/>
      <c r="AJ583" s="17">
        <f t="shared" si="1564"/>
        <v>12.85</v>
      </c>
      <c r="AK583" s="17">
        <f t="shared" si="1565"/>
        <v>0</v>
      </c>
      <c r="AL583" s="17">
        <f t="shared" si="1566"/>
        <v>0</v>
      </c>
      <c r="AM583" s="17" t="str">
        <f t="shared" si="1567"/>
        <v/>
      </c>
      <c r="AO583" s="31" t="s">
        <v>59</v>
      </c>
    </row>
    <row r="584" spans="2:41" s="3" customFormat="1" ht="1.5" customHeight="1" x14ac:dyDescent="0.2">
      <c r="P584" s="73"/>
      <c r="Q584" s="89"/>
      <c r="R584" s="6"/>
      <c r="S584" s="39"/>
      <c r="T584" s="6"/>
      <c r="U584" s="5"/>
      <c r="V584" s="52"/>
      <c r="W584" s="56"/>
      <c r="X584" s="15"/>
      <c r="Y584" s="52"/>
      <c r="Z584" s="39"/>
      <c r="AA584" s="39"/>
      <c r="AB584" s="55"/>
      <c r="AC584" s="17"/>
      <c r="AD584" s="15"/>
      <c r="AE584" s="65"/>
      <c r="AF584" s="123"/>
      <c r="AG584" s="39"/>
      <c r="AH584" s="52"/>
      <c r="AJ584" s="17"/>
      <c r="AK584" s="17"/>
      <c r="AL584" s="17"/>
      <c r="AM584" s="17"/>
      <c r="AO584" s="157" t="s">
        <v>59</v>
      </c>
    </row>
    <row r="585" spans="2:41" s="3" customFormat="1" ht="11.1" customHeight="1" x14ac:dyDescent="0.2">
      <c r="C585" s="214" t="s">
        <v>94</v>
      </c>
      <c r="D585" s="98"/>
      <c r="E585" s="174"/>
      <c r="F585" s="73"/>
      <c r="G585" s="30"/>
      <c r="H585" s="30" t="s">
        <v>87</v>
      </c>
      <c r="I585" s="30"/>
      <c r="J585" s="30"/>
      <c r="K585" s="174"/>
      <c r="M585" s="30"/>
      <c r="N585" s="30"/>
      <c r="P585" s="73"/>
      <c r="Q585" s="89"/>
      <c r="R585" s="29"/>
      <c r="S585" s="39"/>
      <c r="T585" s="37"/>
      <c r="U585" s="37"/>
      <c r="V585" s="52"/>
      <c r="W585" s="56"/>
      <c r="X585" s="39"/>
      <c r="Y585" s="52"/>
      <c r="Z585" s="39"/>
      <c r="AA585" s="39"/>
      <c r="AB585" s="60"/>
      <c r="AC585" s="39"/>
      <c r="AD585" s="60"/>
      <c r="AE585" s="74"/>
      <c r="AF585" s="74"/>
      <c r="AG585" s="39"/>
      <c r="AH585" s="52"/>
      <c r="AI585" s="39"/>
      <c r="AJ585" s="39"/>
      <c r="AK585" s="39"/>
      <c r="AL585" s="39"/>
      <c r="AM585" s="39"/>
      <c r="AN585" s="6"/>
      <c r="AO585" s="156"/>
    </row>
    <row r="586" spans="2:41" s="3" customFormat="1" ht="9.9499999999999993" customHeight="1" x14ac:dyDescent="0.2">
      <c r="C586" s="213" t="s">
        <v>657</v>
      </c>
      <c r="D586" s="98"/>
      <c r="E586" s="174"/>
      <c r="F586" s="73"/>
      <c r="G586" s="30"/>
      <c r="H586" s="30"/>
      <c r="I586" s="30"/>
      <c r="J586" s="30"/>
      <c r="K586" s="174"/>
      <c r="M586" s="30"/>
      <c r="N586" s="30"/>
      <c r="P586" s="73"/>
      <c r="Q586" s="89"/>
      <c r="R586" s="78" t="s">
        <v>121</v>
      </c>
      <c r="S586" s="189" t="s">
        <v>537</v>
      </c>
      <c r="T586" s="190"/>
      <c r="U586" s="37"/>
      <c r="V586" s="52"/>
      <c r="W586" s="56"/>
      <c r="X586" s="39"/>
      <c r="Y586" s="52"/>
      <c r="Z586" s="39"/>
      <c r="AA586" s="39"/>
      <c r="AB586" s="60"/>
      <c r="AC586" s="39"/>
      <c r="AD586" s="60"/>
      <c r="AE586" s="74"/>
      <c r="AF586" s="74"/>
      <c r="AG586" s="39"/>
      <c r="AH586" s="52"/>
      <c r="AI586" s="39"/>
      <c r="AJ586" s="39"/>
      <c r="AK586" s="39"/>
      <c r="AL586" s="39"/>
      <c r="AM586" s="39"/>
      <c r="AN586" s="6"/>
      <c r="AO586" s="156"/>
    </row>
    <row r="587" spans="2:41" s="3" customFormat="1" ht="2.85" customHeight="1" x14ac:dyDescent="0.2">
      <c r="P587" s="73"/>
      <c r="Q587" s="89"/>
      <c r="R587" s="6"/>
      <c r="S587" s="39"/>
      <c r="T587" s="6"/>
      <c r="U587" s="5"/>
      <c r="V587" s="52"/>
      <c r="W587" s="56"/>
      <c r="X587" s="15"/>
      <c r="Y587" s="52"/>
      <c r="Z587" s="39"/>
      <c r="AA587" s="39"/>
      <c r="AB587" s="55"/>
      <c r="AC587" s="17"/>
      <c r="AD587" s="15"/>
      <c r="AE587" s="65"/>
      <c r="AF587" s="123"/>
      <c r="AG587" s="39"/>
      <c r="AH587" s="52"/>
      <c r="AJ587" s="17"/>
      <c r="AK587" s="17"/>
      <c r="AL587" s="17"/>
      <c r="AM587" s="17"/>
      <c r="AO587" s="157" t="s">
        <v>59</v>
      </c>
    </row>
    <row r="588" spans="2:41" s="3" customFormat="1" ht="9.9499999999999993" customHeight="1" x14ac:dyDescent="0.2">
      <c r="D588" s="40" t="s">
        <v>97</v>
      </c>
      <c r="E588" s="186" t="s">
        <v>630</v>
      </c>
      <c r="F588" s="186"/>
      <c r="G588" s="186"/>
      <c r="H588" s="186"/>
      <c r="I588" s="186"/>
      <c r="J588" s="186"/>
      <c r="K588" s="186"/>
      <c r="L588" s="186"/>
      <c r="M588" s="186"/>
      <c r="N588" s="186"/>
      <c r="O588" s="186"/>
      <c r="P588" s="98"/>
      <c r="Q588" s="187"/>
      <c r="R588" s="188"/>
      <c r="S588" s="39"/>
      <c r="T588" s="6"/>
      <c r="U588" s="5"/>
      <c r="V588" s="52"/>
      <c r="W588" s="56"/>
      <c r="X588" s="15"/>
      <c r="Y588" s="52"/>
      <c r="Z588" s="39"/>
      <c r="AA588" s="39"/>
      <c r="AB588" s="55"/>
      <c r="AC588" s="17"/>
      <c r="AD588" s="15"/>
      <c r="AE588" s="65"/>
      <c r="AF588" s="123"/>
      <c r="AG588" s="39"/>
      <c r="AH588" s="52"/>
      <c r="AJ588" s="17"/>
      <c r="AK588" s="17"/>
      <c r="AL588" s="17"/>
      <c r="AM588" s="17"/>
      <c r="AO588" s="157" t="s">
        <v>59</v>
      </c>
    </row>
    <row r="589" spans="2:41" s="3" customFormat="1" ht="1.5" customHeight="1" x14ac:dyDescent="0.2">
      <c r="P589" s="73"/>
      <c r="Q589" s="89"/>
      <c r="R589" s="6"/>
      <c r="S589" s="39"/>
      <c r="T589" s="6"/>
      <c r="U589" s="5"/>
      <c r="V589" s="52"/>
      <c r="W589" s="56"/>
      <c r="X589" s="15"/>
      <c r="Y589" s="52"/>
      <c r="Z589" s="39"/>
      <c r="AA589" s="39"/>
      <c r="AB589" s="55"/>
      <c r="AC589" s="17"/>
      <c r="AD589" s="15"/>
      <c r="AE589" s="65"/>
      <c r="AF589" s="123"/>
      <c r="AG589" s="39"/>
      <c r="AH589" s="52"/>
      <c r="AJ589" s="17"/>
      <c r="AK589" s="17"/>
      <c r="AL589" s="17"/>
      <c r="AM589" s="17"/>
      <c r="AO589" s="157" t="s">
        <v>59</v>
      </c>
    </row>
    <row r="590" spans="2:41" s="3" customFormat="1" ht="9.9499999999999993" customHeight="1" x14ac:dyDescent="0.2">
      <c r="B590" s="112" t="s">
        <v>55</v>
      </c>
      <c r="D590" s="40"/>
      <c r="E590" s="73" t="s">
        <v>277</v>
      </c>
      <c r="F590" s="73"/>
      <c r="G590" s="30" t="s">
        <v>48</v>
      </c>
      <c r="H590" s="30"/>
      <c r="I590" s="30"/>
      <c r="J590" s="30" t="s">
        <v>632</v>
      </c>
      <c r="K590" s="30"/>
      <c r="L590" s="30"/>
      <c r="M590" s="30"/>
      <c r="N590" s="30"/>
      <c r="P590" s="73" t="s">
        <v>143</v>
      </c>
      <c r="Q590" s="89"/>
      <c r="R590" s="29"/>
      <c r="S590" s="39">
        <f t="shared" si="1559"/>
        <v>18.100000000000001</v>
      </c>
      <c r="T590" s="37" t="s">
        <v>47</v>
      </c>
      <c r="U590" s="5" t="str">
        <f>+Instructions!$B$3</f>
        <v>B</v>
      </c>
      <c r="V590" s="52"/>
      <c r="W590" s="56">
        <f>+Instructions!$C$22</f>
        <v>0</v>
      </c>
      <c r="X590" s="17">
        <f>ROUND($AA590*(1-W590)+0.004999,2)</f>
        <v>18.100000000000001</v>
      </c>
      <c r="Y590" s="52"/>
      <c r="Z590" s="6" t="s">
        <v>666</v>
      </c>
      <c r="AA590" s="39">
        <v>18.100000000000001</v>
      </c>
      <c r="AB590" s="60">
        <f t="shared" si="1560"/>
        <v>0</v>
      </c>
      <c r="AC590" s="17">
        <f t="shared" si="1561"/>
        <v>18.100000000000001</v>
      </c>
      <c r="AD590" s="12">
        <f t="shared" si="1562"/>
        <v>0</v>
      </c>
      <c r="AE590" s="120"/>
      <c r="AF590" s="127">
        <v>1</v>
      </c>
      <c r="AG590" s="38">
        <f t="shared" si="1563"/>
        <v>18.100000000000001</v>
      </c>
      <c r="AH590" s="52"/>
      <c r="AJ590" s="17">
        <f t="shared" si="1564"/>
        <v>18.100000000000001</v>
      </c>
      <c r="AK590" s="17">
        <f t="shared" si="1565"/>
        <v>0</v>
      </c>
      <c r="AL590" s="17">
        <f t="shared" si="1566"/>
        <v>0</v>
      </c>
      <c r="AM590" s="17" t="str">
        <f t="shared" si="1567"/>
        <v/>
      </c>
      <c r="AO590" s="31" t="s">
        <v>59</v>
      </c>
    </row>
    <row r="591" spans="2:41" s="3" customFormat="1" ht="2.85" customHeight="1" x14ac:dyDescent="0.2">
      <c r="N591" s="30"/>
      <c r="P591" s="73"/>
      <c r="Q591" s="89"/>
      <c r="R591" s="6"/>
      <c r="S591" s="39"/>
      <c r="T591" s="6"/>
      <c r="U591" s="5"/>
      <c r="V591" s="52"/>
      <c r="W591" s="56"/>
      <c r="X591" s="15"/>
      <c r="Y591" s="52"/>
      <c r="Z591" s="39"/>
      <c r="AA591" s="39"/>
      <c r="AB591" s="55"/>
      <c r="AC591" s="17"/>
      <c r="AD591" s="15"/>
      <c r="AE591" s="65"/>
      <c r="AF591" s="123"/>
      <c r="AG591" s="39"/>
      <c r="AH591" s="52"/>
      <c r="AJ591" s="17"/>
      <c r="AK591" s="17"/>
      <c r="AL591" s="17"/>
      <c r="AM591" s="17"/>
      <c r="AO591" s="157"/>
    </row>
    <row r="592" spans="2:41" s="3" customFormat="1" ht="9.9499999999999993" customHeight="1" x14ac:dyDescent="0.2">
      <c r="B592" s="112" t="s">
        <v>55</v>
      </c>
      <c r="D592" s="40"/>
      <c r="E592" s="73" t="s">
        <v>123</v>
      </c>
      <c r="F592" s="73"/>
      <c r="G592" s="30" t="s">
        <v>48</v>
      </c>
      <c r="H592" s="30"/>
      <c r="I592" s="30"/>
      <c r="J592" s="30" t="s">
        <v>135</v>
      </c>
      <c r="K592" s="30"/>
      <c r="L592" s="30"/>
      <c r="M592" s="30"/>
      <c r="N592" s="30"/>
      <c r="P592" s="73" t="s">
        <v>129</v>
      </c>
      <c r="Q592" s="89"/>
      <c r="R592" s="29"/>
      <c r="S592" s="39">
        <f t="shared" ref="S592:S594" si="1568">IF(Suggested="Yes",AA592,AG592)</f>
        <v>11.5</v>
      </c>
      <c r="T592" s="37" t="s">
        <v>47</v>
      </c>
      <c r="U592" s="5" t="str">
        <f>+Instructions!$B$3</f>
        <v>B</v>
      </c>
      <c r="V592" s="52"/>
      <c r="W592" s="56">
        <f>+Instructions!$C$22</f>
        <v>0</v>
      </c>
      <c r="X592" s="17">
        <f t="shared" ref="X592:X594" si="1569">ROUND($AA592*(1-W592)+0.004999,2)</f>
        <v>11.5</v>
      </c>
      <c r="Y592" s="52"/>
      <c r="Z592" s="6" t="s">
        <v>666</v>
      </c>
      <c r="AA592" s="39">
        <v>11.5</v>
      </c>
      <c r="AB592" s="60">
        <f t="shared" ref="AB592:AB594" si="1570">+W592</f>
        <v>0</v>
      </c>
      <c r="AC592" s="17">
        <f t="shared" ref="AC592:AC594" si="1571">+X592</f>
        <v>11.5</v>
      </c>
      <c r="AD592" s="12">
        <f t="shared" ref="AD592:AD594" si="1572">(AG592-AC592)/AG592</f>
        <v>0</v>
      </c>
      <c r="AE592" s="120"/>
      <c r="AF592" s="127">
        <v>1</v>
      </c>
      <c r="AG592" s="38">
        <f t="shared" ref="AG592:AG594" si="1573">SUM(AJ592:AL592)+AE592</f>
        <v>11.5</v>
      </c>
      <c r="AH592" s="52"/>
      <c r="AJ592" s="17">
        <f t="shared" ref="AJ592:AJ594" si="1574">ROUND(AC592/(1-VLOOKUP(AF592,Group,2,FALSE)),2)</f>
        <v>11.5</v>
      </c>
      <c r="AK592" s="17">
        <f t="shared" ref="AK592:AK594" si="1575">IF(VLOOKUP(AF592,Group,5,FALSE)="YES",VLOOKUP(ROUND(ROUND(AJ592,1)-AJ592,2),Round,2,FALSE)+VLOOKUP(AF592,Group,6,FALSE),0)</f>
        <v>0</v>
      </c>
      <c r="AL592" s="17">
        <f t="shared" ref="AL592:AL594" si="1576">IF(VLOOKUP(AF592,Group,7,FALSE)="",0,ROUND(AJ592-0.04999,1)-AJ592+AM592)</f>
        <v>0</v>
      </c>
      <c r="AM592" s="17" t="str">
        <f t="shared" ref="AM592:AM594" si="1577">IF(VLOOKUP(AF592,Group,7,FALSE)="","",VLOOKUP(AF592,Group,7,FALSE))</f>
        <v/>
      </c>
      <c r="AO592" s="31" t="s">
        <v>59</v>
      </c>
    </row>
    <row r="593" spans="2:41" s="3" customFormat="1" ht="9.9499999999999993" customHeight="1" x14ac:dyDescent="0.2">
      <c r="B593" s="112" t="s">
        <v>55</v>
      </c>
      <c r="D593" s="40"/>
      <c r="E593" s="73" t="s">
        <v>124</v>
      </c>
      <c r="F593" s="73"/>
      <c r="G593" s="30" t="s">
        <v>48</v>
      </c>
      <c r="H593" s="30"/>
      <c r="I593" s="30"/>
      <c r="J593" s="30" t="s">
        <v>135</v>
      </c>
      <c r="K593" s="30"/>
      <c r="L593" s="30"/>
      <c r="M593" s="30"/>
      <c r="N593" s="30"/>
      <c r="P593" s="73" t="s">
        <v>111</v>
      </c>
      <c r="Q593" s="89"/>
      <c r="R593" s="29"/>
      <c r="S593" s="39">
        <f t="shared" si="1568"/>
        <v>12.85</v>
      </c>
      <c r="T593" s="37" t="s">
        <v>47</v>
      </c>
      <c r="U593" s="5" t="str">
        <f>+Instructions!$B$3</f>
        <v>B</v>
      </c>
      <c r="V593" s="52"/>
      <c r="W593" s="56">
        <f>+Instructions!$C$22</f>
        <v>0</v>
      </c>
      <c r="X593" s="17">
        <f t="shared" si="1569"/>
        <v>12.85</v>
      </c>
      <c r="Y593" s="52"/>
      <c r="Z593" s="6" t="s">
        <v>666</v>
      </c>
      <c r="AA593" s="39">
        <v>12.85</v>
      </c>
      <c r="AB593" s="60">
        <f t="shared" si="1570"/>
        <v>0</v>
      </c>
      <c r="AC593" s="17">
        <f t="shared" si="1571"/>
        <v>12.85</v>
      </c>
      <c r="AD593" s="12">
        <f t="shared" si="1572"/>
        <v>0</v>
      </c>
      <c r="AE593" s="120"/>
      <c r="AF593" s="127">
        <v>1</v>
      </c>
      <c r="AG593" s="38">
        <f t="shared" si="1573"/>
        <v>12.85</v>
      </c>
      <c r="AH593" s="52"/>
      <c r="AJ593" s="17">
        <f t="shared" si="1574"/>
        <v>12.85</v>
      </c>
      <c r="AK593" s="17">
        <f t="shared" si="1575"/>
        <v>0</v>
      </c>
      <c r="AL593" s="17">
        <f t="shared" si="1576"/>
        <v>0</v>
      </c>
      <c r="AM593" s="17" t="str">
        <f t="shared" si="1577"/>
        <v/>
      </c>
      <c r="AO593" s="31" t="s">
        <v>59</v>
      </c>
    </row>
    <row r="594" spans="2:41" s="3" customFormat="1" ht="9.9499999999999993" customHeight="1" x14ac:dyDescent="0.2">
      <c r="B594" s="112" t="s">
        <v>55</v>
      </c>
      <c r="D594" s="40"/>
      <c r="E594" s="73" t="s">
        <v>277</v>
      </c>
      <c r="F594" s="73"/>
      <c r="G594" s="30" t="s">
        <v>48</v>
      </c>
      <c r="H594" s="30"/>
      <c r="I594" s="30"/>
      <c r="J594" s="30" t="s">
        <v>135</v>
      </c>
      <c r="K594" s="30"/>
      <c r="L594" s="30"/>
      <c r="M594" s="30"/>
      <c r="N594" s="30"/>
      <c r="P594" s="73" t="s">
        <v>642</v>
      </c>
      <c r="Q594" s="89"/>
      <c r="R594" s="29"/>
      <c r="S594" s="39">
        <f t="shared" si="1568"/>
        <v>18.100000000000001</v>
      </c>
      <c r="T594" s="37" t="s">
        <v>47</v>
      </c>
      <c r="U594" s="5" t="str">
        <f>+Instructions!$B$3</f>
        <v>B</v>
      </c>
      <c r="V594" s="52"/>
      <c r="W594" s="56">
        <f>+Instructions!$C$22</f>
        <v>0</v>
      </c>
      <c r="X594" s="17">
        <f t="shared" si="1569"/>
        <v>18.100000000000001</v>
      </c>
      <c r="Y594" s="52"/>
      <c r="Z594" s="6" t="s">
        <v>666</v>
      </c>
      <c r="AA594" s="39">
        <v>18.100000000000001</v>
      </c>
      <c r="AB594" s="60">
        <f t="shared" si="1570"/>
        <v>0</v>
      </c>
      <c r="AC594" s="17">
        <f t="shared" si="1571"/>
        <v>18.100000000000001</v>
      </c>
      <c r="AD594" s="12">
        <f t="shared" si="1572"/>
        <v>0</v>
      </c>
      <c r="AE594" s="120"/>
      <c r="AF594" s="127">
        <v>1</v>
      </c>
      <c r="AG594" s="38">
        <f t="shared" si="1573"/>
        <v>18.100000000000001</v>
      </c>
      <c r="AH594" s="52"/>
      <c r="AJ594" s="17">
        <f t="shared" si="1574"/>
        <v>18.100000000000001</v>
      </c>
      <c r="AK594" s="17">
        <f t="shared" si="1575"/>
        <v>0</v>
      </c>
      <c r="AL594" s="17">
        <f t="shared" si="1576"/>
        <v>0</v>
      </c>
      <c r="AM594" s="17" t="str">
        <f t="shared" si="1577"/>
        <v/>
      </c>
      <c r="AO594" s="31" t="s">
        <v>59</v>
      </c>
    </row>
    <row r="595" spans="2:41" s="3" customFormat="1" ht="1.5" customHeight="1" x14ac:dyDescent="0.2">
      <c r="N595" s="30"/>
      <c r="P595" s="73"/>
      <c r="Q595" s="89"/>
      <c r="R595" s="6"/>
      <c r="S595" s="39"/>
      <c r="T595" s="6"/>
      <c r="U595" s="5"/>
      <c r="V595" s="52"/>
      <c r="W595" s="56"/>
      <c r="X595" s="15"/>
      <c r="Y595" s="52"/>
      <c r="Z595" s="39"/>
      <c r="AA595" s="39"/>
      <c r="AB595" s="55"/>
      <c r="AC595" s="17"/>
      <c r="AD595" s="15"/>
      <c r="AE595" s="65"/>
      <c r="AF595" s="123"/>
      <c r="AG595" s="39"/>
      <c r="AH595" s="52"/>
      <c r="AJ595" s="17"/>
      <c r="AK595" s="17"/>
      <c r="AL595" s="17"/>
      <c r="AM595" s="17"/>
      <c r="AO595" s="157"/>
    </row>
    <row r="596" spans="2:41" s="3" customFormat="1" ht="9.9499999999999993" customHeight="1" x14ac:dyDescent="0.2">
      <c r="B596" s="111" t="s">
        <v>8</v>
      </c>
      <c r="D596" s="40"/>
      <c r="E596" s="73" t="s">
        <v>364</v>
      </c>
      <c r="F596" s="73"/>
      <c r="G596" s="30" t="s">
        <v>633</v>
      </c>
      <c r="H596" s="30"/>
      <c r="I596" s="30"/>
      <c r="J596" s="30" t="s">
        <v>135</v>
      </c>
      <c r="K596" s="30"/>
      <c r="L596" s="30"/>
      <c r="M596" s="30"/>
      <c r="N596" s="30"/>
      <c r="P596" s="73" t="s">
        <v>635</v>
      </c>
      <c r="Q596" s="89"/>
      <c r="R596" s="29"/>
      <c r="S596" s="39">
        <f>IF(Suggested="Yes",AA596,AG596)</f>
        <v>98.8</v>
      </c>
      <c r="T596" s="37" t="s">
        <v>46</v>
      </c>
      <c r="U596" s="5" t="str">
        <f>+Instructions!$B$3</f>
        <v>B</v>
      </c>
      <c r="V596" s="52"/>
      <c r="W596" s="56">
        <f>+Instructions!$C$22</f>
        <v>0</v>
      </c>
      <c r="X596" s="17">
        <f t="shared" ref="X596:X597" si="1578">ROUND($AA596*(1-W596)+0.004999,2)</f>
        <v>98.8</v>
      </c>
      <c r="Y596" s="52"/>
      <c r="Z596" s="6" t="s">
        <v>666</v>
      </c>
      <c r="AA596" s="39">
        <v>98.8</v>
      </c>
      <c r="AB596" s="60">
        <f t="shared" ref="AB596:AB597" si="1579">+W596</f>
        <v>0</v>
      </c>
      <c r="AC596" s="17">
        <f t="shared" ref="AC596:AC597" si="1580">+X596</f>
        <v>98.8</v>
      </c>
      <c r="AD596" s="12">
        <f t="shared" ref="AD596:AD597" si="1581">(AG596-AC596)/AG596</f>
        <v>0</v>
      </c>
      <c r="AE596" s="120"/>
      <c r="AF596" s="128">
        <v>3</v>
      </c>
      <c r="AG596" s="53">
        <f t="shared" ref="AG596:AG597" si="1582">SUM(AJ596:AL596)+AE596</f>
        <v>98.8</v>
      </c>
      <c r="AH596" s="52"/>
      <c r="AJ596" s="17">
        <f t="shared" ref="AJ596:AJ597" si="1583">ROUND(AC596/(1-VLOOKUP(AF596,Group,2,FALSE)),2)</f>
        <v>98.8</v>
      </c>
      <c r="AK596" s="17">
        <f t="shared" ref="AK596:AK597" si="1584">IF(VLOOKUP(AF596,Group,5,FALSE)="YES",VLOOKUP(ROUND(ROUND(AJ596,1)-AJ596,2),Round,2,FALSE)+VLOOKUP(AF596,Group,6,FALSE),0)</f>
        <v>0</v>
      </c>
      <c r="AL596" s="17">
        <f t="shared" ref="AL596:AL597" si="1585">IF(VLOOKUP(AF596,Group,7,FALSE)="",0,ROUND(AJ596-0.04999,1)-AJ596+AM596)</f>
        <v>0</v>
      </c>
      <c r="AM596" s="17" t="str">
        <f t="shared" ref="AM596:AM597" si="1586">IF(VLOOKUP(AF596,Group,7,FALSE)="","",VLOOKUP(AF596,Group,7,FALSE))</f>
        <v/>
      </c>
      <c r="AO596" s="31" t="s">
        <v>59</v>
      </c>
    </row>
    <row r="597" spans="2:41" s="3" customFormat="1" ht="9.9499999999999993" customHeight="1" x14ac:dyDescent="0.2">
      <c r="B597" s="111" t="s">
        <v>8</v>
      </c>
      <c r="D597" s="40"/>
      <c r="E597" s="73" t="s">
        <v>364</v>
      </c>
      <c r="F597" s="73"/>
      <c r="G597" s="30" t="s">
        <v>634</v>
      </c>
      <c r="H597" s="30"/>
      <c r="I597" s="30"/>
      <c r="J597" s="30" t="s">
        <v>135</v>
      </c>
      <c r="K597" s="30"/>
      <c r="L597" s="30"/>
      <c r="M597" s="30"/>
      <c r="N597" s="30"/>
      <c r="P597" s="73" t="s">
        <v>635</v>
      </c>
      <c r="Q597" s="89"/>
      <c r="R597" s="29"/>
      <c r="S597" s="39">
        <f>IF(Suggested="Yes",AA597,AG597)</f>
        <v>98.8</v>
      </c>
      <c r="T597" s="37" t="s">
        <v>46</v>
      </c>
      <c r="U597" s="5" t="str">
        <f>+Instructions!$B$3</f>
        <v>B</v>
      </c>
      <c r="V597" s="52"/>
      <c r="W597" s="56">
        <f>+Instructions!$C$22</f>
        <v>0</v>
      </c>
      <c r="X597" s="17">
        <f t="shared" si="1578"/>
        <v>98.8</v>
      </c>
      <c r="Y597" s="52"/>
      <c r="Z597" s="6" t="s">
        <v>666</v>
      </c>
      <c r="AA597" s="39">
        <v>98.8</v>
      </c>
      <c r="AB597" s="60">
        <f t="shared" si="1579"/>
        <v>0</v>
      </c>
      <c r="AC597" s="17">
        <f t="shared" si="1580"/>
        <v>98.8</v>
      </c>
      <c r="AD597" s="12">
        <f t="shared" si="1581"/>
        <v>0</v>
      </c>
      <c r="AE597" s="120"/>
      <c r="AF597" s="128">
        <v>3</v>
      </c>
      <c r="AG597" s="53">
        <f t="shared" si="1582"/>
        <v>98.8</v>
      </c>
      <c r="AH597" s="52"/>
      <c r="AJ597" s="17">
        <f t="shared" si="1583"/>
        <v>98.8</v>
      </c>
      <c r="AK597" s="17">
        <f t="shared" si="1584"/>
        <v>0</v>
      </c>
      <c r="AL597" s="17">
        <f t="shared" si="1585"/>
        <v>0</v>
      </c>
      <c r="AM597" s="17" t="str">
        <f t="shared" si="1586"/>
        <v/>
      </c>
      <c r="AO597" s="31" t="s">
        <v>59</v>
      </c>
    </row>
    <row r="598" spans="2:41" s="3" customFormat="1" ht="3.95" customHeight="1" x14ac:dyDescent="0.2">
      <c r="P598" s="73"/>
      <c r="Q598" s="89"/>
      <c r="R598" s="6"/>
      <c r="S598" s="39"/>
      <c r="T598" s="6"/>
      <c r="U598" s="5"/>
      <c r="V598" s="52"/>
      <c r="W598" s="56"/>
      <c r="X598" s="15"/>
      <c r="Y598" s="52"/>
      <c r="Z598" s="39"/>
      <c r="AA598" s="39"/>
      <c r="AB598" s="55"/>
      <c r="AC598" s="17"/>
      <c r="AD598" s="15"/>
      <c r="AE598" s="65"/>
      <c r="AF598" s="123"/>
      <c r="AG598" s="39"/>
      <c r="AH598" s="52"/>
      <c r="AJ598" s="17"/>
      <c r="AK598" s="17"/>
      <c r="AL598" s="17"/>
      <c r="AM598" s="17"/>
      <c r="AO598" s="157"/>
    </row>
    <row r="599" spans="2:41" s="3" customFormat="1" ht="9.9499999999999993" customHeight="1" x14ac:dyDescent="0.2">
      <c r="C599" s="213" t="s">
        <v>302</v>
      </c>
      <c r="D599" s="98"/>
      <c r="E599" s="174"/>
      <c r="F599" s="73"/>
      <c r="G599" s="30"/>
      <c r="H599" s="30"/>
      <c r="I599" s="30"/>
      <c r="J599" s="30"/>
      <c r="K599" s="174"/>
      <c r="M599" s="30"/>
      <c r="N599" s="30" t="s">
        <v>87</v>
      </c>
      <c r="P599" s="73"/>
      <c r="Q599" s="89"/>
      <c r="R599" s="78" t="s">
        <v>121</v>
      </c>
      <c r="S599" s="189" t="s">
        <v>536</v>
      </c>
      <c r="T599" s="190"/>
      <c r="U599" s="37"/>
      <c r="V599" s="52"/>
      <c r="W599" s="56"/>
      <c r="X599" s="39"/>
      <c r="Y599" s="52"/>
      <c r="Z599" s="39"/>
      <c r="AA599" s="39"/>
      <c r="AB599" s="60"/>
      <c r="AC599" s="39"/>
      <c r="AD599" s="60"/>
      <c r="AE599" s="74"/>
      <c r="AF599" s="74"/>
      <c r="AG599" s="39"/>
      <c r="AH599" s="52"/>
      <c r="AI599" s="39"/>
      <c r="AJ599" s="39"/>
      <c r="AK599" s="39"/>
      <c r="AL599" s="39"/>
      <c r="AM599" s="39"/>
      <c r="AN599" s="6"/>
      <c r="AO599" s="156"/>
    </row>
    <row r="600" spans="2:41" s="3" customFormat="1" ht="2.85" customHeight="1" x14ac:dyDescent="0.2">
      <c r="P600" s="73"/>
      <c r="Q600" s="89"/>
      <c r="R600" s="6"/>
      <c r="S600" s="39"/>
      <c r="T600" s="6"/>
      <c r="U600" s="5"/>
      <c r="V600" s="52"/>
      <c r="W600" s="56"/>
      <c r="X600" s="15"/>
      <c r="Y600" s="52"/>
      <c r="Z600" s="39"/>
      <c r="AA600" s="39"/>
      <c r="AB600" s="55"/>
      <c r="AC600" s="17"/>
      <c r="AD600" s="15"/>
      <c r="AE600" s="65"/>
      <c r="AF600" s="123"/>
      <c r="AG600" s="39"/>
      <c r="AH600" s="52"/>
      <c r="AJ600" s="17"/>
      <c r="AK600" s="17"/>
      <c r="AL600" s="17"/>
      <c r="AM600" s="17"/>
      <c r="AO600" s="157" t="s">
        <v>59</v>
      </c>
    </row>
    <row r="601" spans="2:41" s="3" customFormat="1" ht="9.9499999999999993" customHeight="1" x14ac:dyDescent="0.2">
      <c r="D601" s="40" t="s">
        <v>97</v>
      </c>
      <c r="E601" s="186" t="s">
        <v>273</v>
      </c>
      <c r="F601" s="186"/>
      <c r="G601" s="186"/>
      <c r="H601" s="186"/>
      <c r="I601" s="186"/>
      <c r="J601" s="186"/>
      <c r="K601" s="186"/>
      <c r="L601" s="186"/>
      <c r="M601" s="186"/>
      <c r="N601" s="186"/>
      <c r="O601" s="186"/>
      <c r="P601" s="98"/>
      <c r="Q601" s="187"/>
      <c r="R601" s="188"/>
      <c r="S601" s="39"/>
      <c r="T601" s="6"/>
      <c r="U601" s="5"/>
      <c r="V601" s="52"/>
      <c r="W601" s="56"/>
      <c r="X601" s="15"/>
      <c r="Y601" s="52"/>
      <c r="Z601" s="39"/>
      <c r="AA601" s="39"/>
      <c r="AB601" s="55"/>
      <c r="AC601" s="17"/>
      <c r="AD601" s="15"/>
      <c r="AE601" s="65"/>
      <c r="AF601" s="123"/>
      <c r="AG601" s="39"/>
      <c r="AH601" s="52"/>
      <c r="AJ601" s="17"/>
      <c r="AK601" s="17"/>
      <c r="AL601" s="17"/>
      <c r="AM601" s="17"/>
      <c r="AO601" s="157" t="s">
        <v>59</v>
      </c>
    </row>
    <row r="602" spans="2:41" s="3" customFormat="1" ht="1.5" customHeight="1" x14ac:dyDescent="0.2">
      <c r="P602" s="73"/>
      <c r="Q602" s="89"/>
      <c r="R602" s="6"/>
      <c r="S602" s="39"/>
      <c r="T602" s="6"/>
      <c r="U602" s="5"/>
      <c r="V602" s="52"/>
      <c r="W602" s="56"/>
      <c r="X602" s="15"/>
      <c r="Y602" s="52"/>
      <c r="Z602" s="39"/>
      <c r="AA602" s="39"/>
      <c r="AB602" s="55"/>
      <c r="AC602" s="17"/>
      <c r="AD602" s="15"/>
      <c r="AE602" s="65"/>
      <c r="AF602" s="123"/>
      <c r="AG602" s="39"/>
      <c r="AH602" s="52"/>
      <c r="AJ602" s="17"/>
      <c r="AK602" s="17"/>
      <c r="AL602" s="17"/>
      <c r="AM602" s="17"/>
      <c r="AO602" s="157" t="s">
        <v>59</v>
      </c>
    </row>
    <row r="603" spans="2:41" s="3" customFormat="1" ht="9.9499999999999993" customHeight="1" x14ac:dyDescent="0.2">
      <c r="B603" s="112" t="s">
        <v>55</v>
      </c>
      <c r="D603" s="40"/>
      <c r="E603" s="73" t="s">
        <v>104</v>
      </c>
      <c r="F603" s="73"/>
      <c r="G603" s="30" t="s">
        <v>48</v>
      </c>
      <c r="H603" s="30"/>
      <c r="I603" s="30"/>
      <c r="J603" s="30" t="s">
        <v>274</v>
      </c>
      <c r="L603" s="30"/>
      <c r="M603" s="30"/>
      <c r="N603" s="30"/>
      <c r="P603" s="73" t="s">
        <v>106</v>
      </c>
      <c r="Q603" s="89"/>
      <c r="R603" s="29"/>
      <c r="S603" s="39">
        <f t="shared" ref="S603" si="1587">IF(Suggested="Yes",AA603,AG603)</f>
        <v>9.5</v>
      </c>
      <c r="T603" s="37" t="s">
        <v>47</v>
      </c>
      <c r="U603" s="5" t="str">
        <f>+Instructions!$B$3</f>
        <v>B</v>
      </c>
      <c r="V603" s="52"/>
      <c r="W603" s="56">
        <f>+Instructions!$C$22</f>
        <v>0</v>
      </c>
      <c r="X603" s="17">
        <f>ROUND($AA603*(1-W603)+0.004999,2)</f>
        <v>9.5</v>
      </c>
      <c r="Y603" s="52"/>
      <c r="Z603" s="6" t="s">
        <v>667</v>
      </c>
      <c r="AA603" s="39">
        <v>9.5</v>
      </c>
      <c r="AB603" s="60">
        <f t="shared" ref="AB603" si="1588">+W603</f>
        <v>0</v>
      </c>
      <c r="AC603" s="17">
        <f t="shared" ref="AC603" si="1589">+X603</f>
        <v>9.5</v>
      </c>
      <c r="AD603" s="12">
        <f t="shared" ref="AD603" si="1590">(AG603-AC603)/AG603</f>
        <v>0</v>
      </c>
      <c r="AE603" s="120"/>
      <c r="AF603" s="127">
        <v>1</v>
      </c>
      <c r="AG603" s="38">
        <f t="shared" ref="AG603" si="1591">SUM(AJ603:AL603)+AE603</f>
        <v>9.5</v>
      </c>
      <c r="AH603" s="52"/>
      <c r="AJ603" s="17">
        <f t="shared" ref="AJ603" si="1592">ROUND(AC603/(1-VLOOKUP(AF603,Group,2,FALSE)),2)</f>
        <v>9.5</v>
      </c>
      <c r="AK603" s="17">
        <f t="shared" ref="AK603" si="1593">IF(VLOOKUP(AF603,Group,5,FALSE)="YES",VLOOKUP(ROUND(ROUND(AJ603,1)-AJ603,2),Round,2,FALSE)+VLOOKUP(AF603,Group,6,FALSE),0)</f>
        <v>0</v>
      </c>
      <c r="AL603" s="17">
        <f t="shared" ref="AL603" si="1594">IF(VLOOKUP(AF603,Group,7,FALSE)="",0,ROUND(AJ603-0.04999,1)-AJ603+AM603)</f>
        <v>0</v>
      </c>
      <c r="AM603" s="17" t="str">
        <f t="shared" ref="AM603" si="1595">IF(VLOOKUP(AF603,Group,7,FALSE)="","",VLOOKUP(AF603,Group,7,FALSE))</f>
        <v/>
      </c>
      <c r="AO603" s="31" t="s">
        <v>59</v>
      </c>
    </row>
    <row r="604" spans="2:41" s="3" customFormat="1" ht="1.5" customHeight="1" x14ac:dyDescent="0.2">
      <c r="P604" s="73"/>
      <c r="Q604" s="89"/>
      <c r="R604" s="6"/>
      <c r="S604" s="39"/>
      <c r="T604" s="6"/>
      <c r="U604" s="5"/>
      <c r="V604" s="52"/>
      <c r="W604" s="56"/>
      <c r="X604" s="15"/>
      <c r="Y604" s="52"/>
      <c r="Z604" s="39"/>
      <c r="AA604" s="39"/>
      <c r="AB604" s="55"/>
      <c r="AC604" s="17"/>
      <c r="AD604" s="15"/>
      <c r="AE604" s="65"/>
      <c r="AF604" s="123"/>
      <c r="AG604" s="39"/>
      <c r="AH604" s="52"/>
      <c r="AJ604" s="17"/>
      <c r="AK604" s="17"/>
      <c r="AL604" s="17"/>
      <c r="AM604" s="17"/>
      <c r="AO604" s="157" t="s">
        <v>59</v>
      </c>
    </row>
    <row r="605" spans="2:41" s="3" customFormat="1" ht="9.9499999999999993" customHeight="1" x14ac:dyDescent="0.2">
      <c r="B605" s="113" t="s">
        <v>45</v>
      </c>
      <c r="D605" s="40"/>
      <c r="E605" s="73" t="s">
        <v>275</v>
      </c>
      <c r="F605" s="73"/>
      <c r="G605" s="30" t="s">
        <v>249</v>
      </c>
      <c r="H605" s="30"/>
      <c r="I605" s="30"/>
      <c r="J605" s="30" t="s">
        <v>276</v>
      </c>
      <c r="K605" s="30"/>
      <c r="L605" s="30"/>
      <c r="M605" s="30"/>
      <c r="N605" s="30"/>
      <c r="P605" s="73" t="s">
        <v>194</v>
      </c>
      <c r="Q605" s="89"/>
      <c r="R605" s="29"/>
      <c r="S605" s="39">
        <f t="shared" ref="S605" si="1596">IF(Suggested="Yes",AA605,AG605)</f>
        <v>64.650000000000006</v>
      </c>
      <c r="T605" s="37" t="s">
        <v>46</v>
      </c>
      <c r="U605" s="5" t="str">
        <f>+Instructions!$B$3</f>
        <v>B</v>
      </c>
      <c r="V605" s="52"/>
      <c r="W605" s="56">
        <f>+Instructions!$C$22</f>
        <v>0</v>
      </c>
      <c r="X605" s="39">
        <f>ROUND($AA605*(1-W605)+0.004999,2)</f>
        <v>64.650000000000006</v>
      </c>
      <c r="Y605" s="52"/>
      <c r="Z605" s="6" t="s">
        <v>667</v>
      </c>
      <c r="AA605" s="39">
        <v>64.650000000000006</v>
      </c>
      <c r="AB605" s="60">
        <f t="shared" ref="AB605" si="1597">+W605</f>
        <v>0</v>
      </c>
      <c r="AC605" s="39">
        <f t="shared" ref="AC605" si="1598">+X605</f>
        <v>64.650000000000006</v>
      </c>
      <c r="AD605" s="60">
        <f t="shared" ref="AD605" si="1599">(AG605-AC605)/AG605</f>
        <v>0</v>
      </c>
      <c r="AE605" s="120"/>
      <c r="AF605" s="129">
        <v>2</v>
      </c>
      <c r="AG605" s="44">
        <f t="shared" ref="AG605" si="1600">SUM(AJ605:AL605)+AE605</f>
        <v>64.650000000000006</v>
      </c>
      <c r="AH605" s="52"/>
      <c r="AJ605" s="17">
        <f t="shared" ref="AJ605" si="1601">ROUND(AC605/(1-VLOOKUP(AF605,Group,2,FALSE)),2)</f>
        <v>64.650000000000006</v>
      </c>
      <c r="AK605" s="17">
        <f t="shared" ref="AK605" si="1602">IF(VLOOKUP(AF605,Group,5,FALSE)="YES",VLOOKUP(ROUND(ROUND(AJ605,1)-AJ605,2),Round,2,FALSE)+VLOOKUP(AF605,Group,6,FALSE),0)</f>
        <v>0</v>
      </c>
      <c r="AL605" s="17">
        <f t="shared" ref="AL605" si="1603">IF(VLOOKUP(AF605,Group,7,FALSE)="",0,ROUND(AJ605-0.04999,1)-AJ605+AM605)</f>
        <v>0</v>
      </c>
      <c r="AM605" s="17" t="str">
        <f t="shared" ref="AM605" si="1604">IF(VLOOKUP(AF605,Group,7,FALSE)="","",VLOOKUP(AF605,Group,7,FALSE))</f>
        <v/>
      </c>
      <c r="AO605" s="31" t="s">
        <v>59</v>
      </c>
    </row>
    <row r="606" spans="2:41" s="3" customFormat="1" ht="2.85" customHeight="1" x14ac:dyDescent="0.2">
      <c r="P606" s="73"/>
      <c r="Q606" s="89"/>
      <c r="R606" s="6"/>
      <c r="S606" s="39"/>
      <c r="T606" s="6"/>
      <c r="U606" s="5"/>
      <c r="V606" s="52"/>
      <c r="W606" s="56"/>
      <c r="X606" s="15"/>
      <c r="Y606" s="52"/>
      <c r="Z606" s="39"/>
      <c r="AA606" s="39"/>
      <c r="AB606" s="55"/>
      <c r="AC606" s="17"/>
      <c r="AD606" s="15"/>
      <c r="AE606" s="65"/>
      <c r="AF606" s="123"/>
      <c r="AG606" s="39"/>
      <c r="AH606" s="52"/>
      <c r="AJ606" s="17"/>
      <c r="AK606" s="17"/>
      <c r="AL606" s="17"/>
      <c r="AM606" s="17"/>
      <c r="AO606" s="157" t="s">
        <v>59</v>
      </c>
    </row>
    <row r="607" spans="2:41" s="3" customFormat="1" ht="9.9499999999999993" customHeight="1" x14ac:dyDescent="0.2">
      <c r="B607" s="112" t="s">
        <v>55</v>
      </c>
      <c r="D607" s="40"/>
      <c r="E607" s="73" t="s">
        <v>104</v>
      </c>
      <c r="F607" s="73"/>
      <c r="G607" s="30" t="s">
        <v>48</v>
      </c>
      <c r="H607" s="30"/>
      <c r="I607" s="30"/>
      <c r="J607" s="30" t="s">
        <v>105</v>
      </c>
      <c r="L607" s="30"/>
      <c r="M607" s="30"/>
      <c r="N607" s="30"/>
      <c r="P607" s="73" t="s">
        <v>106</v>
      </c>
      <c r="Q607" s="89"/>
      <c r="R607" s="29"/>
      <c r="S607" s="39">
        <f t="shared" ref="S607:S609" si="1605">IF(Suggested="Yes",AA607,AG607)</f>
        <v>9.5</v>
      </c>
      <c r="T607" s="37" t="s">
        <v>47</v>
      </c>
      <c r="U607" s="5" t="str">
        <f>+Instructions!$B$3</f>
        <v>B</v>
      </c>
      <c r="V607" s="52"/>
      <c r="W607" s="56">
        <f>+Instructions!$C$22</f>
        <v>0</v>
      </c>
      <c r="X607" s="17">
        <f t="shared" ref="X607:X609" si="1606">ROUND($AA607*(1-W607)+0.004999,2)</f>
        <v>9.5</v>
      </c>
      <c r="Y607" s="52"/>
      <c r="Z607" s="6" t="s">
        <v>667</v>
      </c>
      <c r="AA607" s="39">
        <v>9.5</v>
      </c>
      <c r="AB607" s="60">
        <f t="shared" ref="AB607:AB609" si="1607">+W607</f>
        <v>0</v>
      </c>
      <c r="AC607" s="17">
        <f t="shared" ref="AC607:AC609" si="1608">+X607</f>
        <v>9.5</v>
      </c>
      <c r="AD607" s="12">
        <f t="shared" ref="AD607:AD609" si="1609">(AG607-AC607)/AG607</f>
        <v>0</v>
      </c>
      <c r="AE607" s="120"/>
      <c r="AF607" s="127">
        <v>1</v>
      </c>
      <c r="AG607" s="38">
        <f t="shared" ref="AG607:AG609" si="1610">SUM(AJ607:AL607)+AE607</f>
        <v>9.5</v>
      </c>
      <c r="AH607" s="52"/>
      <c r="AJ607" s="17">
        <f t="shared" ref="AJ607:AJ609" si="1611">ROUND(AC607/(1-VLOOKUP(AF607,Group,2,FALSE)),2)</f>
        <v>9.5</v>
      </c>
      <c r="AK607" s="17">
        <f t="shared" ref="AK607:AK609" si="1612">IF(VLOOKUP(AF607,Group,5,FALSE)="YES",VLOOKUP(ROUND(ROUND(AJ607,1)-AJ607,2),Round,2,FALSE)+VLOOKUP(AF607,Group,6,FALSE),0)</f>
        <v>0</v>
      </c>
      <c r="AL607" s="17">
        <f t="shared" ref="AL607:AL609" si="1613">IF(VLOOKUP(AF607,Group,7,FALSE)="",0,ROUND(AJ607-0.04999,1)-AJ607+AM607)</f>
        <v>0</v>
      </c>
      <c r="AM607" s="17" t="str">
        <f t="shared" ref="AM607:AM609" si="1614">IF(VLOOKUP(AF607,Group,7,FALSE)="","",VLOOKUP(AF607,Group,7,FALSE))</f>
        <v/>
      </c>
      <c r="AO607" s="31" t="s">
        <v>59</v>
      </c>
    </row>
    <row r="608" spans="2:41" s="3" customFormat="1" ht="9.9499999999999993" customHeight="1" x14ac:dyDescent="0.2">
      <c r="B608" s="112" t="s">
        <v>55</v>
      </c>
      <c r="D608" s="40"/>
      <c r="E608" s="73" t="s">
        <v>109</v>
      </c>
      <c r="F608" s="73"/>
      <c r="G608" s="30" t="s">
        <v>48</v>
      </c>
      <c r="H608" s="30"/>
      <c r="I608" s="30"/>
      <c r="J608" s="30" t="s">
        <v>105</v>
      </c>
      <c r="L608" s="30"/>
      <c r="M608" s="30"/>
      <c r="N608" s="30"/>
      <c r="P608" s="73" t="s">
        <v>106</v>
      </c>
      <c r="Q608" s="89"/>
      <c r="R608" s="29"/>
      <c r="S608" s="39">
        <f t="shared" si="1605"/>
        <v>10.8</v>
      </c>
      <c r="T608" s="37" t="s">
        <v>47</v>
      </c>
      <c r="U608" s="5" t="str">
        <f>+Instructions!$B$3</f>
        <v>B</v>
      </c>
      <c r="V608" s="52"/>
      <c r="W608" s="56">
        <f>+Instructions!$C$22</f>
        <v>0</v>
      </c>
      <c r="X608" s="17">
        <f t="shared" si="1606"/>
        <v>10.8</v>
      </c>
      <c r="Y608" s="52"/>
      <c r="Z608" s="6" t="s">
        <v>667</v>
      </c>
      <c r="AA608" s="39">
        <v>10.8</v>
      </c>
      <c r="AB608" s="60">
        <f t="shared" si="1607"/>
        <v>0</v>
      </c>
      <c r="AC608" s="17">
        <f t="shared" si="1608"/>
        <v>10.8</v>
      </c>
      <c r="AD608" s="12">
        <f t="shared" si="1609"/>
        <v>0</v>
      </c>
      <c r="AE608" s="120"/>
      <c r="AF608" s="127">
        <v>1</v>
      </c>
      <c r="AG608" s="38">
        <f t="shared" si="1610"/>
        <v>10.8</v>
      </c>
      <c r="AH608" s="52"/>
      <c r="AJ608" s="17">
        <f t="shared" si="1611"/>
        <v>10.8</v>
      </c>
      <c r="AK608" s="17">
        <f t="shared" si="1612"/>
        <v>0</v>
      </c>
      <c r="AL608" s="17">
        <f t="shared" si="1613"/>
        <v>0</v>
      </c>
      <c r="AM608" s="17" t="str">
        <f t="shared" si="1614"/>
        <v/>
      </c>
      <c r="AO608" s="31" t="s">
        <v>59</v>
      </c>
    </row>
    <row r="609" spans="2:41" s="3" customFormat="1" ht="9.9499999999999993" customHeight="1" x14ac:dyDescent="0.2">
      <c r="B609" s="112" t="s">
        <v>55</v>
      </c>
      <c r="D609" s="40"/>
      <c r="E609" s="73" t="s">
        <v>112</v>
      </c>
      <c r="F609" s="73"/>
      <c r="G609" s="30" t="s">
        <v>48</v>
      </c>
      <c r="H609" s="30"/>
      <c r="I609" s="30"/>
      <c r="J609" s="30" t="s">
        <v>105</v>
      </c>
      <c r="L609" s="30"/>
      <c r="M609" s="30"/>
      <c r="N609" s="30"/>
      <c r="P609" s="73" t="s">
        <v>113</v>
      </c>
      <c r="Q609" s="89"/>
      <c r="R609" s="29"/>
      <c r="S609" s="39">
        <f t="shared" si="1605"/>
        <v>11.45</v>
      </c>
      <c r="T609" s="37" t="s">
        <v>47</v>
      </c>
      <c r="U609" s="5" t="str">
        <f>+Instructions!$B$3</f>
        <v>B</v>
      </c>
      <c r="V609" s="52"/>
      <c r="W609" s="56">
        <f>+Instructions!$C$22</f>
        <v>0</v>
      </c>
      <c r="X609" s="17">
        <f t="shared" si="1606"/>
        <v>11.45</v>
      </c>
      <c r="Y609" s="52"/>
      <c r="Z609" s="6" t="s">
        <v>667</v>
      </c>
      <c r="AA609" s="39">
        <v>11.45</v>
      </c>
      <c r="AB609" s="60">
        <f t="shared" si="1607"/>
        <v>0</v>
      </c>
      <c r="AC609" s="17">
        <f t="shared" si="1608"/>
        <v>11.45</v>
      </c>
      <c r="AD609" s="12">
        <f t="shared" si="1609"/>
        <v>0</v>
      </c>
      <c r="AE609" s="120"/>
      <c r="AF609" s="127">
        <v>1</v>
      </c>
      <c r="AG609" s="38">
        <f t="shared" si="1610"/>
        <v>11.45</v>
      </c>
      <c r="AH609" s="52"/>
      <c r="AJ609" s="17">
        <f t="shared" si="1611"/>
        <v>11.45</v>
      </c>
      <c r="AK609" s="17">
        <f t="shared" si="1612"/>
        <v>0</v>
      </c>
      <c r="AL609" s="17">
        <f t="shared" si="1613"/>
        <v>0</v>
      </c>
      <c r="AM609" s="17" t="str">
        <f t="shared" si="1614"/>
        <v/>
      </c>
      <c r="AO609" s="31" t="s">
        <v>59</v>
      </c>
    </row>
    <row r="610" spans="2:41" s="3" customFormat="1" ht="9.9499999999999993" customHeight="1" x14ac:dyDescent="0.2">
      <c r="B610" s="112" t="s">
        <v>55</v>
      </c>
      <c r="D610" s="40"/>
      <c r="E610" s="73" t="s">
        <v>107</v>
      </c>
      <c r="F610" s="73"/>
      <c r="G610" s="30" t="s">
        <v>48</v>
      </c>
      <c r="H610" s="30"/>
      <c r="I610" s="30"/>
      <c r="J610" s="30" t="s">
        <v>105</v>
      </c>
      <c r="L610" s="30"/>
      <c r="M610" s="30"/>
      <c r="N610" s="30"/>
      <c r="P610" s="73" t="s">
        <v>108</v>
      </c>
      <c r="Q610" s="89"/>
      <c r="R610" s="29"/>
      <c r="S610" s="39">
        <f>IF(Suggested="Yes",AA610,AG610)</f>
        <v>12.8</v>
      </c>
      <c r="T610" s="37" t="s">
        <v>47</v>
      </c>
      <c r="U610" s="5" t="str">
        <f>+Instructions!$B$3</f>
        <v>B</v>
      </c>
      <c r="V610" s="52"/>
      <c r="W610" s="56">
        <f>+Instructions!$C$22</f>
        <v>0</v>
      </c>
      <c r="X610" s="17">
        <f>ROUND($AA610*(1-W610)+0.004999,2)</f>
        <v>12.8</v>
      </c>
      <c r="Y610" s="52"/>
      <c r="Z610" s="6" t="s">
        <v>667</v>
      </c>
      <c r="AA610" s="39">
        <v>12.8</v>
      </c>
      <c r="AB610" s="60">
        <f>+W610</f>
        <v>0</v>
      </c>
      <c r="AC610" s="17">
        <f>+X610</f>
        <v>12.8</v>
      </c>
      <c r="AD610" s="12">
        <f>(AG610-AC610)/AG610</f>
        <v>0</v>
      </c>
      <c r="AE610" s="120"/>
      <c r="AF610" s="127">
        <v>1</v>
      </c>
      <c r="AG610" s="38">
        <f>SUM(AJ610:AL610)+AE610</f>
        <v>12.8</v>
      </c>
      <c r="AH610" s="52"/>
      <c r="AJ610" s="17">
        <f>ROUND(AC610/(1-VLOOKUP(AF610,Group,2,FALSE)),2)</f>
        <v>12.8</v>
      </c>
      <c r="AK610" s="17">
        <f>IF(VLOOKUP(AF610,Group,5,FALSE)="YES",VLOOKUP(ROUND(ROUND(AJ610,1)-AJ610,2),Round,2,FALSE)+VLOOKUP(AF610,Group,6,FALSE),0)</f>
        <v>0</v>
      </c>
      <c r="AL610" s="17">
        <f>IF(VLOOKUP(AF610,Group,7,FALSE)="",0,ROUND(AJ610-0.04999,1)-AJ610+AM610)</f>
        <v>0</v>
      </c>
      <c r="AM610" s="17" t="str">
        <f>IF(VLOOKUP(AF610,Group,7,FALSE)="","",VLOOKUP(AF610,Group,7,FALSE))</f>
        <v/>
      </c>
      <c r="AO610" s="31" t="s">
        <v>59</v>
      </c>
    </row>
    <row r="611" spans="2:41" s="3" customFormat="1" ht="1.5" customHeight="1" x14ac:dyDescent="0.2">
      <c r="P611" s="73"/>
      <c r="Q611" s="89"/>
      <c r="R611" s="6"/>
      <c r="S611" s="39"/>
      <c r="T611" s="6"/>
      <c r="U611" s="5"/>
      <c r="V611" s="52"/>
      <c r="W611" s="56"/>
      <c r="X611" s="15"/>
      <c r="Y611" s="52"/>
      <c r="Z611" s="39"/>
      <c r="AA611" s="39"/>
      <c r="AB611" s="55"/>
      <c r="AC611" s="17"/>
      <c r="AD611" s="15"/>
      <c r="AE611" s="65"/>
      <c r="AF611" s="123"/>
      <c r="AG611" s="39"/>
      <c r="AH611" s="52"/>
      <c r="AJ611" s="17"/>
      <c r="AK611" s="17"/>
      <c r="AL611" s="17"/>
      <c r="AM611" s="17"/>
      <c r="AO611" s="157" t="s">
        <v>59</v>
      </c>
    </row>
    <row r="612" spans="2:41" s="3" customFormat="1" ht="9.9499999999999993" customHeight="1" x14ac:dyDescent="0.2">
      <c r="B612" s="111" t="s">
        <v>8</v>
      </c>
      <c r="D612" s="40"/>
      <c r="E612" s="73" t="s">
        <v>223</v>
      </c>
      <c r="F612" s="73"/>
      <c r="G612" s="30" t="s">
        <v>114</v>
      </c>
      <c r="H612" s="30"/>
      <c r="I612" s="30"/>
      <c r="J612" s="30" t="s">
        <v>115</v>
      </c>
      <c r="K612" s="30"/>
      <c r="L612" s="73" t="s">
        <v>131</v>
      </c>
      <c r="N612" s="191" t="s">
        <v>130</v>
      </c>
      <c r="P612" s="73" t="s">
        <v>261</v>
      </c>
      <c r="Q612" s="89"/>
      <c r="R612" s="29"/>
      <c r="S612" s="39">
        <f t="shared" ref="S612" si="1615">IF(Suggested="Yes",AA612,AG612)</f>
        <v>27.8</v>
      </c>
      <c r="T612" s="37" t="s">
        <v>47</v>
      </c>
      <c r="U612" s="5" t="str">
        <f>+Instructions!$B$3</f>
        <v>B</v>
      </c>
      <c r="V612" s="52"/>
      <c r="W612" s="56">
        <f>+Instructions!$C$22</f>
        <v>0</v>
      </c>
      <c r="X612" s="17">
        <f t="shared" ref="X612" si="1616">ROUND($AA612*(1-W612)+0.004999,2)</f>
        <v>27.8</v>
      </c>
      <c r="Y612" s="52"/>
      <c r="Z612" s="6" t="s">
        <v>667</v>
      </c>
      <c r="AA612" s="39">
        <v>27.8</v>
      </c>
      <c r="AB612" s="60">
        <f t="shared" ref="AB612" si="1617">+W612</f>
        <v>0</v>
      </c>
      <c r="AC612" s="17">
        <f t="shared" ref="AC612" si="1618">+X612</f>
        <v>27.8</v>
      </c>
      <c r="AD612" s="12">
        <f t="shared" ref="AD612" si="1619">(AG612-AC612)/AG612</f>
        <v>0</v>
      </c>
      <c r="AE612" s="120"/>
      <c r="AF612" s="128">
        <v>3</v>
      </c>
      <c r="AG612" s="53">
        <f t="shared" ref="AG612" si="1620">SUM(AJ612:AL612)+AE612</f>
        <v>27.8</v>
      </c>
      <c r="AH612" s="52"/>
      <c r="AJ612" s="17">
        <f t="shared" ref="AJ612" si="1621">ROUND(AC612/(1-VLOOKUP(AF612,Group,2,FALSE)),2)</f>
        <v>27.8</v>
      </c>
      <c r="AK612" s="17">
        <f t="shared" ref="AK612" si="1622">IF(VLOOKUP(AF612,Group,5,FALSE)="YES",VLOOKUP(ROUND(ROUND(AJ612,1)-AJ612,2),Round,2,FALSE)+VLOOKUP(AF612,Group,6,FALSE),0)</f>
        <v>0</v>
      </c>
      <c r="AL612" s="17">
        <f t="shared" ref="AL612" si="1623">IF(VLOOKUP(AF612,Group,7,FALSE)="",0,ROUND(AJ612-0.04999,1)-AJ612+AM612)</f>
        <v>0</v>
      </c>
      <c r="AM612" s="17" t="str">
        <f t="shared" ref="AM612" si="1624">IF(VLOOKUP(AF612,Group,7,FALSE)="","",VLOOKUP(AF612,Group,7,FALSE))</f>
        <v/>
      </c>
      <c r="AO612" s="31" t="s">
        <v>59</v>
      </c>
    </row>
    <row r="613" spans="2:41" s="3" customFormat="1" ht="9.9499999999999993" customHeight="1" x14ac:dyDescent="0.2">
      <c r="B613" s="111" t="s">
        <v>8</v>
      </c>
      <c r="D613" s="40"/>
      <c r="E613" s="73" t="s">
        <v>191</v>
      </c>
      <c r="F613" s="73"/>
      <c r="G613" s="30" t="s">
        <v>649</v>
      </c>
      <c r="H613" s="30"/>
      <c r="I613" s="30"/>
      <c r="J613" s="30"/>
      <c r="K613" s="30"/>
      <c r="L613" s="73" t="s">
        <v>262</v>
      </c>
      <c r="M613" s="30"/>
      <c r="N613" s="191" t="s">
        <v>130</v>
      </c>
      <c r="P613" s="73" t="s">
        <v>193</v>
      </c>
      <c r="Q613" s="89"/>
      <c r="R613" s="29"/>
      <c r="S613" s="39">
        <f t="shared" ref="S613" si="1625">IF(Suggested="Yes",AA613,AG613)</f>
        <v>63.45</v>
      </c>
      <c r="T613" s="37" t="s">
        <v>46</v>
      </c>
      <c r="U613" s="5" t="str">
        <f>+Instructions!$B$3</f>
        <v>B</v>
      </c>
      <c r="V613" s="52"/>
      <c r="W613" s="56">
        <f>+Instructions!$C$22</f>
        <v>0</v>
      </c>
      <c r="X613" s="17">
        <f>ROUND($AA613*(1-W613)+0.004999,2)</f>
        <v>63.45</v>
      </c>
      <c r="Y613" s="52"/>
      <c r="Z613" s="6" t="s">
        <v>667</v>
      </c>
      <c r="AA613" s="39">
        <v>63.45</v>
      </c>
      <c r="AB613" s="60">
        <f t="shared" ref="AB613" si="1626">+W613</f>
        <v>0</v>
      </c>
      <c r="AC613" s="17">
        <f t="shared" ref="AC613" si="1627">+X613</f>
        <v>63.45</v>
      </c>
      <c r="AD613" s="12">
        <f t="shared" ref="AD613" si="1628">(AG613-AC613)/AG613</f>
        <v>0</v>
      </c>
      <c r="AE613" s="120"/>
      <c r="AF613" s="128">
        <v>3</v>
      </c>
      <c r="AG613" s="53">
        <f t="shared" ref="AG613" si="1629">SUM(AJ613:AL613)+AE613</f>
        <v>63.45</v>
      </c>
      <c r="AH613" s="52"/>
      <c r="AJ613" s="17">
        <f t="shared" ref="AJ613" si="1630">ROUND(AC613/(1-VLOOKUP(AF613,Group,2,FALSE)),2)</f>
        <v>63.45</v>
      </c>
      <c r="AK613" s="17">
        <f t="shared" ref="AK613" si="1631">IF(VLOOKUP(AF613,Group,5,FALSE)="YES",VLOOKUP(ROUND(ROUND(AJ613,1)-AJ613,2),Round,2,FALSE)+VLOOKUP(AF613,Group,6,FALSE),0)</f>
        <v>0</v>
      </c>
      <c r="AL613" s="17">
        <f t="shared" ref="AL613" si="1632">IF(VLOOKUP(AF613,Group,7,FALSE)="",0,ROUND(AJ613-0.04999,1)-AJ613+AM613)</f>
        <v>0</v>
      </c>
      <c r="AM613" s="17" t="str">
        <f t="shared" ref="AM613" si="1633">IF(VLOOKUP(AF613,Group,7,FALSE)="","",VLOOKUP(AF613,Group,7,FALSE))</f>
        <v/>
      </c>
      <c r="AO613" s="31" t="s">
        <v>59</v>
      </c>
    </row>
    <row r="614" spans="2:41" s="3" customFormat="1" ht="9.9499999999999993" customHeight="1" x14ac:dyDescent="0.2">
      <c r="B614" s="111" t="s">
        <v>8</v>
      </c>
      <c r="D614" s="40"/>
      <c r="E614" s="73" t="s">
        <v>191</v>
      </c>
      <c r="F614" s="73"/>
      <c r="G614" s="30" t="s">
        <v>650</v>
      </c>
      <c r="H614" s="30"/>
      <c r="I614" s="30"/>
      <c r="J614" s="30"/>
      <c r="K614" s="30"/>
      <c r="L614" s="73" t="s">
        <v>262</v>
      </c>
      <c r="M614" s="30"/>
      <c r="N614" s="191" t="s">
        <v>130</v>
      </c>
      <c r="P614" s="73" t="s">
        <v>193</v>
      </c>
      <c r="Q614" s="89"/>
      <c r="R614" s="29"/>
      <c r="S614" s="39">
        <f t="shared" ref="S614" si="1634">IF(Suggested="Yes",AA614,AG614)</f>
        <v>63.45</v>
      </c>
      <c r="T614" s="37" t="s">
        <v>46</v>
      </c>
      <c r="U614" s="5" t="str">
        <f>+Instructions!$B$3</f>
        <v>B</v>
      </c>
      <c r="V614" s="52"/>
      <c r="W614" s="56">
        <f>+Instructions!$C$22</f>
        <v>0</v>
      </c>
      <c r="X614" s="17">
        <f>ROUND($AA614*(1-W614)+0.004999,2)</f>
        <v>63.45</v>
      </c>
      <c r="Y614" s="52"/>
      <c r="Z614" s="6" t="s">
        <v>667</v>
      </c>
      <c r="AA614" s="39">
        <v>63.45</v>
      </c>
      <c r="AB614" s="60">
        <f t="shared" ref="AB614" si="1635">+W614</f>
        <v>0</v>
      </c>
      <c r="AC614" s="17">
        <f t="shared" ref="AC614" si="1636">+X614</f>
        <v>63.45</v>
      </c>
      <c r="AD614" s="12">
        <f t="shared" ref="AD614" si="1637">(AG614-AC614)/AG614</f>
        <v>0</v>
      </c>
      <c r="AE614" s="120"/>
      <c r="AF614" s="128">
        <v>3</v>
      </c>
      <c r="AG614" s="53">
        <f t="shared" ref="AG614" si="1638">SUM(AJ614:AL614)+AE614</f>
        <v>63.45</v>
      </c>
      <c r="AH614" s="52"/>
      <c r="AJ614" s="17">
        <f t="shared" ref="AJ614" si="1639">ROUND(AC614/(1-VLOOKUP(AF614,Group,2,FALSE)),2)</f>
        <v>63.45</v>
      </c>
      <c r="AK614" s="17">
        <f t="shared" ref="AK614" si="1640">IF(VLOOKUP(AF614,Group,5,FALSE)="YES",VLOOKUP(ROUND(ROUND(AJ614,1)-AJ614,2),Round,2,FALSE)+VLOOKUP(AF614,Group,6,FALSE),0)</f>
        <v>0</v>
      </c>
      <c r="AL614" s="17">
        <f t="shared" ref="AL614" si="1641">IF(VLOOKUP(AF614,Group,7,FALSE)="",0,ROUND(AJ614-0.04999,1)-AJ614+AM614)</f>
        <v>0</v>
      </c>
      <c r="AM614" s="17" t="str">
        <f t="shared" ref="AM614" si="1642">IF(VLOOKUP(AF614,Group,7,FALSE)="","",VLOOKUP(AF614,Group,7,FALSE))</f>
        <v/>
      </c>
      <c r="AO614" s="31" t="s">
        <v>59</v>
      </c>
    </row>
    <row r="615" spans="2:41" s="3" customFormat="1" ht="1.5" customHeight="1" x14ac:dyDescent="0.2">
      <c r="P615" s="73"/>
      <c r="Q615" s="89"/>
      <c r="R615" s="6"/>
      <c r="S615" s="39"/>
      <c r="T615" s="6"/>
      <c r="U615" s="5"/>
      <c r="V615" s="52"/>
      <c r="W615" s="56"/>
      <c r="X615" s="15"/>
      <c r="Y615" s="52"/>
      <c r="Z615" s="39"/>
      <c r="AA615" s="39"/>
      <c r="AB615" s="55"/>
      <c r="AC615" s="17"/>
      <c r="AD615" s="15"/>
      <c r="AE615" s="65"/>
      <c r="AF615" s="123"/>
      <c r="AG615" s="39"/>
      <c r="AH615" s="52"/>
      <c r="AJ615" s="17"/>
      <c r="AK615" s="17"/>
      <c r="AL615" s="17"/>
      <c r="AM615" s="17"/>
      <c r="AO615" s="157" t="s">
        <v>59</v>
      </c>
    </row>
    <row r="616" spans="2:41" s="3" customFormat="1" ht="9.9499999999999993" customHeight="1" x14ac:dyDescent="0.2">
      <c r="B616" s="113" t="s">
        <v>45</v>
      </c>
      <c r="D616" s="40"/>
      <c r="E616" s="73" t="s">
        <v>136</v>
      </c>
      <c r="F616" s="73"/>
      <c r="G616" s="30" t="s">
        <v>162</v>
      </c>
      <c r="H616" s="30"/>
      <c r="I616" s="30"/>
      <c r="J616" s="30" t="s">
        <v>115</v>
      </c>
      <c r="K616" s="30"/>
      <c r="L616" s="30"/>
      <c r="M616" s="30"/>
      <c r="N616" s="30"/>
      <c r="P616" s="73" t="s">
        <v>120</v>
      </c>
      <c r="Q616" s="89"/>
      <c r="R616" s="29"/>
      <c r="S616" s="39">
        <f t="shared" ref="S616" si="1643">IF(Suggested="Yes",AA616,AG616)</f>
        <v>362.7</v>
      </c>
      <c r="T616" s="37" t="s">
        <v>46</v>
      </c>
      <c r="U616" s="5" t="str">
        <f>+Instructions!$B$3</f>
        <v>B</v>
      </c>
      <c r="V616" s="52"/>
      <c r="W616" s="56">
        <f>+Instructions!$C$22</f>
        <v>0</v>
      </c>
      <c r="X616" s="39">
        <f t="shared" ref="X616" si="1644">ROUND($AA616*(1-W616)+0.004999,2)</f>
        <v>362.7</v>
      </c>
      <c r="Y616" s="52"/>
      <c r="Z616" s="6" t="s">
        <v>667</v>
      </c>
      <c r="AA616" s="39">
        <v>362.7</v>
      </c>
      <c r="AB616" s="60">
        <f t="shared" ref="AB616" si="1645">+W616</f>
        <v>0</v>
      </c>
      <c r="AC616" s="39">
        <f t="shared" ref="AC616" si="1646">+X616</f>
        <v>362.7</v>
      </c>
      <c r="AD616" s="60">
        <f t="shared" ref="AD616" si="1647">(AG616-AC616)/AG616</f>
        <v>0</v>
      </c>
      <c r="AE616" s="120"/>
      <c r="AF616" s="129">
        <v>2</v>
      </c>
      <c r="AG616" s="44">
        <f t="shared" ref="AG616" si="1648">SUM(AJ616:AL616)+AE616</f>
        <v>362.7</v>
      </c>
      <c r="AH616" s="52"/>
      <c r="AJ616" s="17">
        <f t="shared" ref="AJ616" si="1649">ROUND(AC616/(1-VLOOKUP(AF616,Group,2,FALSE)),2)</f>
        <v>362.7</v>
      </c>
      <c r="AK616" s="17">
        <f t="shared" ref="AK616" si="1650">IF(VLOOKUP(AF616,Group,5,FALSE)="YES",VLOOKUP(ROUND(ROUND(AJ616,1)-AJ616,2),Round,2,FALSE)+VLOOKUP(AF616,Group,6,FALSE),0)</f>
        <v>0</v>
      </c>
      <c r="AL616" s="17">
        <f t="shared" ref="AL616" si="1651">IF(VLOOKUP(AF616,Group,7,FALSE)="",0,ROUND(AJ616-0.04999,1)-AJ616+AM616)</f>
        <v>0</v>
      </c>
      <c r="AM616" s="17" t="str">
        <f t="shared" ref="AM616" si="1652">IF(VLOOKUP(AF616,Group,7,FALSE)="","",VLOOKUP(AF616,Group,7,FALSE))</f>
        <v/>
      </c>
      <c r="AO616" s="31" t="s">
        <v>59</v>
      </c>
    </row>
    <row r="617" spans="2:41" s="3" customFormat="1" ht="9.9499999999999993" customHeight="1" x14ac:dyDescent="0.2">
      <c r="B617" s="113" t="s">
        <v>45</v>
      </c>
      <c r="D617" s="40"/>
      <c r="E617" s="73" t="s">
        <v>136</v>
      </c>
      <c r="F617" s="73"/>
      <c r="G617" s="30" t="s">
        <v>163</v>
      </c>
      <c r="H617" s="30"/>
      <c r="I617" s="30"/>
      <c r="J617" s="30" t="s">
        <v>115</v>
      </c>
      <c r="K617" s="30"/>
      <c r="L617" s="30"/>
      <c r="M617" s="30"/>
      <c r="N617" s="30"/>
      <c r="P617" s="73" t="s">
        <v>120</v>
      </c>
      <c r="Q617" s="89"/>
      <c r="R617" s="29"/>
      <c r="S617" s="39">
        <f>IF(Suggested="Yes",AA617,AG617)</f>
        <v>543.04999999999995</v>
      </c>
      <c r="T617" s="37" t="s">
        <v>46</v>
      </c>
      <c r="U617" s="5" t="str">
        <f>+Instructions!$B$3</f>
        <v>B</v>
      </c>
      <c r="V617" s="52"/>
      <c r="W617" s="56">
        <f>+Instructions!$C$22</f>
        <v>0</v>
      </c>
      <c r="X617" s="39">
        <f>ROUND($AA617*(1-W617)+0.004999,2)</f>
        <v>543.04999999999995</v>
      </c>
      <c r="Y617" s="52"/>
      <c r="Z617" s="6" t="s">
        <v>667</v>
      </c>
      <c r="AA617" s="39">
        <v>543.04999999999995</v>
      </c>
      <c r="AB617" s="60">
        <f>+W617</f>
        <v>0</v>
      </c>
      <c r="AC617" s="39">
        <f>+X617</f>
        <v>543.04999999999995</v>
      </c>
      <c r="AD617" s="60">
        <f>(AG617-AC617)/AG617</f>
        <v>0</v>
      </c>
      <c r="AE617" s="120"/>
      <c r="AF617" s="129">
        <v>2</v>
      </c>
      <c r="AG617" s="44">
        <f>SUM(AJ617:AL617)+AE617</f>
        <v>543.04999999999995</v>
      </c>
      <c r="AH617" s="52"/>
      <c r="AJ617" s="17">
        <f>ROUND(AC617/(1-VLOOKUP(AF617,Group,2,FALSE)),2)</f>
        <v>543.04999999999995</v>
      </c>
      <c r="AK617" s="17">
        <f>IF(VLOOKUP(AF617,Group,5,FALSE)="YES",VLOOKUP(ROUND(ROUND(AJ617,1)-AJ617,2),Round,2,FALSE)+VLOOKUP(AF617,Group,6,FALSE),0)</f>
        <v>0</v>
      </c>
      <c r="AL617" s="17">
        <f>IF(VLOOKUP(AF617,Group,7,FALSE)="",0,ROUND(AJ617-0.04999,1)-AJ617+AM617)</f>
        <v>0</v>
      </c>
      <c r="AM617" s="17" t="str">
        <f>IF(VLOOKUP(AF617,Group,7,FALSE)="","",VLOOKUP(AF617,Group,7,FALSE))</f>
        <v/>
      </c>
      <c r="AO617" s="31" t="s">
        <v>59</v>
      </c>
    </row>
    <row r="618" spans="2:41" s="3" customFormat="1" ht="9.9499999999999993" customHeight="1" x14ac:dyDescent="0.2">
      <c r="B618" s="113" t="s">
        <v>45</v>
      </c>
      <c r="D618" s="40"/>
      <c r="E618" s="73" t="s">
        <v>136</v>
      </c>
      <c r="F618" s="73"/>
      <c r="G618" s="30" t="s">
        <v>164</v>
      </c>
      <c r="H618" s="30"/>
      <c r="I618" s="30"/>
      <c r="J618" s="30" t="s">
        <v>115</v>
      </c>
      <c r="K618" s="30"/>
      <c r="L618" s="30"/>
      <c r="M618" s="30"/>
      <c r="N618" s="30"/>
      <c r="P618" s="73" t="s">
        <v>120</v>
      </c>
      <c r="Q618" s="89"/>
      <c r="R618" s="29"/>
      <c r="S618" s="39">
        <f t="shared" ref="S618:S619" si="1653">IF(Suggested="Yes",AA618,AG618)</f>
        <v>543.04999999999995</v>
      </c>
      <c r="T618" s="37" t="s">
        <v>46</v>
      </c>
      <c r="U618" s="5" t="str">
        <f>+Instructions!$B$3</f>
        <v>B</v>
      </c>
      <c r="V618" s="52"/>
      <c r="W618" s="56">
        <f>+Instructions!$C$22</f>
        <v>0</v>
      </c>
      <c r="X618" s="39">
        <f>ROUND($AA618*(1-W618)+0.004999,2)</f>
        <v>543.04999999999995</v>
      </c>
      <c r="Y618" s="52"/>
      <c r="Z618" s="6" t="s">
        <v>667</v>
      </c>
      <c r="AA618" s="39">
        <v>543.04999999999995</v>
      </c>
      <c r="AB618" s="60">
        <f t="shared" ref="AB618:AB619" si="1654">+W618</f>
        <v>0</v>
      </c>
      <c r="AC618" s="39">
        <f t="shared" ref="AC618:AC619" si="1655">+X618</f>
        <v>543.04999999999995</v>
      </c>
      <c r="AD618" s="60">
        <f t="shared" ref="AD618:AD619" si="1656">(AG618-AC618)/AG618</f>
        <v>0</v>
      </c>
      <c r="AE618" s="120"/>
      <c r="AF618" s="129">
        <v>2</v>
      </c>
      <c r="AG618" s="44">
        <f t="shared" ref="AG618:AG619" si="1657">SUM(AJ618:AL618)+AE618</f>
        <v>543.04999999999995</v>
      </c>
      <c r="AH618" s="52"/>
      <c r="AJ618" s="17">
        <f t="shared" ref="AJ618:AJ619" si="1658">ROUND(AC618/(1-VLOOKUP(AF618,Group,2,FALSE)),2)</f>
        <v>543.04999999999995</v>
      </c>
      <c r="AK618" s="17">
        <f t="shared" ref="AK618:AK619" si="1659">IF(VLOOKUP(AF618,Group,5,FALSE)="YES",VLOOKUP(ROUND(ROUND(AJ618,1)-AJ618,2),Round,2,FALSE)+VLOOKUP(AF618,Group,6,FALSE),0)</f>
        <v>0</v>
      </c>
      <c r="AL618" s="17">
        <f t="shared" ref="AL618:AL619" si="1660">IF(VLOOKUP(AF618,Group,7,FALSE)="",0,ROUND(AJ618-0.04999,1)-AJ618+AM618)</f>
        <v>0</v>
      </c>
      <c r="AM618" s="17" t="str">
        <f t="shared" ref="AM618:AM619" si="1661">IF(VLOOKUP(AF618,Group,7,FALSE)="","",VLOOKUP(AF618,Group,7,FALSE))</f>
        <v/>
      </c>
      <c r="AO618" s="31" t="s">
        <v>59</v>
      </c>
    </row>
    <row r="619" spans="2:41" s="3" customFormat="1" ht="9.9499999999999993" customHeight="1" x14ac:dyDescent="0.2">
      <c r="B619" s="113" t="s">
        <v>45</v>
      </c>
      <c r="D619" s="40"/>
      <c r="E619" s="73" t="s">
        <v>136</v>
      </c>
      <c r="F619" s="73"/>
      <c r="G619" s="30" t="s">
        <v>170</v>
      </c>
      <c r="H619" s="30"/>
      <c r="I619" s="30"/>
      <c r="J619" s="30" t="s">
        <v>115</v>
      </c>
      <c r="K619" s="30"/>
      <c r="L619" s="30"/>
      <c r="M619" s="30"/>
      <c r="N619" s="30"/>
      <c r="P619" s="73" t="s">
        <v>171</v>
      </c>
      <c r="Q619" s="89"/>
      <c r="R619" s="29"/>
      <c r="S619" s="39">
        <f t="shared" si="1653"/>
        <v>746.4</v>
      </c>
      <c r="T619" s="37" t="s">
        <v>46</v>
      </c>
      <c r="U619" s="5" t="str">
        <f>+Instructions!$B$3</f>
        <v>B</v>
      </c>
      <c r="V619" s="52"/>
      <c r="W619" s="56">
        <f>+Instructions!$C$22</f>
        <v>0</v>
      </c>
      <c r="X619" s="39">
        <f>ROUND($AA619*(1-W619)+0.004999,2)</f>
        <v>746.4</v>
      </c>
      <c r="Y619" s="52"/>
      <c r="Z619" s="6" t="s">
        <v>667</v>
      </c>
      <c r="AA619" s="39">
        <v>746.4</v>
      </c>
      <c r="AB619" s="60">
        <f t="shared" si="1654"/>
        <v>0</v>
      </c>
      <c r="AC619" s="39">
        <f t="shared" si="1655"/>
        <v>746.4</v>
      </c>
      <c r="AD619" s="60">
        <f t="shared" si="1656"/>
        <v>0</v>
      </c>
      <c r="AE619" s="120"/>
      <c r="AF619" s="129">
        <v>2</v>
      </c>
      <c r="AG619" s="44">
        <f t="shared" si="1657"/>
        <v>746.4</v>
      </c>
      <c r="AH619" s="52"/>
      <c r="AJ619" s="17">
        <f t="shared" si="1658"/>
        <v>746.4</v>
      </c>
      <c r="AK619" s="17">
        <f t="shared" si="1659"/>
        <v>0</v>
      </c>
      <c r="AL619" s="17">
        <f t="shared" si="1660"/>
        <v>0</v>
      </c>
      <c r="AM619" s="17" t="str">
        <f t="shared" si="1661"/>
        <v/>
      </c>
      <c r="AO619" s="31" t="s">
        <v>59</v>
      </c>
    </row>
    <row r="620" spans="2:41" s="3" customFormat="1" ht="1.5" customHeight="1" x14ac:dyDescent="0.2">
      <c r="P620" s="73"/>
      <c r="Q620" s="89"/>
      <c r="R620" s="6"/>
      <c r="S620" s="39"/>
      <c r="T620" s="6"/>
      <c r="U620" s="5"/>
      <c r="V620" s="52"/>
      <c r="W620" s="56"/>
      <c r="X620" s="15"/>
      <c r="Y620" s="52"/>
      <c r="Z620" s="39"/>
      <c r="AA620" s="39"/>
      <c r="AB620" s="55"/>
      <c r="AC620" s="17"/>
      <c r="AD620" s="15"/>
      <c r="AE620" s="65"/>
      <c r="AF620" s="123"/>
      <c r="AG620" s="39"/>
      <c r="AH620" s="52"/>
      <c r="AJ620" s="17"/>
      <c r="AK620" s="17"/>
      <c r="AL620" s="17"/>
      <c r="AM620" s="17"/>
      <c r="AO620" s="157" t="s">
        <v>59</v>
      </c>
    </row>
    <row r="621" spans="2:41" s="3" customFormat="1" ht="9.9499999999999993" customHeight="1" x14ac:dyDescent="0.2">
      <c r="B621" s="113" t="s">
        <v>45</v>
      </c>
      <c r="D621" s="40"/>
      <c r="E621" s="73" t="s">
        <v>117</v>
      </c>
      <c r="F621" s="73"/>
      <c r="G621" s="30" t="s">
        <v>118</v>
      </c>
      <c r="H621" s="30"/>
      <c r="I621" s="30"/>
      <c r="J621" s="30" t="s">
        <v>115</v>
      </c>
      <c r="K621" s="30"/>
      <c r="L621" s="30"/>
      <c r="M621" s="30"/>
      <c r="N621" s="30"/>
      <c r="P621" s="73" t="s">
        <v>119</v>
      </c>
      <c r="Q621" s="89"/>
      <c r="R621" s="29"/>
      <c r="S621" s="39">
        <f t="shared" ref="S621" si="1662">IF(Suggested="Yes",AA621,AG621)</f>
        <v>17.55</v>
      </c>
      <c r="T621" s="37" t="s">
        <v>46</v>
      </c>
      <c r="U621" s="5" t="str">
        <f>+Instructions!$B$3</f>
        <v>B</v>
      </c>
      <c r="V621" s="52"/>
      <c r="W621" s="56">
        <f>+Instructions!$C$22</f>
        <v>0</v>
      </c>
      <c r="X621" s="39">
        <f t="shared" ref="X621" si="1663">ROUND($AA621*(1-W621)+0.004999,2)</f>
        <v>17.55</v>
      </c>
      <c r="Y621" s="52"/>
      <c r="Z621" s="6" t="s">
        <v>667</v>
      </c>
      <c r="AA621" s="39">
        <v>17.55</v>
      </c>
      <c r="AB621" s="60">
        <f t="shared" ref="AB621" si="1664">+W621</f>
        <v>0</v>
      </c>
      <c r="AC621" s="39">
        <f t="shared" ref="AC621" si="1665">+X621</f>
        <v>17.55</v>
      </c>
      <c r="AD621" s="60">
        <f t="shared" ref="AD621" si="1666">(AG621-AC621)/AG621</f>
        <v>0</v>
      </c>
      <c r="AE621" s="120"/>
      <c r="AF621" s="129">
        <v>2</v>
      </c>
      <c r="AG621" s="44">
        <f t="shared" ref="AG621" si="1667">SUM(AJ621:AL621)+AE621</f>
        <v>17.55</v>
      </c>
      <c r="AH621" s="52"/>
      <c r="AJ621" s="17">
        <f t="shared" ref="AJ621" si="1668">ROUND(AC621/(1-VLOOKUP(AF621,Group,2,FALSE)),2)</f>
        <v>17.55</v>
      </c>
      <c r="AK621" s="17">
        <f t="shared" ref="AK621" si="1669">IF(VLOOKUP(AF621,Group,5,FALSE)="YES",VLOOKUP(ROUND(ROUND(AJ621,1)-AJ621,2),Round,2,FALSE)+VLOOKUP(AF621,Group,6,FALSE),0)</f>
        <v>0</v>
      </c>
      <c r="AL621" s="17">
        <f t="shared" ref="AL621" si="1670">IF(VLOOKUP(AF621,Group,7,FALSE)="",0,ROUND(AJ621-0.04999,1)-AJ621+AM621)</f>
        <v>0</v>
      </c>
      <c r="AM621" s="17" t="str">
        <f t="shared" ref="AM621" si="1671">IF(VLOOKUP(AF621,Group,7,FALSE)="","",VLOOKUP(AF621,Group,7,FALSE))</f>
        <v/>
      </c>
      <c r="AO621" s="31" t="s">
        <v>59</v>
      </c>
    </row>
    <row r="622" spans="2:41" s="3" customFormat="1" ht="2.85" customHeight="1" x14ac:dyDescent="0.2">
      <c r="P622" s="73"/>
      <c r="Q622" s="89"/>
      <c r="R622" s="6"/>
      <c r="S622" s="39"/>
      <c r="T622" s="6"/>
      <c r="U622" s="5"/>
      <c r="V622" s="52"/>
      <c r="W622" s="56"/>
      <c r="X622" s="15"/>
      <c r="Y622" s="52"/>
      <c r="Z622" s="39"/>
      <c r="AA622" s="39"/>
      <c r="AB622" s="55"/>
      <c r="AC622" s="17"/>
      <c r="AD622" s="15"/>
      <c r="AE622" s="65"/>
      <c r="AF622" s="123"/>
      <c r="AG622" s="39"/>
      <c r="AH622" s="52"/>
      <c r="AJ622" s="17"/>
      <c r="AK622" s="17"/>
      <c r="AL622" s="17"/>
      <c r="AM622" s="17"/>
      <c r="AO622" s="157" t="s">
        <v>59</v>
      </c>
    </row>
    <row r="623" spans="2:41" s="3" customFormat="1" ht="9.9499999999999993" customHeight="1" x14ac:dyDescent="0.2">
      <c r="B623" s="112" t="s">
        <v>55</v>
      </c>
      <c r="D623" s="40"/>
      <c r="E623" s="73" t="s">
        <v>104</v>
      </c>
      <c r="F623" s="73"/>
      <c r="G623" s="30" t="s">
        <v>48</v>
      </c>
      <c r="H623" s="30"/>
      <c r="I623" s="30"/>
      <c r="J623" s="30" t="s">
        <v>258</v>
      </c>
      <c r="L623" s="30"/>
      <c r="M623" s="30"/>
      <c r="N623" s="30"/>
      <c r="P623" s="73" t="s">
        <v>106</v>
      </c>
      <c r="Q623" s="89"/>
      <c r="R623" s="29"/>
      <c r="S623" s="39">
        <f t="shared" ref="S623:S625" si="1672">IF(Suggested="Yes",AA623,AG623)</f>
        <v>10.25</v>
      </c>
      <c r="T623" s="37" t="s">
        <v>47</v>
      </c>
      <c r="U623" s="5" t="str">
        <f>+Instructions!$B$3</f>
        <v>B</v>
      </c>
      <c r="V623" s="52"/>
      <c r="W623" s="56">
        <f>+Instructions!$C$22</f>
        <v>0</v>
      </c>
      <c r="X623" s="17">
        <f t="shared" ref="X623:X625" si="1673">ROUND($AA623*(1-W623)+0.004999,2)</f>
        <v>10.25</v>
      </c>
      <c r="Y623" s="52"/>
      <c r="Z623" s="6" t="s">
        <v>667</v>
      </c>
      <c r="AA623" s="39">
        <v>10.25</v>
      </c>
      <c r="AB623" s="60">
        <f t="shared" ref="AB623:AB625" si="1674">+W623</f>
        <v>0</v>
      </c>
      <c r="AC623" s="17">
        <f t="shared" ref="AC623:AC625" si="1675">+X623</f>
        <v>10.25</v>
      </c>
      <c r="AD623" s="12">
        <f t="shared" ref="AD623:AD625" si="1676">(AG623-AC623)/AG623</f>
        <v>0</v>
      </c>
      <c r="AE623" s="120"/>
      <c r="AF623" s="127">
        <v>1</v>
      </c>
      <c r="AG623" s="38">
        <f t="shared" ref="AG623:AG625" si="1677">SUM(AJ623:AL623)+AE623</f>
        <v>10.25</v>
      </c>
      <c r="AH623" s="52"/>
      <c r="AJ623" s="17">
        <f t="shared" ref="AJ623:AJ625" si="1678">ROUND(AC623/(1-VLOOKUP(AF623,Group,2,FALSE)),2)</f>
        <v>10.25</v>
      </c>
      <c r="AK623" s="17">
        <f t="shared" ref="AK623:AK625" si="1679">IF(VLOOKUP(AF623,Group,5,FALSE)="YES",VLOOKUP(ROUND(ROUND(AJ623,1)-AJ623,2),Round,2,FALSE)+VLOOKUP(AF623,Group,6,FALSE),0)</f>
        <v>0</v>
      </c>
      <c r="AL623" s="17">
        <f t="shared" ref="AL623:AL625" si="1680">IF(VLOOKUP(AF623,Group,7,FALSE)="",0,ROUND(AJ623-0.04999,1)-AJ623+AM623)</f>
        <v>0</v>
      </c>
      <c r="AM623" s="17" t="str">
        <f t="shared" ref="AM623:AM625" si="1681">IF(VLOOKUP(AF623,Group,7,FALSE)="","",VLOOKUP(AF623,Group,7,FALSE))</f>
        <v/>
      </c>
      <c r="AO623" s="31" t="s">
        <v>59</v>
      </c>
    </row>
    <row r="624" spans="2:41" s="3" customFormat="1" ht="9.9499999999999993" customHeight="1" x14ac:dyDescent="0.2">
      <c r="B624" s="112" t="s">
        <v>55</v>
      </c>
      <c r="D624" s="40"/>
      <c r="E624" s="73" t="s">
        <v>109</v>
      </c>
      <c r="F624" s="73"/>
      <c r="G624" s="30" t="s">
        <v>48</v>
      </c>
      <c r="H624" s="30"/>
      <c r="I624" s="30"/>
      <c r="J624" s="30" t="s">
        <v>258</v>
      </c>
      <c r="L624" s="30"/>
      <c r="M624" s="30"/>
      <c r="N624" s="30"/>
      <c r="P624" s="73" t="s">
        <v>106</v>
      </c>
      <c r="Q624" s="89"/>
      <c r="R624" s="29"/>
      <c r="S624" s="39">
        <f t="shared" si="1672"/>
        <v>11.75</v>
      </c>
      <c r="T624" s="37" t="s">
        <v>47</v>
      </c>
      <c r="U624" s="5" t="str">
        <f>+Instructions!$B$3</f>
        <v>B</v>
      </c>
      <c r="V624" s="52"/>
      <c r="W624" s="56">
        <f>+Instructions!$C$22</f>
        <v>0</v>
      </c>
      <c r="X624" s="17">
        <f t="shared" si="1673"/>
        <v>11.75</v>
      </c>
      <c r="Y624" s="52"/>
      <c r="Z624" s="6" t="s">
        <v>667</v>
      </c>
      <c r="AA624" s="39">
        <v>11.75</v>
      </c>
      <c r="AB624" s="60">
        <f t="shared" si="1674"/>
        <v>0</v>
      </c>
      <c r="AC624" s="17">
        <f t="shared" si="1675"/>
        <v>11.75</v>
      </c>
      <c r="AD624" s="12">
        <f t="shared" si="1676"/>
        <v>0</v>
      </c>
      <c r="AE624" s="120"/>
      <c r="AF624" s="127">
        <v>1</v>
      </c>
      <c r="AG624" s="38">
        <f t="shared" si="1677"/>
        <v>11.75</v>
      </c>
      <c r="AH624" s="52"/>
      <c r="AJ624" s="17">
        <f t="shared" si="1678"/>
        <v>11.75</v>
      </c>
      <c r="AK624" s="17">
        <f t="shared" si="1679"/>
        <v>0</v>
      </c>
      <c r="AL624" s="17">
        <f t="shared" si="1680"/>
        <v>0</v>
      </c>
      <c r="AM624" s="17" t="str">
        <f t="shared" si="1681"/>
        <v/>
      </c>
      <c r="AO624" s="31" t="s">
        <v>59</v>
      </c>
    </row>
    <row r="625" spans="2:41" s="3" customFormat="1" ht="9.9499999999999993" customHeight="1" x14ac:dyDescent="0.2">
      <c r="B625" s="112" t="s">
        <v>55</v>
      </c>
      <c r="D625" s="40"/>
      <c r="E625" s="73" t="s">
        <v>112</v>
      </c>
      <c r="F625" s="73"/>
      <c r="G625" s="30" t="s">
        <v>48</v>
      </c>
      <c r="H625" s="30"/>
      <c r="I625" s="30"/>
      <c r="J625" s="30" t="s">
        <v>258</v>
      </c>
      <c r="L625" s="30"/>
      <c r="M625" s="30"/>
      <c r="N625" s="30"/>
      <c r="P625" s="73" t="s">
        <v>113</v>
      </c>
      <c r="Q625" s="89"/>
      <c r="R625" s="29"/>
      <c r="S625" s="39">
        <f t="shared" si="1672"/>
        <v>12.25</v>
      </c>
      <c r="T625" s="37" t="s">
        <v>47</v>
      </c>
      <c r="U625" s="5" t="str">
        <f>+Instructions!$B$3</f>
        <v>B</v>
      </c>
      <c r="V625" s="52"/>
      <c r="W625" s="56">
        <f>+Instructions!$C$22</f>
        <v>0</v>
      </c>
      <c r="X625" s="17">
        <f t="shared" si="1673"/>
        <v>12.25</v>
      </c>
      <c r="Y625" s="52"/>
      <c r="Z625" s="6" t="s">
        <v>667</v>
      </c>
      <c r="AA625" s="39">
        <v>12.25</v>
      </c>
      <c r="AB625" s="60">
        <f t="shared" si="1674"/>
        <v>0</v>
      </c>
      <c r="AC625" s="17">
        <f t="shared" si="1675"/>
        <v>12.25</v>
      </c>
      <c r="AD625" s="12">
        <f t="shared" si="1676"/>
        <v>0</v>
      </c>
      <c r="AE625" s="120"/>
      <c r="AF625" s="127">
        <v>1</v>
      </c>
      <c r="AG625" s="38">
        <f t="shared" si="1677"/>
        <v>12.25</v>
      </c>
      <c r="AH625" s="52"/>
      <c r="AJ625" s="17">
        <f t="shared" si="1678"/>
        <v>12.25</v>
      </c>
      <c r="AK625" s="17">
        <f t="shared" si="1679"/>
        <v>0</v>
      </c>
      <c r="AL625" s="17">
        <f t="shared" si="1680"/>
        <v>0</v>
      </c>
      <c r="AM625" s="17" t="str">
        <f t="shared" si="1681"/>
        <v/>
      </c>
      <c r="AO625" s="31" t="s">
        <v>59</v>
      </c>
    </row>
    <row r="626" spans="2:41" s="3" customFormat="1" ht="9.9499999999999993" customHeight="1" x14ac:dyDescent="0.2">
      <c r="B626" s="112" t="s">
        <v>55</v>
      </c>
      <c r="D626" s="40"/>
      <c r="E626" s="73" t="s">
        <v>107</v>
      </c>
      <c r="F626" s="73"/>
      <c r="G626" s="30" t="s">
        <v>48</v>
      </c>
      <c r="H626" s="30"/>
      <c r="I626" s="30"/>
      <c r="J626" s="30" t="s">
        <v>258</v>
      </c>
      <c r="L626" s="30"/>
      <c r="M626" s="30"/>
      <c r="N626" s="30"/>
      <c r="P626" s="73" t="s">
        <v>108</v>
      </c>
      <c r="Q626" s="89"/>
      <c r="R626" s="29"/>
      <c r="S626" s="39">
        <f>IF(Suggested="Yes",AA626,AG626)</f>
        <v>13.95</v>
      </c>
      <c r="T626" s="37" t="s">
        <v>47</v>
      </c>
      <c r="U626" s="5" t="str">
        <f>+Instructions!$B$3</f>
        <v>B</v>
      </c>
      <c r="V626" s="52"/>
      <c r="W626" s="56">
        <f>+Instructions!$C$22</f>
        <v>0</v>
      </c>
      <c r="X626" s="17">
        <f>ROUND($AA626*(1-W626)+0.004999,2)</f>
        <v>13.95</v>
      </c>
      <c r="Y626" s="52"/>
      <c r="Z626" s="6" t="s">
        <v>667</v>
      </c>
      <c r="AA626" s="39">
        <v>13.95</v>
      </c>
      <c r="AB626" s="60">
        <f>+W626</f>
        <v>0</v>
      </c>
      <c r="AC626" s="17">
        <f>+X626</f>
        <v>13.95</v>
      </c>
      <c r="AD626" s="12">
        <f>(AG626-AC626)/AG626</f>
        <v>0</v>
      </c>
      <c r="AE626" s="120"/>
      <c r="AF626" s="127">
        <v>1</v>
      </c>
      <c r="AG626" s="38">
        <f>SUM(AJ626:AL626)+AE626</f>
        <v>13.95</v>
      </c>
      <c r="AH626" s="52"/>
      <c r="AJ626" s="17">
        <f>ROUND(AC626/(1-VLOOKUP(AF626,Group,2,FALSE)),2)</f>
        <v>13.95</v>
      </c>
      <c r="AK626" s="17">
        <f>IF(VLOOKUP(AF626,Group,5,FALSE)="YES",VLOOKUP(ROUND(ROUND(AJ626,1)-AJ626,2),Round,2,FALSE)+VLOOKUP(AF626,Group,6,FALSE),0)</f>
        <v>0</v>
      </c>
      <c r="AL626" s="17">
        <f>IF(VLOOKUP(AF626,Group,7,FALSE)="",0,ROUND(AJ626-0.04999,1)-AJ626+AM626)</f>
        <v>0</v>
      </c>
      <c r="AM626" s="17" t="str">
        <f>IF(VLOOKUP(AF626,Group,7,FALSE)="","",VLOOKUP(AF626,Group,7,FALSE))</f>
        <v/>
      </c>
      <c r="AO626" s="31" t="s">
        <v>59</v>
      </c>
    </row>
    <row r="627" spans="2:41" s="3" customFormat="1" ht="1.5" customHeight="1" x14ac:dyDescent="0.2">
      <c r="P627" s="73"/>
      <c r="Q627" s="89"/>
      <c r="R627" s="6"/>
      <c r="S627" s="39"/>
      <c r="T627" s="6"/>
      <c r="U627" s="5"/>
      <c r="V627" s="52"/>
      <c r="W627" s="56"/>
      <c r="X627" s="15"/>
      <c r="Y627" s="52"/>
      <c r="Z627" s="39"/>
      <c r="AA627" s="39"/>
      <c r="AB627" s="55"/>
      <c r="AC627" s="17"/>
      <c r="AD627" s="15"/>
      <c r="AE627" s="65"/>
      <c r="AF627" s="123"/>
      <c r="AG627" s="39"/>
      <c r="AH627" s="52"/>
      <c r="AJ627" s="17"/>
      <c r="AK627" s="17"/>
      <c r="AL627" s="17"/>
      <c r="AM627" s="17"/>
      <c r="AO627" s="157" t="s">
        <v>59</v>
      </c>
    </row>
    <row r="628" spans="2:41" s="3" customFormat="1" ht="9.9499999999999993" customHeight="1" x14ac:dyDescent="0.2">
      <c r="B628" s="111" t="s">
        <v>8</v>
      </c>
      <c r="D628" s="40"/>
      <c r="E628" s="73" t="s">
        <v>223</v>
      </c>
      <c r="F628" s="73"/>
      <c r="G628" s="30" t="s">
        <v>397</v>
      </c>
      <c r="H628" s="30"/>
      <c r="I628" s="30"/>
      <c r="J628" s="30"/>
      <c r="K628" s="30" t="s">
        <v>258</v>
      </c>
      <c r="L628" s="30"/>
      <c r="M628" s="30"/>
      <c r="N628" s="30"/>
      <c r="P628" s="73" t="s">
        <v>194</v>
      </c>
      <c r="Q628" s="89"/>
      <c r="R628" s="29"/>
      <c r="S628" s="39">
        <f t="shared" ref="S628:S629" si="1682">IF(Suggested="Yes",AA628,AG628)</f>
        <v>66.8</v>
      </c>
      <c r="T628" s="37" t="s">
        <v>46</v>
      </c>
      <c r="U628" s="5" t="str">
        <f>+Instructions!$B$3</f>
        <v>B</v>
      </c>
      <c r="V628" s="52"/>
      <c r="W628" s="56">
        <f>+Instructions!$C$22</f>
        <v>0</v>
      </c>
      <c r="X628" s="17">
        <f t="shared" ref="X628:X635" si="1683">ROUND($AA628*(1-W628)+0.004999,2)</f>
        <v>66.8</v>
      </c>
      <c r="Y628" s="52"/>
      <c r="Z628" s="6" t="s">
        <v>667</v>
      </c>
      <c r="AA628" s="39">
        <v>66.8</v>
      </c>
      <c r="AB628" s="60">
        <f t="shared" ref="AB628:AB629" si="1684">+W628</f>
        <v>0</v>
      </c>
      <c r="AC628" s="17">
        <f t="shared" ref="AC628:AC629" si="1685">+X628</f>
        <v>66.8</v>
      </c>
      <c r="AD628" s="12">
        <f t="shared" ref="AD628:AD629" si="1686">(AG628-AC628)/AG628</f>
        <v>0</v>
      </c>
      <c r="AE628" s="120"/>
      <c r="AF628" s="128">
        <v>3</v>
      </c>
      <c r="AG628" s="53">
        <f t="shared" ref="AG628:AG629" si="1687">SUM(AJ628:AL628)+AE628</f>
        <v>66.8</v>
      </c>
      <c r="AH628" s="52"/>
      <c r="AJ628" s="17">
        <f t="shared" ref="AJ628:AJ629" si="1688">ROUND(AC628/(1-VLOOKUP(AF628,Group,2,FALSE)),2)</f>
        <v>66.8</v>
      </c>
      <c r="AK628" s="17">
        <f t="shared" ref="AK628:AK629" si="1689">IF(VLOOKUP(AF628,Group,5,FALSE)="YES",VLOOKUP(ROUND(ROUND(AJ628,1)-AJ628,2),Round,2,FALSE)+VLOOKUP(AF628,Group,6,FALSE),0)</f>
        <v>0</v>
      </c>
      <c r="AL628" s="17">
        <f t="shared" ref="AL628:AL629" si="1690">IF(VLOOKUP(AF628,Group,7,FALSE)="",0,ROUND(AJ628-0.04999,1)-AJ628+AM628)</f>
        <v>0</v>
      </c>
      <c r="AM628" s="17" t="str">
        <f t="shared" ref="AM628:AM629" si="1691">IF(VLOOKUP(AF628,Group,7,FALSE)="","",VLOOKUP(AF628,Group,7,FALSE))</f>
        <v/>
      </c>
      <c r="AO628" s="31" t="s">
        <v>59</v>
      </c>
    </row>
    <row r="629" spans="2:41" s="3" customFormat="1" ht="9.9499999999999993" customHeight="1" x14ac:dyDescent="0.2">
      <c r="B629" s="111" t="s">
        <v>8</v>
      </c>
      <c r="D629" s="40"/>
      <c r="E629" s="73" t="s">
        <v>223</v>
      </c>
      <c r="F629" s="73"/>
      <c r="G629" s="30" t="s">
        <v>398</v>
      </c>
      <c r="H629" s="30"/>
      <c r="I629" s="30"/>
      <c r="J629" s="30"/>
      <c r="K629" s="30" t="s">
        <v>258</v>
      </c>
      <c r="L629" s="30"/>
      <c r="M629" s="30"/>
      <c r="N629" s="30"/>
      <c r="P629" s="73" t="s">
        <v>194</v>
      </c>
      <c r="Q629" s="89"/>
      <c r="R629" s="29"/>
      <c r="S629" s="39">
        <f t="shared" si="1682"/>
        <v>66.8</v>
      </c>
      <c r="T629" s="37" t="s">
        <v>46</v>
      </c>
      <c r="U629" s="5" t="str">
        <f>+Instructions!$B$3</f>
        <v>B</v>
      </c>
      <c r="V629" s="52"/>
      <c r="W629" s="56">
        <f>+Instructions!$C$22</f>
        <v>0</v>
      </c>
      <c r="X629" s="17">
        <f t="shared" si="1683"/>
        <v>66.8</v>
      </c>
      <c r="Y629" s="52"/>
      <c r="Z629" s="6" t="s">
        <v>667</v>
      </c>
      <c r="AA629" s="39">
        <v>66.8</v>
      </c>
      <c r="AB629" s="60">
        <f t="shared" si="1684"/>
        <v>0</v>
      </c>
      <c r="AC629" s="17">
        <f t="shared" si="1685"/>
        <v>66.8</v>
      </c>
      <c r="AD629" s="12">
        <f t="shared" si="1686"/>
        <v>0</v>
      </c>
      <c r="AE629" s="120"/>
      <c r="AF629" s="128">
        <v>3</v>
      </c>
      <c r="AG629" s="53">
        <f t="shared" si="1687"/>
        <v>66.8</v>
      </c>
      <c r="AH629" s="52"/>
      <c r="AJ629" s="17">
        <f t="shared" si="1688"/>
        <v>66.8</v>
      </c>
      <c r="AK629" s="17">
        <f t="shared" si="1689"/>
        <v>0</v>
      </c>
      <c r="AL629" s="17">
        <f t="shared" si="1690"/>
        <v>0</v>
      </c>
      <c r="AM629" s="17" t="str">
        <f t="shared" si="1691"/>
        <v/>
      </c>
      <c r="AO629" s="31" t="s">
        <v>59</v>
      </c>
    </row>
    <row r="630" spans="2:41" s="3" customFormat="1" ht="9.9499999999999993" customHeight="1" x14ac:dyDescent="0.2">
      <c r="B630" s="111" t="s">
        <v>8</v>
      </c>
      <c r="D630" s="40"/>
      <c r="E630" s="73" t="s">
        <v>223</v>
      </c>
      <c r="F630" s="73"/>
      <c r="G630" s="30" t="s">
        <v>399</v>
      </c>
      <c r="H630" s="30"/>
      <c r="I630" s="30"/>
      <c r="J630" s="30"/>
      <c r="K630" s="30" t="s">
        <v>258</v>
      </c>
      <c r="L630" s="30"/>
      <c r="M630" s="30"/>
      <c r="N630" s="30"/>
      <c r="P630" s="73" t="s">
        <v>194</v>
      </c>
      <c r="Q630" s="89"/>
      <c r="R630" s="29"/>
      <c r="S630" s="39">
        <f t="shared" ref="S630" si="1692">IF(Suggested="Yes",AA630,AG630)</f>
        <v>66.8</v>
      </c>
      <c r="T630" s="37" t="s">
        <v>46</v>
      </c>
      <c r="U630" s="5" t="str">
        <f>+Instructions!$B$3</f>
        <v>B</v>
      </c>
      <c r="V630" s="52"/>
      <c r="W630" s="56">
        <f>+Instructions!$C$22</f>
        <v>0</v>
      </c>
      <c r="X630" s="17">
        <f t="shared" si="1683"/>
        <v>66.8</v>
      </c>
      <c r="Y630" s="52"/>
      <c r="Z630" s="6" t="s">
        <v>667</v>
      </c>
      <c r="AA630" s="39">
        <v>66.8</v>
      </c>
      <c r="AB630" s="60">
        <f t="shared" ref="AB630" si="1693">+W630</f>
        <v>0</v>
      </c>
      <c r="AC630" s="17">
        <f t="shared" ref="AC630" si="1694">+X630</f>
        <v>66.8</v>
      </c>
      <c r="AD630" s="12">
        <f t="shared" ref="AD630" si="1695">(AG630-AC630)/AG630</f>
        <v>0</v>
      </c>
      <c r="AE630" s="120"/>
      <c r="AF630" s="128">
        <v>3</v>
      </c>
      <c r="AG630" s="53">
        <f t="shared" ref="AG630" si="1696">SUM(AJ630:AL630)+AE630</f>
        <v>66.8</v>
      </c>
      <c r="AH630" s="52"/>
      <c r="AJ630" s="17">
        <f t="shared" ref="AJ630" si="1697">ROUND(AC630/(1-VLOOKUP(AF630,Group,2,FALSE)),2)</f>
        <v>66.8</v>
      </c>
      <c r="AK630" s="17">
        <f t="shared" ref="AK630" si="1698">IF(VLOOKUP(AF630,Group,5,FALSE)="YES",VLOOKUP(ROUND(ROUND(AJ630,1)-AJ630,2),Round,2,FALSE)+VLOOKUP(AF630,Group,6,FALSE),0)</f>
        <v>0</v>
      </c>
      <c r="AL630" s="17">
        <f t="shared" ref="AL630" si="1699">IF(VLOOKUP(AF630,Group,7,FALSE)="",0,ROUND(AJ630-0.04999,1)-AJ630+AM630)</f>
        <v>0</v>
      </c>
      <c r="AM630" s="17" t="str">
        <f t="shared" ref="AM630" si="1700">IF(VLOOKUP(AF630,Group,7,FALSE)="","",VLOOKUP(AF630,Group,7,FALSE))</f>
        <v/>
      </c>
      <c r="AO630" s="31" t="s">
        <v>59</v>
      </c>
    </row>
    <row r="631" spans="2:41" s="3" customFormat="1" ht="9.9499999999999993" customHeight="1" x14ac:dyDescent="0.2">
      <c r="B631" s="111" t="s">
        <v>8</v>
      </c>
      <c r="D631" s="40"/>
      <c r="E631" s="73" t="s">
        <v>223</v>
      </c>
      <c r="F631" s="73"/>
      <c r="G631" s="30" t="s">
        <v>400</v>
      </c>
      <c r="H631" s="30"/>
      <c r="I631" s="30"/>
      <c r="J631" s="30"/>
      <c r="K631" s="30" t="s">
        <v>258</v>
      </c>
      <c r="L631" s="30"/>
      <c r="M631" s="30"/>
      <c r="N631" s="30"/>
      <c r="P631" s="73" t="s">
        <v>194</v>
      </c>
      <c r="Q631" s="89"/>
      <c r="R631" s="29"/>
      <c r="S631" s="39">
        <f t="shared" ref="S631:S634" si="1701">IF(Suggested="Yes",AA631,AG631)</f>
        <v>66.8</v>
      </c>
      <c r="T631" s="37" t="s">
        <v>46</v>
      </c>
      <c r="U631" s="5" t="str">
        <f>+Instructions!$B$3</f>
        <v>B</v>
      </c>
      <c r="V631" s="52"/>
      <c r="W631" s="56">
        <f>+Instructions!$C$22</f>
        <v>0</v>
      </c>
      <c r="X631" s="17">
        <f t="shared" si="1683"/>
        <v>66.8</v>
      </c>
      <c r="Y631" s="52"/>
      <c r="Z631" s="6" t="s">
        <v>667</v>
      </c>
      <c r="AA631" s="39">
        <v>66.8</v>
      </c>
      <c r="AB631" s="60">
        <f t="shared" ref="AB631:AB634" si="1702">+W631</f>
        <v>0</v>
      </c>
      <c r="AC631" s="17">
        <f t="shared" ref="AC631:AC634" si="1703">+X631</f>
        <v>66.8</v>
      </c>
      <c r="AD631" s="12">
        <f t="shared" ref="AD631:AD634" si="1704">(AG631-AC631)/AG631</f>
        <v>0</v>
      </c>
      <c r="AE631" s="120"/>
      <c r="AF631" s="128">
        <v>3</v>
      </c>
      <c r="AG631" s="53">
        <f t="shared" ref="AG631:AG634" si="1705">SUM(AJ631:AL631)+AE631</f>
        <v>66.8</v>
      </c>
      <c r="AH631" s="52"/>
      <c r="AJ631" s="17">
        <f t="shared" ref="AJ631:AJ634" si="1706">ROUND(AC631/(1-VLOOKUP(AF631,Group,2,FALSE)),2)</f>
        <v>66.8</v>
      </c>
      <c r="AK631" s="17">
        <f t="shared" ref="AK631:AK634" si="1707">IF(VLOOKUP(AF631,Group,5,FALSE)="YES",VLOOKUP(ROUND(ROUND(AJ631,1)-AJ631,2),Round,2,FALSE)+VLOOKUP(AF631,Group,6,FALSE),0)</f>
        <v>0</v>
      </c>
      <c r="AL631" s="17">
        <f t="shared" ref="AL631:AL634" si="1708">IF(VLOOKUP(AF631,Group,7,FALSE)="",0,ROUND(AJ631-0.04999,1)-AJ631+AM631)</f>
        <v>0</v>
      </c>
      <c r="AM631" s="17" t="str">
        <f t="shared" ref="AM631:AM634" si="1709">IF(VLOOKUP(AF631,Group,7,FALSE)="","",VLOOKUP(AF631,Group,7,FALSE))</f>
        <v/>
      </c>
      <c r="AO631" s="31" t="s">
        <v>59</v>
      </c>
    </row>
    <row r="632" spans="2:41" s="3" customFormat="1" ht="9.9499999999999993" customHeight="1" x14ac:dyDescent="0.2">
      <c r="B632" s="111" t="s">
        <v>8</v>
      </c>
      <c r="D632" s="40"/>
      <c r="E632" s="73" t="s">
        <v>223</v>
      </c>
      <c r="F632" s="73"/>
      <c r="G632" s="30" t="s">
        <v>401</v>
      </c>
      <c r="H632" s="30"/>
      <c r="I632" s="30"/>
      <c r="J632" s="30"/>
      <c r="K632" s="30" t="s">
        <v>258</v>
      </c>
      <c r="L632" s="30"/>
      <c r="M632" s="30"/>
      <c r="N632" s="30"/>
      <c r="P632" s="73" t="s">
        <v>194</v>
      </c>
      <c r="Q632" s="89"/>
      <c r="R632" s="29"/>
      <c r="S632" s="39">
        <f t="shared" si="1701"/>
        <v>66.8</v>
      </c>
      <c r="T632" s="37" t="s">
        <v>46</v>
      </c>
      <c r="U632" s="5" t="str">
        <f>+Instructions!$B$3</f>
        <v>B</v>
      </c>
      <c r="V632" s="52"/>
      <c r="W632" s="56">
        <f>+Instructions!$C$22</f>
        <v>0</v>
      </c>
      <c r="X632" s="17">
        <f t="shared" si="1683"/>
        <v>66.8</v>
      </c>
      <c r="Y632" s="52"/>
      <c r="Z632" s="6" t="s">
        <v>667</v>
      </c>
      <c r="AA632" s="39">
        <v>66.8</v>
      </c>
      <c r="AB632" s="60">
        <f t="shared" si="1702"/>
        <v>0</v>
      </c>
      <c r="AC632" s="17">
        <f t="shared" si="1703"/>
        <v>66.8</v>
      </c>
      <c r="AD632" s="12">
        <f t="shared" si="1704"/>
        <v>0</v>
      </c>
      <c r="AE632" s="120"/>
      <c r="AF632" s="128">
        <v>3</v>
      </c>
      <c r="AG632" s="53">
        <f t="shared" si="1705"/>
        <v>66.8</v>
      </c>
      <c r="AH632" s="52"/>
      <c r="AJ632" s="17">
        <f t="shared" si="1706"/>
        <v>66.8</v>
      </c>
      <c r="AK632" s="17">
        <f t="shared" si="1707"/>
        <v>0</v>
      </c>
      <c r="AL632" s="17">
        <f t="shared" si="1708"/>
        <v>0</v>
      </c>
      <c r="AM632" s="17" t="str">
        <f t="shared" si="1709"/>
        <v/>
      </c>
      <c r="AO632" s="31" t="s">
        <v>59</v>
      </c>
    </row>
    <row r="633" spans="2:41" s="3" customFormat="1" ht="9.9499999999999993" customHeight="1" x14ac:dyDescent="0.2">
      <c r="B633" s="111" t="s">
        <v>8</v>
      </c>
      <c r="D633" s="40"/>
      <c r="E633" s="73" t="s">
        <v>223</v>
      </c>
      <c r="F633" s="73"/>
      <c r="G633" s="30" t="s">
        <v>402</v>
      </c>
      <c r="H633" s="30"/>
      <c r="I633" s="30"/>
      <c r="J633" s="30"/>
      <c r="K633" s="30" t="s">
        <v>258</v>
      </c>
      <c r="L633" s="30"/>
      <c r="M633" s="30"/>
      <c r="N633" s="30"/>
      <c r="P633" s="73" t="s">
        <v>194</v>
      </c>
      <c r="Q633" s="89"/>
      <c r="R633" s="29"/>
      <c r="S633" s="39">
        <f t="shared" si="1701"/>
        <v>66.8</v>
      </c>
      <c r="T633" s="37" t="s">
        <v>46</v>
      </c>
      <c r="U633" s="5" t="str">
        <f>+Instructions!$B$3</f>
        <v>B</v>
      </c>
      <c r="V633" s="52"/>
      <c r="W633" s="56">
        <f>+Instructions!$C$22</f>
        <v>0</v>
      </c>
      <c r="X633" s="17">
        <f t="shared" si="1683"/>
        <v>66.8</v>
      </c>
      <c r="Y633" s="52"/>
      <c r="Z633" s="6" t="s">
        <v>667</v>
      </c>
      <c r="AA633" s="39">
        <v>66.8</v>
      </c>
      <c r="AB633" s="60">
        <f t="shared" si="1702"/>
        <v>0</v>
      </c>
      <c r="AC633" s="17">
        <f t="shared" si="1703"/>
        <v>66.8</v>
      </c>
      <c r="AD633" s="12">
        <f t="shared" si="1704"/>
        <v>0</v>
      </c>
      <c r="AE633" s="120"/>
      <c r="AF633" s="128">
        <v>3</v>
      </c>
      <c r="AG633" s="53">
        <f t="shared" si="1705"/>
        <v>66.8</v>
      </c>
      <c r="AH633" s="52"/>
      <c r="AJ633" s="17">
        <f t="shared" si="1706"/>
        <v>66.8</v>
      </c>
      <c r="AK633" s="17">
        <f t="shared" si="1707"/>
        <v>0</v>
      </c>
      <c r="AL633" s="17">
        <f t="shared" si="1708"/>
        <v>0</v>
      </c>
      <c r="AM633" s="17" t="str">
        <f t="shared" si="1709"/>
        <v/>
      </c>
      <c r="AO633" s="31" t="s">
        <v>59</v>
      </c>
    </row>
    <row r="634" spans="2:41" s="3" customFormat="1" ht="9.9499999999999993" customHeight="1" x14ac:dyDescent="0.2">
      <c r="B634" s="111" t="s">
        <v>8</v>
      </c>
      <c r="D634" s="40"/>
      <c r="E634" s="73" t="s">
        <v>223</v>
      </c>
      <c r="F634" s="73"/>
      <c r="G634" s="30" t="s">
        <v>403</v>
      </c>
      <c r="H634" s="30"/>
      <c r="I634" s="30"/>
      <c r="J634" s="30"/>
      <c r="K634" s="30" t="s">
        <v>258</v>
      </c>
      <c r="L634" s="30"/>
      <c r="M634" s="30"/>
      <c r="N634" s="30"/>
      <c r="P634" s="73" t="s">
        <v>194</v>
      </c>
      <c r="Q634" s="89"/>
      <c r="R634" s="29"/>
      <c r="S634" s="39">
        <f t="shared" si="1701"/>
        <v>66.8</v>
      </c>
      <c r="T634" s="37" t="s">
        <v>46</v>
      </c>
      <c r="U634" s="5" t="str">
        <f>+Instructions!$B$3</f>
        <v>B</v>
      </c>
      <c r="V634" s="52"/>
      <c r="W634" s="56">
        <f>+Instructions!$C$22</f>
        <v>0</v>
      </c>
      <c r="X634" s="17">
        <f t="shared" si="1683"/>
        <v>66.8</v>
      </c>
      <c r="Y634" s="52"/>
      <c r="Z634" s="6" t="s">
        <v>667</v>
      </c>
      <c r="AA634" s="39">
        <v>66.8</v>
      </c>
      <c r="AB634" s="60">
        <f t="shared" si="1702"/>
        <v>0</v>
      </c>
      <c r="AC634" s="17">
        <f t="shared" si="1703"/>
        <v>66.8</v>
      </c>
      <c r="AD634" s="12">
        <f t="shared" si="1704"/>
        <v>0</v>
      </c>
      <c r="AE634" s="120"/>
      <c r="AF634" s="128">
        <v>3</v>
      </c>
      <c r="AG634" s="53">
        <f t="shared" si="1705"/>
        <v>66.8</v>
      </c>
      <c r="AH634" s="52"/>
      <c r="AJ634" s="17">
        <f t="shared" si="1706"/>
        <v>66.8</v>
      </c>
      <c r="AK634" s="17">
        <f t="shared" si="1707"/>
        <v>0</v>
      </c>
      <c r="AL634" s="17">
        <f t="shared" si="1708"/>
        <v>0</v>
      </c>
      <c r="AM634" s="17" t="str">
        <f t="shared" si="1709"/>
        <v/>
      </c>
      <c r="AO634" s="31" t="s">
        <v>59</v>
      </c>
    </row>
    <row r="635" spans="2:41" s="3" customFormat="1" ht="9.9499999999999993" customHeight="1" x14ac:dyDescent="0.2">
      <c r="B635" s="111" t="s">
        <v>8</v>
      </c>
      <c r="D635" s="40"/>
      <c r="E635" s="73" t="s">
        <v>223</v>
      </c>
      <c r="F635" s="73"/>
      <c r="G635" s="30" t="s">
        <v>404</v>
      </c>
      <c r="H635" s="30"/>
      <c r="I635" s="30"/>
      <c r="J635" s="30"/>
      <c r="K635" s="30" t="s">
        <v>258</v>
      </c>
      <c r="L635" s="30"/>
      <c r="M635" s="30"/>
      <c r="N635" s="30"/>
      <c r="P635" s="73" t="s">
        <v>194</v>
      </c>
      <c r="Q635" s="89"/>
      <c r="R635" s="29"/>
      <c r="S635" s="39">
        <f t="shared" ref="S635" si="1710">IF(Suggested="Yes",AA635,AG635)</f>
        <v>66.8</v>
      </c>
      <c r="T635" s="37" t="s">
        <v>46</v>
      </c>
      <c r="U635" s="5" t="str">
        <f>+Instructions!$B$3</f>
        <v>B</v>
      </c>
      <c r="V635" s="52"/>
      <c r="W635" s="56">
        <f>+Instructions!$C$22</f>
        <v>0</v>
      </c>
      <c r="X635" s="17">
        <f t="shared" si="1683"/>
        <v>66.8</v>
      </c>
      <c r="Y635" s="52"/>
      <c r="Z635" s="6" t="s">
        <v>667</v>
      </c>
      <c r="AA635" s="39">
        <v>66.8</v>
      </c>
      <c r="AB635" s="60">
        <f t="shared" ref="AB635" si="1711">+W635</f>
        <v>0</v>
      </c>
      <c r="AC635" s="17">
        <f t="shared" ref="AC635" si="1712">+X635</f>
        <v>66.8</v>
      </c>
      <c r="AD635" s="12">
        <f t="shared" ref="AD635" si="1713">(AG635-AC635)/AG635</f>
        <v>0</v>
      </c>
      <c r="AE635" s="120"/>
      <c r="AF635" s="128">
        <v>3</v>
      </c>
      <c r="AG635" s="53">
        <f t="shared" ref="AG635" si="1714">SUM(AJ635:AL635)+AE635</f>
        <v>66.8</v>
      </c>
      <c r="AH635" s="52"/>
      <c r="AJ635" s="17">
        <f t="shared" ref="AJ635" si="1715">ROUND(AC635/(1-VLOOKUP(AF635,Group,2,FALSE)),2)</f>
        <v>66.8</v>
      </c>
      <c r="AK635" s="17">
        <f t="shared" ref="AK635" si="1716">IF(VLOOKUP(AF635,Group,5,FALSE)="YES",VLOOKUP(ROUND(ROUND(AJ635,1)-AJ635,2),Round,2,FALSE)+VLOOKUP(AF635,Group,6,FALSE),0)</f>
        <v>0</v>
      </c>
      <c r="AL635" s="17">
        <f t="shared" ref="AL635" si="1717">IF(VLOOKUP(AF635,Group,7,FALSE)="",0,ROUND(AJ635-0.04999,1)-AJ635+AM635)</f>
        <v>0</v>
      </c>
      <c r="AM635" s="17" t="str">
        <f t="shared" ref="AM635" si="1718">IF(VLOOKUP(AF635,Group,7,FALSE)="","",VLOOKUP(AF635,Group,7,FALSE))</f>
        <v/>
      </c>
      <c r="AO635" s="31" t="s">
        <v>59</v>
      </c>
    </row>
    <row r="636" spans="2:41" s="3" customFormat="1" ht="1.5" customHeight="1" x14ac:dyDescent="0.2">
      <c r="P636" s="73"/>
      <c r="Q636" s="89"/>
      <c r="R636" s="6"/>
      <c r="S636" s="39"/>
      <c r="T636" s="6"/>
      <c r="U636" s="5"/>
      <c r="V636" s="52"/>
      <c r="W636" s="56"/>
      <c r="X636" s="15"/>
      <c r="Y636" s="52"/>
      <c r="Z636" s="39"/>
      <c r="AA636" s="39"/>
      <c r="AB636" s="55"/>
      <c r="AC636" s="17"/>
      <c r="AD636" s="15"/>
      <c r="AE636" s="65"/>
      <c r="AF636" s="123"/>
      <c r="AG636" s="39"/>
      <c r="AH636" s="52"/>
      <c r="AJ636" s="17"/>
      <c r="AK636" s="17"/>
      <c r="AL636" s="17"/>
      <c r="AM636" s="17"/>
      <c r="AO636" s="157" t="s">
        <v>59</v>
      </c>
    </row>
    <row r="637" spans="2:41" s="3" customFormat="1" ht="9.9499999999999993" customHeight="1" x14ac:dyDescent="0.2">
      <c r="B637" s="113" t="s">
        <v>45</v>
      </c>
      <c r="D637" s="40"/>
      <c r="E637" s="73" t="s">
        <v>136</v>
      </c>
      <c r="F637" s="73"/>
      <c r="G637" s="30" t="s">
        <v>162</v>
      </c>
      <c r="H637" s="30"/>
      <c r="I637" s="30"/>
      <c r="J637" s="30" t="s">
        <v>260</v>
      </c>
      <c r="K637" s="30"/>
      <c r="L637" s="30"/>
      <c r="M637" s="30"/>
      <c r="N637" s="30"/>
      <c r="P637" s="73" t="s">
        <v>120</v>
      </c>
      <c r="Q637" s="89"/>
      <c r="R637" s="29"/>
      <c r="S637" s="39">
        <f t="shared" ref="S637" si="1719">IF(Suggested="Yes",AA637,AG637)</f>
        <v>362.7</v>
      </c>
      <c r="T637" s="37" t="s">
        <v>46</v>
      </c>
      <c r="U637" s="5" t="str">
        <f>+Instructions!$B$3</f>
        <v>B</v>
      </c>
      <c r="V637" s="52"/>
      <c r="W637" s="56">
        <f>+Instructions!$C$22</f>
        <v>0</v>
      </c>
      <c r="X637" s="39">
        <f t="shared" ref="X637" si="1720">ROUND($AA637*(1-W637)+0.004999,2)</f>
        <v>362.7</v>
      </c>
      <c r="Y637" s="52"/>
      <c r="Z637" s="6" t="s">
        <v>667</v>
      </c>
      <c r="AA637" s="39">
        <v>362.7</v>
      </c>
      <c r="AB637" s="60">
        <f t="shared" ref="AB637" si="1721">+W637</f>
        <v>0</v>
      </c>
      <c r="AC637" s="39">
        <f t="shared" ref="AC637" si="1722">+X637</f>
        <v>362.7</v>
      </c>
      <c r="AD637" s="60">
        <f t="shared" ref="AD637" si="1723">(AG637-AC637)/AG637</f>
        <v>0</v>
      </c>
      <c r="AE637" s="120"/>
      <c r="AF637" s="129">
        <v>2</v>
      </c>
      <c r="AG637" s="44">
        <f t="shared" ref="AG637" si="1724">SUM(AJ637:AL637)+AE637</f>
        <v>362.7</v>
      </c>
      <c r="AH637" s="52"/>
      <c r="AJ637" s="17">
        <f t="shared" ref="AJ637" si="1725">ROUND(AC637/(1-VLOOKUP(AF637,Group,2,FALSE)),2)</f>
        <v>362.7</v>
      </c>
      <c r="AK637" s="17">
        <f t="shared" ref="AK637" si="1726">IF(VLOOKUP(AF637,Group,5,FALSE)="YES",VLOOKUP(ROUND(ROUND(AJ637,1)-AJ637,2),Round,2,FALSE)+VLOOKUP(AF637,Group,6,FALSE),0)</f>
        <v>0</v>
      </c>
      <c r="AL637" s="17">
        <f t="shared" ref="AL637" si="1727">IF(VLOOKUP(AF637,Group,7,FALSE)="",0,ROUND(AJ637-0.04999,1)-AJ637+AM637)</f>
        <v>0</v>
      </c>
      <c r="AM637" s="17" t="str">
        <f t="shared" ref="AM637" si="1728">IF(VLOOKUP(AF637,Group,7,FALSE)="","",VLOOKUP(AF637,Group,7,FALSE))</f>
        <v/>
      </c>
      <c r="AO637" s="31" t="s">
        <v>59</v>
      </c>
    </row>
    <row r="638" spans="2:41" s="3" customFormat="1" ht="9.9499999999999993" customHeight="1" x14ac:dyDescent="0.2">
      <c r="B638" s="113" t="s">
        <v>45</v>
      </c>
      <c r="D638" s="40"/>
      <c r="E638" s="73" t="s">
        <v>136</v>
      </c>
      <c r="F638" s="73"/>
      <c r="G638" s="30" t="s">
        <v>163</v>
      </c>
      <c r="H638" s="30"/>
      <c r="I638" s="30"/>
      <c r="J638" s="30" t="s">
        <v>260</v>
      </c>
      <c r="K638" s="30"/>
      <c r="L638" s="30"/>
      <c r="M638" s="30"/>
      <c r="N638" s="30"/>
      <c r="P638" s="73" t="s">
        <v>120</v>
      </c>
      <c r="Q638" s="89"/>
      <c r="R638" s="29"/>
      <c r="S638" s="39">
        <f>IF(Suggested="Yes",AA638,AG638)</f>
        <v>543.04999999999995</v>
      </c>
      <c r="T638" s="37" t="s">
        <v>46</v>
      </c>
      <c r="U638" s="5" t="str">
        <f>+Instructions!$B$3</f>
        <v>B</v>
      </c>
      <c r="V638" s="52"/>
      <c r="W638" s="56">
        <f>+Instructions!$C$22</f>
        <v>0</v>
      </c>
      <c r="X638" s="39">
        <f>ROUND($AA638*(1-W638)+0.004999,2)</f>
        <v>543.04999999999995</v>
      </c>
      <c r="Y638" s="52"/>
      <c r="Z638" s="6" t="s">
        <v>667</v>
      </c>
      <c r="AA638" s="39">
        <v>543.04999999999995</v>
      </c>
      <c r="AB638" s="60">
        <f>+W638</f>
        <v>0</v>
      </c>
      <c r="AC638" s="39">
        <f>+X638</f>
        <v>543.04999999999995</v>
      </c>
      <c r="AD638" s="60">
        <f>(AG638-AC638)/AG638</f>
        <v>0</v>
      </c>
      <c r="AE638" s="120"/>
      <c r="AF638" s="129">
        <v>2</v>
      </c>
      <c r="AG638" s="44">
        <f>SUM(AJ638:AL638)+AE638</f>
        <v>543.04999999999995</v>
      </c>
      <c r="AH638" s="52"/>
      <c r="AJ638" s="17">
        <f>ROUND(AC638/(1-VLOOKUP(AF638,Group,2,FALSE)),2)</f>
        <v>543.04999999999995</v>
      </c>
      <c r="AK638" s="17">
        <f>IF(VLOOKUP(AF638,Group,5,FALSE)="YES",VLOOKUP(ROUND(ROUND(AJ638,1)-AJ638,2),Round,2,FALSE)+VLOOKUP(AF638,Group,6,FALSE),0)</f>
        <v>0</v>
      </c>
      <c r="AL638" s="17">
        <f>IF(VLOOKUP(AF638,Group,7,FALSE)="",0,ROUND(AJ638-0.04999,1)-AJ638+AM638)</f>
        <v>0</v>
      </c>
      <c r="AM638" s="17" t="str">
        <f>IF(VLOOKUP(AF638,Group,7,FALSE)="","",VLOOKUP(AF638,Group,7,FALSE))</f>
        <v/>
      </c>
      <c r="AO638" s="31" t="s">
        <v>59</v>
      </c>
    </row>
    <row r="639" spans="2:41" s="3" customFormat="1" ht="9.9499999999999993" customHeight="1" x14ac:dyDescent="0.2">
      <c r="B639" s="113" t="s">
        <v>45</v>
      </c>
      <c r="D639" s="40"/>
      <c r="E639" s="73" t="s">
        <v>136</v>
      </c>
      <c r="F639" s="73"/>
      <c r="G639" s="30" t="s">
        <v>164</v>
      </c>
      <c r="H639" s="30"/>
      <c r="I639" s="30"/>
      <c r="J639" s="30" t="s">
        <v>260</v>
      </c>
      <c r="K639" s="30"/>
      <c r="L639" s="30"/>
      <c r="M639" s="30"/>
      <c r="N639" s="30"/>
      <c r="P639" s="73" t="s">
        <v>120</v>
      </c>
      <c r="Q639" s="89"/>
      <c r="R639" s="29"/>
      <c r="S639" s="39">
        <f t="shared" ref="S639:S640" si="1729">IF(Suggested="Yes",AA639,AG639)</f>
        <v>543.04999999999995</v>
      </c>
      <c r="T639" s="37" t="s">
        <v>46</v>
      </c>
      <c r="U639" s="5" t="str">
        <f>+Instructions!$B$3</f>
        <v>B</v>
      </c>
      <c r="V639" s="52"/>
      <c r="W639" s="56">
        <f>+Instructions!$C$22</f>
        <v>0</v>
      </c>
      <c r="X639" s="39">
        <f>ROUND($AA639*(1-W639)+0.004999,2)</f>
        <v>543.04999999999995</v>
      </c>
      <c r="Y639" s="52"/>
      <c r="Z639" s="6" t="s">
        <v>667</v>
      </c>
      <c r="AA639" s="39">
        <v>543.04999999999995</v>
      </c>
      <c r="AB639" s="60">
        <f t="shared" ref="AB639:AB640" si="1730">+W639</f>
        <v>0</v>
      </c>
      <c r="AC639" s="39">
        <f t="shared" ref="AC639:AC640" si="1731">+X639</f>
        <v>543.04999999999995</v>
      </c>
      <c r="AD639" s="60">
        <f t="shared" ref="AD639:AD640" si="1732">(AG639-AC639)/AG639</f>
        <v>0</v>
      </c>
      <c r="AE639" s="120"/>
      <c r="AF639" s="129">
        <v>2</v>
      </c>
      <c r="AG639" s="44">
        <f t="shared" ref="AG639:AG640" si="1733">SUM(AJ639:AL639)+AE639</f>
        <v>543.04999999999995</v>
      </c>
      <c r="AH639" s="52"/>
      <c r="AJ639" s="17">
        <f t="shared" ref="AJ639:AJ640" si="1734">ROUND(AC639/(1-VLOOKUP(AF639,Group,2,FALSE)),2)</f>
        <v>543.04999999999995</v>
      </c>
      <c r="AK639" s="17">
        <f t="shared" ref="AK639:AK640" si="1735">IF(VLOOKUP(AF639,Group,5,FALSE)="YES",VLOOKUP(ROUND(ROUND(AJ639,1)-AJ639,2),Round,2,FALSE)+VLOOKUP(AF639,Group,6,FALSE),0)</f>
        <v>0</v>
      </c>
      <c r="AL639" s="17">
        <f t="shared" ref="AL639:AL640" si="1736">IF(VLOOKUP(AF639,Group,7,FALSE)="",0,ROUND(AJ639-0.04999,1)-AJ639+AM639)</f>
        <v>0</v>
      </c>
      <c r="AM639" s="17" t="str">
        <f t="shared" ref="AM639:AM640" si="1737">IF(VLOOKUP(AF639,Group,7,FALSE)="","",VLOOKUP(AF639,Group,7,FALSE))</f>
        <v/>
      </c>
      <c r="AO639" s="31" t="s">
        <v>59</v>
      </c>
    </row>
    <row r="640" spans="2:41" s="3" customFormat="1" ht="9.9499999999999993" customHeight="1" x14ac:dyDescent="0.2">
      <c r="B640" s="113" t="s">
        <v>45</v>
      </c>
      <c r="D640" s="40"/>
      <c r="E640" s="73" t="s">
        <v>136</v>
      </c>
      <c r="F640" s="73"/>
      <c r="G640" s="30" t="s">
        <v>170</v>
      </c>
      <c r="H640" s="30"/>
      <c r="I640" s="30"/>
      <c r="J640" s="30" t="s">
        <v>260</v>
      </c>
      <c r="K640" s="30"/>
      <c r="L640" s="30"/>
      <c r="M640" s="30"/>
      <c r="N640" s="30"/>
      <c r="P640" s="73" t="s">
        <v>171</v>
      </c>
      <c r="Q640" s="89"/>
      <c r="R640" s="29"/>
      <c r="S640" s="39">
        <f t="shared" si="1729"/>
        <v>746.4</v>
      </c>
      <c r="T640" s="37" t="s">
        <v>46</v>
      </c>
      <c r="U640" s="5" t="str">
        <f>+Instructions!$B$3</f>
        <v>B</v>
      </c>
      <c r="V640" s="52"/>
      <c r="W640" s="56">
        <f>+Instructions!$C$22</f>
        <v>0</v>
      </c>
      <c r="X640" s="39">
        <f>ROUND($AA640*(1-W640)+0.004999,2)</f>
        <v>746.4</v>
      </c>
      <c r="Y640" s="52"/>
      <c r="Z640" s="6" t="s">
        <v>667</v>
      </c>
      <c r="AA640" s="39">
        <v>746.4</v>
      </c>
      <c r="AB640" s="60">
        <f t="shared" si="1730"/>
        <v>0</v>
      </c>
      <c r="AC640" s="39">
        <f t="shared" si="1731"/>
        <v>746.4</v>
      </c>
      <c r="AD640" s="60">
        <f t="shared" si="1732"/>
        <v>0</v>
      </c>
      <c r="AE640" s="120"/>
      <c r="AF640" s="129">
        <v>2</v>
      </c>
      <c r="AG640" s="44">
        <f t="shared" si="1733"/>
        <v>746.4</v>
      </c>
      <c r="AH640" s="52"/>
      <c r="AJ640" s="17">
        <f t="shared" si="1734"/>
        <v>746.4</v>
      </c>
      <c r="AK640" s="17">
        <f t="shared" si="1735"/>
        <v>0</v>
      </c>
      <c r="AL640" s="17">
        <f t="shared" si="1736"/>
        <v>0</v>
      </c>
      <c r="AM640" s="17" t="str">
        <f t="shared" si="1737"/>
        <v/>
      </c>
      <c r="AO640" s="31" t="s">
        <v>59</v>
      </c>
    </row>
    <row r="641" spans="2:41" s="3" customFormat="1" ht="1.5" customHeight="1" x14ac:dyDescent="0.2">
      <c r="P641" s="73"/>
      <c r="Q641" s="89"/>
      <c r="R641" s="6"/>
      <c r="S641" s="39"/>
      <c r="T641" s="6"/>
      <c r="U641" s="5"/>
      <c r="V641" s="52"/>
      <c r="W641" s="56"/>
      <c r="X641" s="15"/>
      <c r="Y641" s="52"/>
      <c r="Z641" s="39"/>
      <c r="AA641" s="39"/>
      <c r="AB641" s="55"/>
      <c r="AC641" s="17"/>
      <c r="AD641" s="15"/>
      <c r="AE641" s="65"/>
      <c r="AF641" s="123"/>
      <c r="AG641" s="39"/>
      <c r="AH641" s="52"/>
      <c r="AJ641" s="17"/>
      <c r="AK641" s="17"/>
      <c r="AL641" s="17"/>
      <c r="AM641" s="17"/>
      <c r="AO641" s="157" t="s">
        <v>59</v>
      </c>
    </row>
    <row r="642" spans="2:41" s="3" customFormat="1" ht="9.9499999999999993" customHeight="1" x14ac:dyDescent="0.2">
      <c r="B642" s="113" t="s">
        <v>45</v>
      </c>
      <c r="D642" s="40"/>
      <c r="E642" s="73" t="s">
        <v>117</v>
      </c>
      <c r="F642" s="73"/>
      <c r="G642" s="30" t="s">
        <v>118</v>
      </c>
      <c r="H642" s="30"/>
      <c r="I642" s="30"/>
      <c r="J642" s="30" t="s">
        <v>260</v>
      </c>
      <c r="K642" s="30"/>
      <c r="L642" s="30"/>
      <c r="M642" s="30"/>
      <c r="N642" s="30"/>
      <c r="P642" s="73" t="s">
        <v>119</v>
      </c>
      <c r="Q642" s="89"/>
      <c r="R642" s="29"/>
      <c r="S642" s="39">
        <f t="shared" ref="S642" si="1738">IF(Suggested="Yes",AA642,AG642)</f>
        <v>17.55</v>
      </c>
      <c r="T642" s="37" t="s">
        <v>46</v>
      </c>
      <c r="U642" s="5" t="str">
        <f>+Instructions!$B$3</f>
        <v>B</v>
      </c>
      <c r="V642" s="52"/>
      <c r="W642" s="56">
        <f>+Instructions!$C$22</f>
        <v>0</v>
      </c>
      <c r="X642" s="39">
        <f t="shared" ref="X642" si="1739">ROUND($AA642*(1-W642)+0.004999,2)</f>
        <v>17.55</v>
      </c>
      <c r="Y642" s="52"/>
      <c r="Z642" s="6" t="s">
        <v>667</v>
      </c>
      <c r="AA642" s="39">
        <v>17.55</v>
      </c>
      <c r="AB642" s="60">
        <f t="shared" ref="AB642" si="1740">+W642</f>
        <v>0</v>
      </c>
      <c r="AC642" s="39">
        <f t="shared" ref="AC642" si="1741">+X642</f>
        <v>17.55</v>
      </c>
      <c r="AD642" s="60">
        <f t="shared" ref="AD642" si="1742">(AG642-AC642)/AG642</f>
        <v>0</v>
      </c>
      <c r="AE642" s="120"/>
      <c r="AF642" s="129">
        <v>2</v>
      </c>
      <c r="AG642" s="44">
        <f t="shared" ref="AG642" si="1743">SUM(AJ642:AL642)+AE642</f>
        <v>17.55</v>
      </c>
      <c r="AH642" s="52"/>
      <c r="AJ642" s="17">
        <f t="shared" ref="AJ642" si="1744">ROUND(AC642/(1-VLOOKUP(AF642,Group,2,FALSE)),2)</f>
        <v>17.55</v>
      </c>
      <c r="AK642" s="17">
        <f t="shared" ref="AK642" si="1745">IF(VLOOKUP(AF642,Group,5,FALSE)="YES",VLOOKUP(ROUND(ROUND(AJ642,1)-AJ642,2),Round,2,FALSE)+VLOOKUP(AF642,Group,6,FALSE),0)</f>
        <v>0</v>
      </c>
      <c r="AL642" s="17">
        <f t="shared" ref="AL642" si="1746">IF(VLOOKUP(AF642,Group,7,FALSE)="",0,ROUND(AJ642-0.04999,1)-AJ642+AM642)</f>
        <v>0</v>
      </c>
      <c r="AM642" s="17" t="str">
        <f t="shared" ref="AM642" si="1747">IF(VLOOKUP(AF642,Group,7,FALSE)="","",VLOOKUP(AF642,Group,7,FALSE))</f>
        <v/>
      </c>
      <c r="AO642" s="31" t="s">
        <v>59</v>
      </c>
    </row>
    <row r="643" spans="2:41" s="3" customFormat="1" ht="2.85" customHeight="1" x14ac:dyDescent="0.2">
      <c r="P643" s="73"/>
      <c r="Q643" s="89"/>
      <c r="R643" s="6"/>
      <c r="S643" s="39"/>
      <c r="T643" s="6"/>
      <c r="U643" s="5"/>
      <c r="V643" s="52"/>
      <c r="W643" s="56"/>
      <c r="X643" s="15"/>
      <c r="Y643" s="52"/>
      <c r="Z643" s="39"/>
      <c r="AA643" s="39"/>
      <c r="AB643" s="55"/>
      <c r="AC643" s="17"/>
      <c r="AD643" s="15"/>
      <c r="AE643" s="65"/>
      <c r="AF643" s="123"/>
      <c r="AG643" s="39"/>
      <c r="AH643" s="52"/>
      <c r="AJ643" s="17"/>
      <c r="AK643" s="17"/>
      <c r="AL643" s="17"/>
      <c r="AM643" s="17"/>
      <c r="AO643" s="157" t="s">
        <v>59</v>
      </c>
    </row>
    <row r="644" spans="2:41" s="3" customFormat="1" ht="9.9499999999999993" customHeight="1" x14ac:dyDescent="0.2">
      <c r="B644" s="112" t="s">
        <v>55</v>
      </c>
      <c r="D644" s="40"/>
      <c r="E644" s="73" t="s">
        <v>122</v>
      </c>
      <c r="F644" s="73"/>
      <c r="G644" s="30" t="s">
        <v>48</v>
      </c>
      <c r="H644" s="30"/>
      <c r="I644" s="30"/>
      <c r="J644" s="30" t="s">
        <v>105</v>
      </c>
      <c r="K644" s="30"/>
      <c r="L644" s="30"/>
      <c r="M644" s="30"/>
      <c r="N644" s="30"/>
      <c r="P644" s="73" t="s">
        <v>128</v>
      </c>
      <c r="Q644" s="89"/>
      <c r="R644" s="29"/>
      <c r="S644" s="39">
        <f t="shared" ref="S644:S650" si="1748">IF(Suggested="Yes",AA644,AG644)</f>
        <v>10.45</v>
      </c>
      <c r="T644" s="37" t="s">
        <v>47</v>
      </c>
      <c r="U644" s="5" t="str">
        <f>+Instructions!$B$3</f>
        <v>B</v>
      </c>
      <c r="V644" s="52"/>
      <c r="W644" s="56">
        <f>+Instructions!$C$22</f>
        <v>0</v>
      </c>
      <c r="X644" s="17">
        <f t="shared" ref="X644:X650" si="1749">ROUND($AA644*(1-W644)+0.004999,2)</f>
        <v>10.45</v>
      </c>
      <c r="Y644" s="52"/>
      <c r="Z644" s="6" t="s">
        <v>667</v>
      </c>
      <c r="AA644" s="39">
        <v>10.45</v>
      </c>
      <c r="AB644" s="60">
        <f t="shared" ref="AB644:AB650" si="1750">+W644</f>
        <v>0</v>
      </c>
      <c r="AC644" s="17">
        <f t="shared" ref="AC644:AC650" si="1751">+X644</f>
        <v>10.45</v>
      </c>
      <c r="AD644" s="12">
        <f t="shared" ref="AD644:AD650" si="1752">(AG644-AC644)/AG644</f>
        <v>0</v>
      </c>
      <c r="AE644" s="120"/>
      <c r="AF644" s="127">
        <v>1</v>
      </c>
      <c r="AG644" s="38">
        <f t="shared" ref="AG644:AG650" si="1753">SUM(AJ644:AL644)+AE644</f>
        <v>10.45</v>
      </c>
      <c r="AH644" s="52"/>
      <c r="AJ644" s="17">
        <f t="shared" ref="AJ644:AJ650" si="1754">ROUND(AC644/(1-VLOOKUP(AF644,Group,2,FALSE)),2)</f>
        <v>10.45</v>
      </c>
      <c r="AK644" s="17">
        <f t="shared" ref="AK644:AK650" si="1755">IF(VLOOKUP(AF644,Group,5,FALSE)="YES",VLOOKUP(ROUND(ROUND(AJ644,1)-AJ644,2),Round,2,FALSE)+VLOOKUP(AF644,Group,6,FALSE),0)</f>
        <v>0</v>
      </c>
      <c r="AL644" s="17">
        <f t="shared" ref="AL644:AL650" si="1756">IF(VLOOKUP(AF644,Group,7,FALSE)="",0,ROUND(AJ644-0.04999,1)-AJ644+AM644)</f>
        <v>0</v>
      </c>
      <c r="AM644" s="17" t="str">
        <f t="shared" ref="AM644:AM650" si="1757">IF(VLOOKUP(AF644,Group,7,FALSE)="","",VLOOKUP(AF644,Group,7,FALSE))</f>
        <v/>
      </c>
      <c r="AO644" s="31" t="s">
        <v>59</v>
      </c>
    </row>
    <row r="645" spans="2:41" s="3" customFormat="1" ht="9.9499999999999993" customHeight="1" x14ac:dyDescent="0.2">
      <c r="B645" s="112" t="s">
        <v>55</v>
      </c>
      <c r="D645" s="40"/>
      <c r="E645" s="73" t="s">
        <v>123</v>
      </c>
      <c r="F645" s="73"/>
      <c r="G645" s="30" t="s">
        <v>48</v>
      </c>
      <c r="H645" s="30"/>
      <c r="I645" s="30"/>
      <c r="J645" s="30" t="s">
        <v>105</v>
      </c>
      <c r="K645" s="30"/>
      <c r="L645" s="30"/>
      <c r="M645" s="30"/>
      <c r="N645" s="30"/>
      <c r="P645" s="73" t="s">
        <v>129</v>
      </c>
      <c r="Q645" s="89"/>
      <c r="R645" s="29"/>
      <c r="S645" s="39">
        <f t="shared" si="1748"/>
        <v>10.45</v>
      </c>
      <c r="T645" s="37" t="s">
        <v>47</v>
      </c>
      <c r="U645" s="5" t="str">
        <f>+Instructions!$B$3</f>
        <v>B</v>
      </c>
      <c r="V645" s="52"/>
      <c r="W645" s="56">
        <f>+Instructions!$C$22</f>
        <v>0</v>
      </c>
      <c r="X645" s="17">
        <f t="shared" si="1749"/>
        <v>10.45</v>
      </c>
      <c r="Y645" s="52"/>
      <c r="Z645" s="6" t="s">
        <v>667</v>
      </c>
      <c r="AA645" s="39">
        <v>10.45</v>
      </c>
      <c r="AB645" s="60">
        <f t="shared" si="1750"/>
        <v>0</v>
      </c>
      <c r="AC645" s="17">
        <f t="shared" si="1751"/>
        <v>10.45</v>
      </c>
      <c r="AD645" s="12">
        <f t="shared" si="1752"/>
        <v>0</v>
      </c>
      <c r="AE645" s="120"/>
      <c r="AF645" s="127">
        <v>1</v>
      </c>
      <c r="AG645" s="38">
        <f t="shared" si="1753"/>
        <v>10.45</v>
      </c>
      <c r="AH645" s="52"/>
      <c r="AJ645" s="17">
        <f t="shared" si="1754"/>
        <v>10.45</v>
      </c>
      <c r="AK645" s="17">
        <f t="shared" si="1755"/>
        <v>0</v>
      </c>
      <c r="AL645" s="17">
        <f t="shared" si="1756"/>
        <v>0</v>
      </c>
      <c r="AM645" s="17" t="str">
        <f t="shared" si="1757"/>
        <v/>
      </c>
      <c r="AO645" s="31" t="s">
        <v>59</v>
      </c>
    </row>
    <row r="646" spans="2:41" s="3" customFormat="1" ht="9.9499999999999993" customHeight="1" x14ac:dyDescent="0.2">
      <c r="B646" s="112" t="s">
        <v>55</v>
      </c>
      <c r="D646" s="40"/>
      <c r="E646" s="73" t="s">
        <v>124</v>
      </c>
      <c r="F646" s="73"/>
      <c r="G646" s="30" t="s">
        <v>48</v>
      </c>
      <c r="H646" s="30"/>
      <c r="I646" s="30"/>
      <c r="J646" s="30" t="s">
        <v>105</v>
      </c>
      <c r="K646" s="30"/>
      <c r="L646" s="30"/>
      <c r="M646" s="30"/>
      <c r="N646" s="30"/>
      <c r="P646" s="73" t="s">
        <v>111</v>
      </c>
      <c r="Q646" s="89"/>
      <c r="R646" s="29"/>
      <c r="S646" s="39">
        <f t="shared" si="1748"/>
        <v>11.55</v>
      </c>
      <c r="T646" s="37" t="s">
        <v>47</v>
      </c>
      <c r="U646" s="5" t="str">
        <f>+Instructions!$B$3</f>
        <v>B</v>
      </c>
      <c r="V646" s="52"/>
      <c r="W646" s="56">
        <f>+Instructions!$C$22</f>
        <v>0</v>
      </c>
      <c r="X646" s="17">
        <f t="shared" si="1749"/>
        <v>11.55</v>
      </c>
      <c r="Y646" s="52"/>
      <c r="Z646" s="6" t="s">
        <v>667</v>
      </c>
      <c r="AA646" s="39">
        <v>11.55</v>
      </c>
      <c r="AB646" s="60">
        <f t="shared" si="1750"/>
        <v>0</v>
      </c>
      <c r="AC646" s="17">
        <f t="shared" si="1751"/>
        <v>11.55</v>
      </c>
      <c r="AD646" s="12">
        <f t="shared" si="1752"/>
        <v>0</v>
      </c>
      <c r="AE646" s="120"/>
      <c r="AF646" s="127">
        <v>1</v>
      </c>
      <c r="AG646" s="38">
        <f t="shared" si="1753"/>
        <v>11.55</v>
      </c>
      <c r="AH646" s="52"/>
      <c r="AJ646" s="17">
        <f t="shared" si="1754"/>
        <v>11.55</v>
      </c>
      <c r="AK646" s="17">
        <f t="shared" si="1755"/>
        <v>0</v>
      </c>
      <c r="AL646" s="17">
        <f t="shared" si="1756"/>
        <v>0</v>
      </c>
      <c r="AM646" s="17" t="str">
        <f t="shared" si="1757"/>
        <v/>
      </c>
      <c r="AO646" s="31" t="s">
        <v>59</v>
      </c>
    </row>
    <row r="647" spans="2:41" s="3" customFormat="1" ht="9.9499999999999993" customHeight="1" x14ac:dyDescent="0.2">
      <c r="B647" s="112" t="s">
        <v>55</v>
      </c>
      <c r="D647" s="40"/>
      <c r="E647" s="73" t="s">
        <v>126</v>
      </c>
      <c r="F647" s="73"/>
      <c r="G647" s="30" t="s">
        <v>48</v>
      </c>
      <c r="H647" s="30"/>
      <c r="I647" s="30"/>
      <c r="J647" s="30" t="s">
        <v>105</v>
      </c>
      <c r="K647" s="30"/>
      <c r="L647" s="30"/>
      <c r="M647" s="30"/>
      <c r="N647" s="30"/>
      <c r="P647" s="73" t="s">
        <v>142</v>
      </c>
      <c r="Q647" s="89"/>
      <c r="R647" s="29"/>
      <c r="S647" s="39">
        <f t="shared" si="1748"/>
        <v>20.45</v>
      </c>
      <c r="T647" s="37" t="s">
        <v>47</v>
      </c>
      <c r="U647" s="5" t="str">
        <f>+Instructions!$B$3</f>
        <v>B</v>
      </c>
      <c r="V647" s="52"/>
      <c r="W647" s="56">
        <f>+Instructions!$C$22</f>
        <v>0</v>
      </c>
      <c r="X647" s="17">
        <f>ROUND($AA647*(1-W647)+0.004999,2)</f>
        <v>20.45</v>
      </c>
      <c r="Y647" s="52"/>
      <c r="Z647" s="6" t="s">
        <v>667</v>
      </c>
      <c r="AA647" s="39">
        <v>20.45</v>
      </c>
      <c r="AB647" s="60">
        <f t="shared" si="1750"/>
        <v>0</v>
      </c>
      <c r="AC647" s="17">
        <f t="shared" si="1751"/>
        <v>20.45</v>
      </c>
      <c r="AD647" s="12">
        <f t="shared" si="1752"/>
        <v>0</v>
      </c>
      <c r="AE647" s="120"/>
      <c r="AF647" s="127">
        <v>1</v>
      </c>
      <c r="AG647" s="38">
        <f t="shared" si="1753"/>
        <v>20.45</v>
      </c>
      <c r="AH647" s="52"/>
      <c r="AJ647" s="17">
        <f t="shared" si="1754"/>
        <v>20.45</v>
      </c>
      <c r="AK647" s="17">
        <f t="shared" si="1755"/>
        <v>0</v>
      </c>
      <c r="AL647" s="17">
        <f t="shared" si="1756"/>
        <v>0</v>
      </c>
      <c r="AM647" s="17" t="str">
        <f t="shared" si="1757"/>
        <v/>
      </c>
      <c r="AO647" s="31" t="s">
        <v>59</v>
      </c>
    </row>
    <row r="648" spans="2:41" s="3" customFormat="1" ht="9.9499999999999993" customHeight="1" x14ac:dyDescent="0.2">
      <c r="B648" s="112" t="s">
        <v>55</v>
      </c>
      <c r="D648" s="40"/>
      <c r="E648" s="73" t="s">
        <v>125</v>
      </c>
      <c r="F648" s="73"/>
      <c r="G648" s="30" t="s">
        <v>48</v>
      </c>
      <c r="H648" s="30"/>
      <c r="I648" s="30"/>
      <c r="J648" s="30" t="s">
        <v>105</v>
      </c>
      <c r="K648" s="30"/>
      <c r="L648" s="30"/>
      <c r="M648" s="30"/>
      <c r="N648" s="30"/>
      <c r="P648" s="73" t="s">
        <v>141</v>
      </c>
      <c r="Q648" s="89"/>
      <c r="R648" s="29"/>
      <c r="S648" s="39">
        <f t="shared" si="1748"/>
        <v>14.4</v>
      </c>
      <c r="T648" s="37" t="s">
        <v>47</v>
      </c>
      <c r="U648" s="5" t="str">
        <f>+Instructions!$B$3</f>
        <v>B</v>
      </c>
      <c r="V648" s="52"/>
      <c r="W648" s="56">
        <f>+Instructions!$C$22</f>
        <v>0</v>
      </c>
      <c r="X648" s="17">
        <f t="shared" si="1749"/>
        <v>14.4</v>
      </c>
      <c r="Y648" s="52"/>
      <c r="Z648" s="6" t="s">
        <v>667</v>
      </c>
      <c r="AA648" s="39">
        <v>14.4</v>
      </c>
      <c r="AB648" s="60">
        <f t="shared" si="1750"/>
        <v>0</v>
      </c>
      <c r="AC648" s="17">
        <f t="shared" si="1751"/>
        <v>14.4</v>
      </c>
      <c r="AD648" s="12">
        <f t="shared" si="1752"/>
        <v>0</v>
      </c>
      <c r="AE648" s="120"/>
      <c r="AF648" s="127">
        <v>1</v>
      </c>
      <c r="AG648" s="38">
        <f t="shared" si="1753"/>
        <v>14.4</v>
      </c>
      <c r="AH648" s="52"/>
      <c r="AJ648" s="17">
        <f t="shared" si="1754"/>
        <v>14.4</v>
      </c>
      <c r="AK648" s="17">
        <f t="shared" si="1755"/>
        <v>0</v>
      </c>
      <c r="AL648" s="17">
        <f t="shared" si="1756"/>
        <v>0</v>
      </c>
      <c r="AM648" s="17" t="str">
        <f t="shared" si="1757"/>
        <v/>
      </c>
      <c r="AO648" s="31" t="s">
        <v>59</v>
      </c>
    </row>
    <row r="649" spans="2:41" s="3" customFormat="1" ht="9.9499999999999993" customHeight="1" x14ac:dyDescent="0.2">
      <c r="B649" s="112" t="s">
        <v>55</v>
      </c>
      <c r="D649" s="40"/>
      <c r="E649" s="73" t="s">
        <v>277</v>
      </c>
      <c r="F649" s="73"/>
      <c r="G649" s="30" t="s">
        <v>48</v>
      </c>
      <c r="H649" s="30"/>
      <c r="I649" s="30"/>
      <c r="J649" s="30" t="s">
        <v>105</v>
      </c>
      <c r="K649" s="30"/>
      <c r="L649" s="30"/>
      <c r="M649" s="30"/>
      <c r="N649" s="30"/>
      <c r="P649" s="73" t="s">
        <v>143</v>
      </c>
      <c r="Q649" s="89"/>
      <c r="R649" s="29"/>
      <c r="S649" s="39">
        <f t="shared" si="1748"/>
        <v>15.2</v>
      </c>
      <c r="T649" s="37" t="s">
        <v>47</v>
      </c>
      <c r="U649" s="5" t="str">
        <f>+Instructions!$B$3</f>
        <v>B</v>
      </c>
      <c r="V649" s="52"/>
      <c r="W649" s="56">
        <f>+Instructions!$C$22</f>
        <v>0</v>
      </c>
      <c r="X649" s="17">
        <f t="shared" si="1749"/>
        <v>15.2</v>
      </c>
      <c r="Y649" s="52"/>
      <c r="Z649" s="6" t="s">
        <v>667</v>
      </c>
      <c r="AA649" s="39">
        <v>15.2</v>
      </c>
      <c r="AB649" s="60">
        <f t="shared" si="1750"/>
        <v>0</v>
      </c>
      <c r="AC649" s="17">
        <f t="shared" si="1751"/>
        <v>15.2</v>
      </c>
      <c r="AD649" s="12">
        <f t="shared" si="1752"/>
        <v>0</v>
      </c>
      <c r="AE649" s="120"/>
      <c r="AF649" s="127">
        <v>1</v>
      </c>
      <c r="AG649" s="38">
        <f t="shared" si="1753"/>
        <v>15.2</v>
      </c>
      <c r="AH649" s="52"/>
      <c r="AJ649" s="17">
        <f t="shared" si="1754"/>
        <v>15.2</v>
      </c>
      <c r="AK649" s="17">
        <f t="shared" si="1755"/>
        <v>0</v>
      </c>
      <c r="AL649" s="17">
        <f t="shared" si="1756"/>
        <v>0</v>
      </c>
      <c r="AM649" s="17" t="str">
        <f t="shared" si="1757"/>
        <v/>
      </c>
      <c r="AO649" s="31" t="s">
        <v>59</v>
      </c>
    </row>
    <row r="650" spans="2:41" s="3" customFormat="1" ht="9.9499999999999993" customHeight="1" x14ac:dyDescent="0.2">
      <c r="B650" s="112" t="s">
        <v>55</v>
      </c>
      <c r="D650" s="40"/>
      <c r="E650" s="73" t="s">
        <v>127</v>
      </c>
      <c r="F650" s="73"/>
      <c r="G650" s="30" t="s">
        <v>48</v>
      </c>
      <c r="H650" s="30"/>
      <c r="I650" s="30"/>
      <c r="J650" s="30" t="s">
        <v>105</v>
      </c>
      <c r="K650" s="30"/>
      <c r="L650" s="30"/>
      <c r="M650" s="30"/>
      <c r="N650" s="30"/>
      <c r="P650" s="73" t="s">
        <v>144</v>
      </c>
      <c r="Q650" s="89"/>
      <c r="R650" s="29"/>
      <c r="S650" s="39">
        <f t="shared" si="1748"/>
        <v>24.5</v>
      </c>
      <c r="T650" s="37" t="s">
        <v>47</v>
      </c>
      <c r="U650" s="5" t="str">
        <f>+Instructions!$B$3</f>
        <v>B</v>
      </c>
      <c r="V650" s="52"/>
      <c r="W650" s="56">
        <f>+Instructions!$C$22</f>
        <v>0</v>
      </c>
      <c r="X650" s="17">
        <f t="shared" si="1749"/>
        <v>24.5</v>
      </c>
      <c r="Y650" s="52"/>
      <c r="Z650" s="6" t="s">
        <v>667</v>
      </c>
      <c r="AA650" s="39">
        <v>24.5</v>
      </c>
      <c r="AB650" s="60">
        <f t="shared" si="1750"/>
        <v>0</v>
      </c>
      <c r="AC650" s="17">
        <f t="shared" si="1751"/>
        <v>24.5</v>
      </c>
      <c r="AD650" s="12">
        <f t="shared" si="1752"/>
        <v>0</v>
      </c>
      <c r="AE650" s="120"/>
      <c r="AF650" s="127">
        <v>1</v>
      </c>
      <c r="AG650" s="38">
        <f t="shared" si="1753"/>
        <v>24.5</v>
      </c>
      <c r="AH650" s="52"/>
      <c r="AJ650" s="17">
        <f t="shared" si="1754"/>
        <v>24.5</v>
      </c>
      <c r="AK650" s="17">
        <f t="shared" si="1755"/>
        <v>0</v>
      </c>
      <c r="AL650" s="17">
        <f t="shared" si="1756"/>
        <v>0</v>
      </c>
      <c r="AM650" s="17" t="str">
        <f t="shared" si="1757"/>
        <v/>
      </c>
      <c r="AO650" s="31" t="s">
        <v>59</v>
      </c>
    </row>
    <row r="651" spans="2:41" s="3" customFormat="1" ht="1.5" customHeight="1" x14ac:dyDescent="0.2">
      <c r="P651" s="73"/>
      <c r="Q651" s="89"/>
      <c r="R651" s="6"/>
      <c r="S651" s="39"/>
      <c r="T651" s="6"/>
      <c r="U651" s="5"/>
      <c r="V651" s="52"/>
      <c r="W651" s="56"/>
      <c r="X651" s="15"/>
      <c r="Y651" s="52"/>
      <c r="Z651" s="39"/>
      <c r="AA651" s="39"/>
      <c r="AB651" s="55"/>
      <c r="AC651" s="17"/>
      <c r="AD651" s="15"/>
      <c r="AE651" s="65"/>
      <c r="AF651" s="123"/>
      <c r="AG651" s="39"/>
      <c r="AH651" s="52"/>
      <c r="AJ651" s="17"/>
      <c r="AK651" s="17"/>
      <c r="AL651" s="17"/>
      <c r="AM651" s="17"/>
      <c r="AO651" s="157" t="s">
        <v>59</v>
      </c>
    </row>
    <row r="652" spans="2:41" s="3" customFormat="1" ht="9.9499999999999993" customHeight="1" x14ac:dyDescent="0.2">
      <c r="B652" s="111" t="s">
        <v>8</v>
      </c>
      <c r="D652" s="40"/>
      <c r="E652" s="73" t="s">
        <v>224</v>
      </c>
      <c r="F652" s="73"/>
      <c r="G652" s="30" t="s">
        <v>114</v>
      </c>
      <c r="H652" s="30"/>
      <c r="I652" s="30"/>
      <c r="J652" s="30" t="s">
        <v>115</v>
      </c>
      <c r="K652" s="30"/>
      <c r="L652" s="73" t="s">
        <v>149</v>
      </c>
      <c r="N652" s="191" t="s">
        <v>130</v>
      </c>
      <c r="P652" s="73" t="s">
        <v>116</v>
      </c>
      <c r="Q652" s="89"/>
      <c r="R652" s="29"/>
      <c r="S652" s="39">
        <f t="shared" ref="S652:S654" si="1758">IF(Suggested="Yes",AA652,AG652)</f>
        <v>36.049999999999997</v>
      </c>
      <c r="T652" s="37" t="s">
        <v>46</v>
      </c>
      <c r="U652" s="5" t="str">
        <f>+Instructions!$B$3</f>
        <v>B</v>
      </c>
      <c r="V652" s="52"/>
      <c r="W652" s="56">
        <f>+Instructions!$C$22</f>
        <v>0</v>
      </c>
      <c r="X652" s="17">
        <f t="shared" ref="X652:X654" si="1759">ROUND($AA652*(1-W652)+0.004999,2)</f>
        <v>36.049999999999997</v>
      </c>
      <c r="Y652" s="52"/>
      <c r="Z652" s="6" t="s">
        <v>667</v>
      </c>
      <c r="AA652" s="39">
        <v>36.049999999999997</v>
      </c>
      <c r="AB652" s="60">
        <f t="shared" ref="AB652:AB654" si="1760">+W652</f>
        <v>0</v>
      </c>
      <c r="AC652" s="17">
        <f t="shared" ref="AC652:AC654" si="1761">+X652</f>
        <v>36.049999999999997</v>
      </c>
      <c r="AD652" s="12">
        <f t="shared" ref="AD652:AD654" si="1762">(AG652-AC652)/AG652</f>
        <v>0</v>
      </c>
      <c r="AE652" s="120"/>
      <c r="AF652" s="128">
        <v>3</v>
      </c>
      <c r="AG652" s="53">
        <f t="shared" ref="AG652:AG654" si="1763">SUM(AJ652:AL652)+AE652</f>
        <v>36.049999999999997</v>
      </c>
      <c r="AH652" s="52"/>
      <c r="AJ652" s="17">
        <f t="shared" ref="AJ652:AJ654" si="1764">ROUND(AC652/(1-VLOOKUP(AF652,Group,2,FALSE)),2)</f>
        <v>36.049999999999997</v>
      </c>
      <c r="AK652" s="17">
        <f t="shared" ref="AK652:AK654" si="1765">IF(VLOOKUP(AF652,Group,5,FALSE)="YES",VLOOKUP(ROUND(ROUND(AJ652,1)-AJ652,2),Round,2,FALSE)+VLOOKUP(AF652,Group,6,FALSE),0)</f>
        <v>0</v>
      </c>
      <c r="AL652" s="17">
        <f t="shared" ref="AL652:AL654" si="1766">IF(VLOOKUP(AF652,Group,7,FALSE)="",0,ROUND(AJ652-0.04999,1)-AJ652+AM652)</f>
        <v>0</v>
      </c>
      <c r="AM652" s="17" t="str">
        <f t="shared" ref="AM652:AM654" si="1767">IF(VLOOKUP(AF652,Group,7,FALSE)="","",VLOOKUP(AF652,Group,7,FALSE))</f>
        <v/>
      </c>
      <c r="AO652" s="31" t="s">
        <v>59</v>
      </c>
    </row>
    <row r="653" spans="2:41" s="3" customFormat="1" ht="9.9499999999999993" customHeight="1" x14ac:dyDescent="0.2">
      <c r="B653" s="111" t="s">
        <v>8</v>
      </c>
      <c r="D653" s="40"/>
      <c r="E653" s="73" t="s">
        <v>224</v>
      </c>
      <c r="F653" s="73"/>
      <c r="G653" s="30" t="s">
        <v>114</v>
      </c>
      <c r="H653" s="30"/>
      <c r="I653" s="30"/>
      <c r="J653" s="30" t="s">
        <v>115</v>
      </c>
      <c r="K653" s="30"/>
      <c r="L653" s="73" t="s">
        <v>145</v>
      </c>
      <c r="N653" s="191" t="s">
        <v>130</v>
      </c>
      <c r="P653" s="73" t="s">
        <v>116</v>
      </c>
      <c r="Q653" s="89"/>
      <c r="R653" s="29"/>
      <c r="S653" s="39">
        <f t="shared" si="1758"/>
        <v>24.8</v>
      </c>
      <c r="T653" s="37" t="s">
        <v>46</v>
      </c>
      <c r="U653" s="5" t="str">
        <f>+Instructions!$B$3</f>
        <v>B</v>
      </c>
      <c r="V653" s="52"/>
      <c r="W653" s="56">
        <f>+Instructions!$C$22</f>
        <v>0</v>
      </c>
      <c r="X653" s="17">
        <f t="shared" si="1759"/>
        <v>24.8</v>
      </c>
      <c r="Y653" s="52"/>
      <c r="Z653" s="6" t="s">
        <v>667</v>
      </c>
      <c r="AA653" s="39">
        <v>24.8</v>
      </c>
      <c r="AB653" s="60">
        <f t="shared" si="1760"/>
        <v>0</v>
      </c>
      <c r="AC653" s="17">
        <f t="shared" si="1761"/>
        <v>24.8</v>
      </c>
      <c r="AD653" s="12">
        <f t="shared" si="1762"/>
        <v>0</v>
      </c>
      <c r="AE653" s="120"/>
      <c r="AF653" s="128">
        <v>3</v>
      </c>
      <c r="AG653" s="53">
        <f t="shared" si="1763"/>
        <v>24.8</v>
      </c>
      <c r="AH653" s="52"/>
      <c r="AJ653" s="17">
        <f t="shared" si="1764"/>
        <v>24.8</v>
      </c>
      <c r="AK653" s="17">
        <f t="shared" si="1765"/>
        <v>0</v>
      </c>
      <c r="AL653" s="17">
        <f t="shared" si="1766"/>
        <v>0</v>
      </c>
      <c r="AM653" s="17" t="str">
        <f t="shared" si="1767"/>
        <v/>
      </c>
      <c r="AO653" s="31" t="s">
        <v>59</v>
      </c>
    </row>
    <row r="654" spans="2:41" s="3" customFormat="1" ht="9.9499999999999993" customHeight="1" x14ac:dyDescent="0.2">
      <c r="B654" s="111" t="s">
        <v>8</v>
      </c>
      <c r="D654" s="40"/>
      <c r="E654" s="73" t="s">
        <v>224</v>
      </c>
      <c r="F654" s="73"/>
      <c r="G654" s="30" t="s">
        <v>114</v>
      </c>
      <c r="H654" s="30"/>
      <c r="I654" s="30"/>
      <c r="J654" s="30" t="s">
        <v>115</v>
      </c>
      <c r="K654" s="30"/>
      <c r="L654" s="73" t="s">
        <v>150</v>
      </c>
      <c r="N654" s="191" t="s">
        <v>130</v>
      </c>
      <c r="P654" s="73" t="s">
        <v>116</v>
      </c>
      <c r="Q654" s="89"/>
      <c r="R654" s="29"/>
      <c r="S654" s="39">
        <f t="shared" si="1758"/>
        <v>24.8</v>
      </c>
      <c r="T654" s="37" t="s">
        <v>46</v>
      </c>
      <c r="U654" s="5" t="str">
        <f>+Instructions!$B$3</f>
        <v>B</v>
      </c>
      <c r="V654" s="52"/>
      <c r="W654" s="56">
        <f>+Instructions!$C$22</f>
        <v>0</v>
      </c>
      <c r="X654" s="17">
        <f t="shared" si="1759"/>
        <v>24.8</v>
      </c>
      <c r="Y654" s="52"/>
      <c r="Z654" s="6" t="s">
        <v>667</v>
      </c>
      <c r="AA654" s="39">
        <v>24.8</v>
      </c>
      <c r="AB654" s="60">
        <f t="shared" si="1760"/>
        <v>0</v>
      </c>
      <c r="AC654" s="17">
        <f t="shared" si="1761"/>
        <v>24.8</v>
      </c>
      <c r="AD654" s="12">
        <f t="shared" si="1762"/>
        <v>0</v>
      </c>
      <c r="AE654" s="120"/>
      <c r="AF654" s="128">
        <v>3</v>
      </c>
      <c r="AG654" s="53">
        <f t="shared" si="1763"/>
        <v>24.8</v>
      </c>
      <c r="AH654" s="52"/>
      <c r="AJ654" s="17">
        <f t="shared" si="1764"/>
        <v>24.8</v>
      </c>
      <c r="AK654" s="17">
        <f t="shared" si="1765"/>
        <v>0</v>
      </c>
      <c r="AL654" s="17">
        <f t="shared" si="1766"/>
        <v>0</v>
      </c>
      <c r="AM654" s="17" t="str">
        <f t="shared" si="1767"/>
        <v/>
      </c>
      <c r="AO654" s="31" t="s">
        <v>59</v>
      </c>
    </row>
    <row r="655" spans="2:41" s="3" customFormat="1" ht="1.5" customHeight="1" x14ac:dyDescent="0.2">
      <c r="P655" s="73"/>
      <c r="Q655" s="89"/>
      <c r="R655" s="6"/>
      <c r="S655" s="39"/>
      <c r="T655" s="6"/>
      <c r="U655" s="5"/>
      <c r="V655" s="52"/>
      <c r="W655" s="56"/>
      <c r="X655" s="15"/>
      <c r="Y655" s="52"/>
      <c r="Z655" s="39"/>
      <c r="AA655" s="39"/>
      <c r="AB655" s="55"/>
      <c r="AC655" s="17"/>
      <c r="AD655" s="15"/>
      <c r="AE655" s="65"/>
      <c r="AF655" s="123"/>
      <c r="AG655" s="39"/>
      <c r="AH655" s="52"/>
      <c r="AJ655" s="17"/>
      <c r="AK655" s="17"/>
      <c r="AL655" s="17"/>
      <c r="AM655" s="17"/>
      <c r="AO655" s="157" t="s">
        <v>59</v>
      </c>
    </row>
    <row r="656" spans="2:41" s="3" customFormat="1" ht="9.9499999999999993" customHeight="1" x14ac:dyDescent="0.2">
      <c r="B656" s="113" t="s">
        <v>45</v>
      </c>
      <c r="D656" s="40"/>
      <c r="E656" s="73" t="s">
        <v>148</v>
      </c>
      <c r="F656" s="73"/>
      <c r="G656" s="30" t="s">
        <v>118</v>
      </c>
      <c r="H656" s="30"/>
      <c r="I656" s="30"/>
      <c r="J656" s="30" t="s">
        <v>115</v>
      </c>
      <c r="K656" s="30"/>
      <c r="L656" s="30"/>
      <c r="M656" s="30"/>
      <c r="N656" s="30"/>
      <c r="P656" s="73" t="s">
        <v>147</v>
      </c>
      <c r="Q656" s="89"/>
      <c r="R656" s="29"/>
      <c r="S656" s="39">
        <f t="shared" ref="S656:S659" si="1768">IF(Suggested="Yes",AA656,AG656)</f>
        <v>19</v>
      </c>
      <c r="T656" s="37" t="s">
        <v>46</v>
      </c>
      <c r="U656" s="5" t="str">
        <f>+Instructions!$B$3</f>
        <v>B</v>
      </c>
      <c r="V656" s="52"/>
      <c r="W656" s="56">
        <f>+Instructions!$C$22</f>
        <v>0</v>
      </c>
      <c r="X656" s="39">
        <f t="shared" ref="X656:X659" si="1769">ROUND($AA656*(1-W656)+0.004999,2)</f>
        <v>19</v>
      </c>
      <c r="Y656" s="52"/>
      <c r="Z656" s="6" t="s">
        <v>667</v>
      </c>
      <c r="AA656" s="39">
        <v>19</v>
      </c>
      <c r="AB656" s="60">
        <f t="shared" ref="AB656:AB659" si="1770">+W656</f>
        <v>0</v>
      </c>
      <c r="AC656" s="39">
        <f t="shared" ref="AC656:AC659" si="1771">+X656</f>
        <v>19</v>
      </c>
      <c r="AD656" s="60">
        <f t="shared" ref="AD656:AD659" si="1772">(AG656-AC656)/AG656</f>
        <v>0</v>
      </c>
      <c r="AE656" s="120"/>
      <c r="AF656" s="129">
        <v>2</v>
      </c>
      <c r="AG656" s="44">
        <f t="shared" ref="AG656:AG659" si="1773">SUM(AJ656:AL656)+AE656</f>
        <v>19</v>
      </c>
      <c r="AH656" s="52"/>
      <c r="AJ656" s="17">
        <f t="shared" ref="AJ656:AJ659" si="1774">ROUND(AC656/(1-VLOOKUP(AF656,Group,2,FALSE)),2)</f>
        <v>19</v>
      </c>
      <c r="AK656" s="17">
        <f t="shared" ref="AK656:AK659" si="1775">IF(VLOOKUP(AF656,Group,5,FALSE)="YES",VLOOKUP(ROUND(ROUND(AJ656,1)-AJ656,2),Round,2,FALSE)+VLOOKUP(AF656,Group,6,FALSE),0)</f>
        <v>0</v>
      </c>
      <c r="AL656" s="17">
        <f t="shared" ref="AL656:AL659" si="1776">IF(VLOOKUP(AF656,Group,7,FALSE)="",0,ROUND(AJ656-0.04999,1)-AJ656+AM656)</f>
        <v>0</v>
      </c>
      <c r="AM656" s="17" t="str">
        <f t="shared" ref="AM656:AM659" si="1777">IF(VLOOKUP(AF656,Group,7,FALSE)="","",VLOOKUP(AF656,Group,7,FALSE))</f>
        <v/>
      </c>
      <c r="AO656" s="31" t="s">
        <v>59</v>
      </c>
    </row>
    <row r="657" spans="2:41" s="3" customFormat="1" ht="2.85" customHeight="1" x14ac:dyDescent="0.2">
      <c r="P657" s="73"/>
      <c r="Q657" s="89"/>
      <c r="R657" s="6"/>
      <c r="S657" s="39"/>
      <c r="T657" s="6"/>
      <c r="U657" s="5"/>
      <c r="V657" s="52"/>
      <c r="W657" s="56"/>
      <c r="X657" s="15"/>
      <c r="Y657" s="52"/>
      <c r="Z657" s="39"/>
      <c r="AA657" s="39"/>
      <c r="AB657" s="55"/>
      <c r="AC657" s="17"/>
      <c r="AD657" s="15"/>
      <c r="AE657" s="65"/>
      <c r="AF657" s="123"/>
      <c r="AG657" s="39"/>
      <c r="AH657" s="52"/>
      <c r="AJ657" s="17"/>
      <c r="AK657" s="17"/>
      <c r="AL657" s="17"/>
      <c r="AM657" s="17"/>
      <c r="AO657" s="157" t="s">
        <v>59</v>
      </c>
    </row>
    <row r="658" spans="2:41" s="3" customFormat="1" ht="9.9499999999999993" customHeight="1" x14ac:dyDescent="0.2">
      <c r="B658" s="112" t="s">
        <v>55</v>
      </c>
      <c r="D658" s="40"/>
      <c r="E658" s="73" t="s">
        <v>124</v>
      </c>
      <c r="F658" s="73"/>
      <c r="G658" s="30" t="s">
        <v>48</v>
      </c>
      <c r="H658" s="30"/>
      <c r="I658" s="30"/>
      <c r="J658" s="30" t="s">
        <v>178</v>
      </c>
      <c r="K658" s="30"/>
      <c r="L658" s="30"/>
      <c r="M658" s="30"/>
      <c r="N658" s="30"/>
      <c r="P658" s="73" t="s">
        <v>111</v>
      </c>
      <c r="Q658" s="89"/>
      <c r="R658" s="29"/>
      <c r="S658" s="39">
        <f t="shared" si="1768"/>
        <v>11.55</v>
      </c>
      <c r="T658" s="37" t="s">
        <v>47</v>
      </c>
      <c r="U658" s="5" t="str">
        <f>+Instructions!$B$3</f>
        <v>B</v>
      </c>
      <c r="V658" s="52"/>
      <c r="W658" s="56">
        <f>+Instructions!$C$22</f>
        <v>0</v>
      </c>
      <c r="X658" s="17">
        <f t="shared" si="1769"/>
        <v>11.55</v>
      </c>
      <c r="Y658" s="52"/>
      <c r="Z658" s="6" t="s">
        <v>667</v>
      </c>
      <c r="AA658" s="39">
        <v>11.55</v>
      </c>
      <c r="AB658" s="60">
        <f t="shared" si="1770"/>
        <v>0</v>
      </c>
      <c r="AC658" s="17">
        <f t="shared" si="1771"/>
        <v>11.55</v>
      </c>
      <c r="AD658" s="12">
        <f t="shared" si="1772"/>
        <v>0</v>
      </c>
      <c r="AE658" s="120"/>
      <c r="AF658" s="127">
        <v>1</v>
      </c>
      <c r="AG658" s="38">
        <f t="shared" si="1773"/>
        <v>11.55</v>
      </c>
      <c r="AH658" s="52"/>
      <c r="AJ658" s="17">
        <f t="shared" si="1774"/>
        <v>11.55</v>
      </c>
      <c r="AK658" s="17">
        <f t="shared" si="1775"/>
        <v>0</v>
      </c>
      <c r="AL658" s="17">
        <f t="shared" si="1776"/>
        <v>0</v>
      </c>
      <c r="AM658" s="17" t="str">
        <f t="shared" si="1777"/>
        <v/>
      </c>
      <c r="AO658" s="31" t="s">
        <v>59</v>
      </c>
    </row>
    <row r="659" spans="2:41" s="3" customFormat="1" ht="9.9499999999999993" customHeight="1" x14ac:dyDescent="0.2">
      <c r="B659" s="112" t="s">
        <v>55</v>
      </c>
      <c r="D659" s="40"/>
      <c r="E659" s="73" t="s">
        <v>125</v>
      </c>
      <c r="F659" s="73"/>
      <c r="G659" s="30" t="s">
        <v>48</v>
      </c>
      <c r="H659" s="30"/>
      <c r="I659" s="30"/>
      <c r="J659" s="30" t="s">
        <v>178</v>
      </c>
      <c r="K659" s="30"/>
      <c r="L659" s="30"/>
      <c r="M659" s="30"/>
      <c r="N659" s="30"/>
      <c r="P659" s="73" t="s">
        <v>141</v>
      </c>
      <c r="Q659" s="89"/>
      <c r="R659" s="29"/>
      <c r="S659" s="39">
        <f t="shared" si="1768"/>
        <v>14.4</v>
      </c>
      <c r="T659" s="37" t="s">
        <v>47</v>
      </c>
      <c r="U659" s="5" t="str">
        <f>+Instructions!$B$3</f>
        <v>B</v>
      </c>
      <c r="V659" s="52"/>
      <c r="W659" s="56">
        <f>+Instructions!$C$22</f>
        <v>0</v>
      </c>
      <c r="X659" s="17">
        <f t="shared" si="1769"/>
        <v>14.4</v>
      </c>
      <c r="Y659" s="52"/>
      <c r="Z659" s="6" t="s">
        <v>667</v>
      </c>
      <c r="AA659" s="39">
        <v>14.4</v>
      </c>
      <c r="AB659" s="60">
        <f t="shared" si="1770"/>
        <v>0</v>
      </c>
      <c r="AC659" s="17">
        <f t="shared" si="1771"/>
        <v>14.4</v>
      </c>
      <c r="AD659" s="12">
        <f t="shared" si="1772"/>
        <v>0</v>
      </c>
      <c r="AE659" s="120"/>
      <c r="AF659" s="127">
        <v>1</v>
      </c>
      <c r="AG659" s="38">
        <f t="shared" si="1773"/>
        <v>14.4</v>
      </c>
      <c r="AH659" s="52"/>
      <c r="AJ659" s="17">
        <f t="shared" si="1774"/>
        <v>14.4</v>
      </c>
      <c r="AK659" s="17">
        <f t="shared" si="1775"/>
        <v>0</v>
      </c>
      <c r="AL659" s="17">
        <f t="shared" si="1776"/>
        <v>0</v>
      </c>
      <c r="AM659" s="17" t="str">
        <f t="shared" si="1777"/>
        <v/>
      </c>
      <c r="AO659" s="31" t="s">
        <v>59</v>
      </c>
    </row>
    <row r="660" spans="2:41" s="3" customFormat="1" ht="2.85" customHeight="1" x14ac:dyDescent="0.2">
      <c r="P660" s="73"/>
      <c r="Q660" s="89"/>
      <c r="R660" s="6"/>
      <c r="S660" s="39"/>
      <c r="T660" s="6"/>
      <c r="U660" s="5"/>
      <c r="V660" s="52"/>
      <c r="W660" s="56"/>
      <c r="X660" s="15"/>
      <c r="Y660" s="52"/>
      <c r="Z660" s="39"/>
      <c r="AA660" s="39"/>
      <c r="AB660" s="55"/>
      <c r="AC660" s="17"/>
      <c r="AD660" s="15"/>
      <c r="AE660" s="65"/>
      <c r="AF660" s="123"/>
      <c r="AG660" s="39"/>
      <c r="AH660" s="52"/>
      <c r="AJ660" s="17"/>
      <c r="AK660" s="17"/>
      <c r="AL660" s="17"/>
      <c r="AM660" s="17"/>
      <c r="AO660" s="157" t="s">
        <v>59</v>
      </c>
    </row>
    <row r="661" spans="2:41" s="3" customFormat="1" ht="9.9499999999999993" customHeight="1" x14ac:dyDescent="0.2">
      <c r="B661" s="112" t="s">
        <v>55</v>
      </c>
      <c r="D661" s="40"/>
      <c r="E661" s="73" t="s">
        <v>173</v>
      </c>
      <c r="F661" s="73"/>
      <c r="G661" s="30" t="s">
        <v>48</v>
      </c>
      <c r="H661" s="30"/>
      <c r="I661" s="30"/>
      <c r="J661" s="30" t="s">
        <v>274</v>
      </c>
      <c r="L661" s="30"/>
      <c r="M661" s="30"/>
      <c r="N661" s="30"/>
      <c r="P661" s="73" t="s">
        <v>176</v>
      </c>
      <c r="Q661" s="89"/>
      <c r="R661" s="29"/>
      <c r="S661" s="39">
        <f t="shared" ref="S661" si="1778">IF(Suggested="Yes",AA661,AG661)</f>
        <v>16.3</v>
      </c>
      <c r="T661" s="37" t="s">
        <v>47</v>
      </c>
      <c r="U661" s="5" t="str">
        <f>+Instructions!$B$3</f>
        <v>B</v>
      </c>
      <c r="V661" s="52"/>
      <c r="W661" s="56">
        <f>+Instructions!$C$22</f>
        <v>0</v>
      </c>
      <c r="X661" s="17">
        <f t="shared" ref="X661" si="1779">ROUND($AA661*(1-W661)+0.004999,2)</f>
        <v>16.3</v>
      </c>
      <c r="Y661" s="52"/>
      <c r="Z661" s="6" t="s">
        <v>667</v>
      </c>
      <c r="AA661" s="39">
        <v>16.3</v>
      </c>
      <c r="AB661" s="60">
        <f t="shared" ref="AB661" si="1780">+W661</f>
        <v>0</v>
      </c>
      <c r="AC661" s="17">
        <f t="shared" ref="AC661" si="1781">+X661</f>
        <v>16.3</v>
      </c>
      <c r="AD661" s="12">
        <f t="shared" ref="AD661" si="1782">(AG661-AC661)/AG661</f>
        <v>0</v>
      </c>
      <c r="AE661" s="120"/>
      <c r="AF661" s="127">
        <v>1</v>
      </c>
      <c r="AG661" s="38">
        <f t="shared" ref="AG661" si="1783">SUM(AJ661:AL661)+AE661</f>
        <v>16.3</v>
      </c>
      <c r="AH661" s="52"/>
      <c r="AJ661" s="17">
        <f t="shared" ref="AJ661" si="1784">ROUND(AC661/(1-VLOOKUP(AF661,Group,2,FALSE)),2)</f>
        <v>16.3</v>
      </c>
      <c r="AK661" s="17">
        <f t="shared" ref="AK661" si="1785">IF(VLOOKUP(AF661,Group,5,FALSE)="YES",VLOOKUP(ROUND(ROUND(AJ661,1)-AJ661,2),Round,2,FALSE)+VLOOKUP(AF661,Group,6,FALSE),0)</f>
        <v>0</v>
      </c>
      <c r="AL661" s="17">
        <f t="shared" ref="AL661" si="1786">IF(VLOOKUP(AF661,Group,7,FALSE)="",0,ROUND(AJ661-0.04999,1)-AJ661+AM661)</f>
        <v>0</v>
      </c>
      <c r="AM661" s="17" t="str">
        <f t="shared" ref="AM661" si="1787">IF(VLOOKUP(AF661,Group,7,FALSE)="","",VLOOKUP(AF661,Group,7,FALSE))</f>
        <v/>
      </c>
      <c r="AO661" s="31" t="s">
        <v>59</v>
      </c>
    </row>
    <row r="662" spans="2:41" s="3" customFormat="1" ht="3.95" customHeight="1" x14ac:dyDescent="0.2">
      <c r="P662" s="73"/>
      <c r="Q662" s="89"/>
      <c r="R662" s="6"/>
      <c r="S662" s="39"/>
      <c r="T662" s="6"/>
      <c r="U662" s="5"/>
      <c r="V662" s="52"/>
      <c r="W662" s="56"/>
      <c r="X662" s="15"/>
      <c r="Y662" s="52"/>
      <c r="Z662" s="39"/>
      <c r="AA662" s="39"/>
      <c r="AB662" s="55"/>
      <c r="AC662" s="17"/>
      <c r="AD662" s="15"/>
      <c r="AE662" s="65"/>
      <c r="AF662" s="123"/>
      <c r="AG662" s="39"/>
      <c r="AH662" s="52"/>
      <c r="AJ662" s="17"/>
      <c r="AK662" s="17"/>
      <c r="AL662" s="17"/>
      <c r="AM662" s="17"/>
      <c r="AO662" s="157" t="s">
        <v>59</v>
      </c>
    </row>
    <row r="663" spans="2:41" s="3" customFormat="1" ht="9.9499999999999993" customHeight="1" x14ac:dyDescent="0.2">
      <c r="C663" s="213" t="s">
        <v>370</v>
      </c>
      <c r="D663" s="98"/>
      <c r="E663" s="174"/>
      <c r="F663" s="73"/>
      <c r="G663" s="30"/>
      <c r="H663" s="30"/>
      <c r="I663" s="30"/>
      <c r="J663" s="30"/>
      <c r="K663" s="174"/>
      <c r="M663" s="30"/>
      <c r="N663" s="30"/>
      <c r="P663" s="73"/>
      <c r="Q663" s="89"/>
      <c r="R663" s="78" t="s">
        <v>121</v>
      </c>
      <c r="S663" s="189" t="s">
        <v>521</v>
      </c>
      <c r="T663" s="190"/>
      <c r="U663" s="37"/>
      <c r="V663" s="52"/>
      <c r="W663" s="56"/>
      <c r="X663" s="39"/>
      <c r="Y663" s="52"/>
      <c r="Z663" s="39"/>
      <c r="AA663" s="39"/>
      <c r="AB663" s="60"/>
      <c r="AC663" s="39"/>
      <c r="AD663" s="60"/>
      <c r="AE663" s="74"/>
      <c r="AF663" s="74"/>
      <c r="AG663" s="39"/>
      <c r="AH663" s="52"/>
      <c r="AI663" s="39"/>
      <c r="AJ663" s="39"/>
      <c r="AK663" s="39"/>
      <c r="AL663" s="39"/>
      <c r="AM663" s="39"/>
      <c r="AN663" s="6"/>
      <c r="AO663" s="156"/>
    </row>
    <row r="664" spans="2:41" s="3" customFormat="1" ht="2.85" customHeight="1" x14ac:dyDescent="0.2">
      <c r="P664" s="73"/>
      <c r="Q664" s="89"/>
      <c r="R664" s="6"/>
      <c r="S664" s="39"/>
      <c r="T664" s="6"/>
      <c r="U664" s="5"/>
      <c r="V664" s="52"/>
      <c r="W664" s="56"/>
      <c r="X664" s="15"/>
      <c r="Y664" s="52"/>
      <c r="Z664" s="39"/>
      <c r="AA664" s="39"/>
      <c r="AB664" s="55"/>
      <c r="AC664" s="17"/>
      <c r="AD664" s="15"/>
      <c r="AE664" s="65"/>
      <c r="AF664" s="123"/>
      <c r="AG664" s="39"/>
      <c r="AH664" s="52"/>
      <c r="AJ664" s="17"/>
      <c r="AK664" s="17"/>
      <c r="AL664" s="17"/>
      <c r="AM664" s="17"/>
      <c r="AO664" s="157" t="s">
        <v>59</v>
      </c>
    </row>
    <row r="665" spans="2:41" s="3" customFormat="1" ht="9.9499999999999993" customHeight="1" x14ac:dyDescent="0.2">
      <c r="D665" s="40" t="s">
        <v>97</v>
      </c>
      <c r="E665" s="186" t="s">
        <v>371</v>
      </c>
      <c r="F665" s="186"/>
      <c r="G665" s="186" t="s">
        <v>374</v>
      </c>
      <c r="I665" s="186"/>
      <c r="J665" s="186" t="s">
        <v>377</v>
      </c>
      <c r="L665" s="186" t="s">
        <v>380</v>
      </c>
      <c r="M665" s="186"/>
      <c r="N665" s="186"/>
      <c r="O665" s="186"/>
      <c r="P665" s="98"/>
      <c r="Q665" s="187"/>
      <c r="R665" s="188"/>
      <c r="S665" s="39"/>
      <c r="T665" s="6"/>
      <c r="U665" s="5"/>
      <c r="V665" s="52"/>
      <c r="W665" s="56"/>
      <c r="X665" s="15"/>
      <c r="Y665" s="52"/>
      <c r="Z665" s="39"/>
      <c r="AA665" s="39"/>
      <c r="AB665" s="55"/>
      <c r="AC665" s="17"/>
      <c r="AD665" s="15"/>
      <c r="AE665" s="65"/>
      <c r="AF665" s="123"/>
      <c r="AG665" s="39"/>
      <c r="AH665" s="52"/>
      <c r="AJ665" s="17"/>
      <c r="AK665" s="17"/>
      <c r="AL665" s="17"/>
      <c r="AM665" s="17"/>
      <c r="AO665" s="157" t="s">
        <v>59</v>
      </c>
    </row>
    <row r="666" spans="2:41" s="3" customFormat="1" ht="9.9499999999999993" customHeight="1" x14ac:dyDescent="0.2">
      <c r="D666" s="40"/>
      <c r="E666" s="186" t="s">
        <v>372</v>
      </c>
      <c r="F666" s="186"/>
      <c r="G666" s="186" t="s">
        <v>375</v>
      </c>
      <c r="I666" s="186"/>
      <c r="J666" s="186" t="s">
        <v>378</v>
      </c>
      <c r="L666" s="186" t="s">
        <v>381</v>
      </c>
      <c r="M666" s="186"/>
      <c r="N666" s="186"/>
      <c r="O666" s="186"/>
      <c r="P666" s="98"/>
      <c r="Q666" s="187"/>
      <c r="R666" s="188"/>
      <c r="S666" s="39"/>
      <c r="T666" s="6"/>
      <c r="U666" s="5"/>
      <c r="V666" s="52"/>
      <c r="W666" s="56"/>
      <c r="X666" s="15"/>
      <c r="Y666" s="52"/>
      <c r="Z666" s="39"/>
      <c r="AA666" s="39"/>
      <c r="AB666" s="55"/>
      <c r="AC666" s="17"/>
      <c r="AD666" s="15"/>
      <c r="AE666" s="65"/>
      <c r="AF666" s="123"/>
      <c r="AG666" s="39"/>
      <c r="AH666" s="52"/>
      <c r="AJ666" s="17"/>
      <c r="AK666" s="17"/>
      <c r="AL666" s="17"/>
      <c r="AM666" s="17"/>
      <c r="AO666" s="157" t="s">
        <v>59</v>
      </c>
    </row>
    <row r="667" spans="2:41" s="3" customFormat="1" ht="9.9499999999999993" customHeight="1" x14ac:dyDescent="0.2">
      <c r="D667" s="40"/>
      <c r="E667" s="186" t="s">
        <v>373</v>
      </c>
      <c r="F667" s="186"/>
      <c r="G667" s="186" t="s">
        <v>376</v>
      </c>
      <c r="I667" s="186"/>
      <c r="J667" s="186" t="s">
        <v>379</v>
      </c>
      <c r="L667" s="186" t="s">
        <v>382</v>
      </c>
      <c r="M667" s="186"/>
      <c r="N667" s="186"/>
      <c r="O667" s="186"/>
      <c r="P667" s="98"/>
      <c r="Q667" s="187"/>
      <c r="R667" s="188"/>
      <c r="S667" s="39"/>
      <c r="T667" s="6"/>
      <c r="U667" s="5"/>
      <c r="V667" s="52"/>
      <c r="W667" s="56"/>
      <c r="X667" s="15"/>
      <c r="Y667" s="52"/>
      <c r="Z667" s="39"/>
      <c r="AA667" s="39"/>
      <c r="AB667" s="55"/>
      <c r="AC667" s="17"/>
      <c r="AD667" s="15"/>
      <c r="AE667" s="65"/>
      <c r="AF667" s="123"/>
      <c r="AG667" s="39"/>
      <c r="AH667" s="52"/>
      <c r="AJ667" s="17"/>
      <c r="AK667" s="17"/>
      <c r="AL667" s="17"/>
      <c r="AM667" s="17"/>
      <c r="AO667" s="157" t="s">
        <v>59</v>
      </c>
    </row>
    <row r="668" spans="2:41" s="3" customFormat="1" ht="0.95" customHeight="1" x14ac:dyDescent="0.2">
      <c r="P668" s="73"/>
      <c r="Q668" s="89"/>
      <c r="R668" s="6"/>
      <c r="S668" s="39"/>
      <c r="T668" s="6"/>
      <c r="U668" s="5"/>
      <c r="V668" s="52"/>
      <c r="W668" s="56"/>
      <c r="X668" s="15"/>
      <c r="Y668" s="52"/>
      <c r="Z668" s="39"/>
      <c r="AA668" s="39"/>
      <c r="AB668" s="55"/>
      <c r="AC668" s="17"/>
      <c r="AD668" s="15"/>
      <c r="AE668" s="65"/>
      <c r="AF668" s="123"/>
      <c r="AG668" s="39"/>
      <c r="AH668" s="52"/>
      <c r="AJ668" s="17"/>
      <c r="AK668" s="17"/>
      <c r="AL668" s="17"/>
      <c r="AM668" s="17"/>
      <c r="AO668" s="157" t="s">
        <v>59</v>
      </c>
    </row>
    <row r="669" spans="2:41" s="3" customFormat="1" ht="9.9499999999999993" customHeight="1" x14ac:dyDescent="0.2">
      <c r="B669" s="112" t="s">
        <v>55</v>
      </c>
      <c r="D669" s="40"/>
      <c r="E669" s="73" t="s">
        <v>104</v>
      </c>
      <c r="F669" s="73"/>
      <c r="G669" s="30" t="s">
        <v>48</v>
      </c>
      <c r="H669" s="30"/>
      <c r="I669" s="30"/>
      <c r="J669" s="30" t="s">
        <v>195</v>
      </c>
      <c r="L669" s="30"/>
      <c r="M669" s="30"/>
      <c r="N669" s="30"/>
      <c r="P669" s="73" t="s">
        <v>106</v>
      </c>
      <c r="Q669" s="89"/>
      <c r="R669" s="29"/>
      <c r="S669" s="39">
        <f t="shared" ref="S669:S671" si="1788">IF(Suggested="Yes",AA669,AG669)</f>
        <v>9.4499999999999993</v>
      </c>
      <c r="T669" s="37" t="s">
        <v>47</v>
      </c>
      <c r="U669" s="5" t="str">
        <f>+Instructions!$B$3</f>
        <v>B</v>
      </c>
      <c r="V669" s="52"/>
      <c r="W669" s="56">
        <f>+Instructions!$C$22</f>
        <v>0</v>
      </c>
      <c r="X669" s="17">
        <f t="shared" ref="X669:X671" si="1789">ROUND($AA669*(1-W669)+0.004999,2)</f>
        <v>9.4499999999999993</v>
      </c>
      <c r="Y669" s="52"/>
      <c r="Z669" s="6" t="s">
        <v>667</v>
      </c>
      <c r="AA669" s="39">
        <v>9.4499999999999993</v>
      </c>
      <c r="AB669" s="60">
        <f t="shared" ref="AB669:AB671" si="1790">+W669</f>
        <v>0</v>
      </c>
      <c r="AC669" s="17">
        <f t="shared" ref="AC669:AC671" si="1791">+X669</f>
        <v>9.4499999999999993</v>
      </c>
      <c r="AD669" s="12">
        <f t="shared" ref="AD669:AD671" si="1792">(AG669-AC669)/AG669</f>
        <v>0</v>
      </c>
      <c r="AE669" s="120"/>
      <c r="AF669" s="127">
        <v>1</v>
      </c>
      <c r="AG669" s="38">
        <f t="shared" ref="AG669:AG671" si="1793">SUM(AJ669:AL669)+AE669</f>
        <v>9.4499999999999993</v>
      </c>
      <c r="AH669" s="52"/>
      <c r="AJ669" s="17">
        <f t="shared" ref="AJ669:AJ671" si="1794">ROUND(AC669/(1-VLOOKUP(AF669,Group,2,FALSE)),2)</f>
        <v>9.4499999999999993</v>
      </c>
      <c r="AK669" s="17">
        <f t="shared" ref="AK669:AK671" si="1795">IF(VLOOKUP(AF669,Group,5,FALSE)="YES",VLOOKUP(ROUND(ROUND(AJ669,1)-AJ669,2),Round,2,FALSE)+VLOOKUP(AF669,Group,6,FALSE),0)</f>
        <v>0</v>
      </c>
      <c r="AL669" s="17">
        <f t="shared" ref="AL669:AL671" si="1796">IF(VLOOKUP(AF669,Group,7,FALSE)="",0,ROUND(AJ669-0.04999,1)-AJ669+AM669)</f>
        <v>0</v>
      </c>
      <c r="AM669" s="17" t="str">
        <f t="shared" ref="AM669:AM671" si="1797">IF(VLOOKUP(AF669,Group,7,FALSE)="","",VLOOKUP(AF669,Group,7,FALSE))</f>
        <v/>
      </c>
      <c r="AO669" s="31" t="s">
        <v>59</v>
      </c>
    </row>
    <row r="670" spans="2:41" s="3" customFormat="1" ht="9.9499999999999993" customHeight="1" x14ac:dyDescent="0.2">
      <c r="B670" s="112" t="s">
        <v>55</v>
      </c>
      <c r="D670" s="40"/>
      <c r="E670" s="73" t="s">
        <v>109</v>
      </c>
      <c r="F670" s="73"/>
      <c r="G670" s="30" t="s">
        <v>48</v>
      </c>
      <c r="H670" s="30"/>
      <c r="I670" s="30"/>
      <c r="J670" s="30" t="s">
        <v>195</v>
      </c>
      <c r="L670" s="30"/>
      <c r="M670" s="30"/>
      <c r="N670" s="30"/>
      <c r="P670" s="73" t="s">
        <v>106</v>
      </c>
      <c r="Q670" s="89"/>
      <c r="R670" s="29"/>
      <c r="S670" s="39">
        <f t="shared" si="1788"/>
        <v>9.85</v>
      </c>
      <c r="T670" s="37" t="s">
        <v>47</v>
      </c>
      <c r="U670" s="5" t="str">
        <f>+Instructions!$B$3</f>
        <v>B</v>
      </c>
      <c r="V670" s="52"/>
      <c r="W670" s="56">
        <f>+Instructions!$C$22</f>
        <v>0</v>
      </c>
      <c r="X670" s="17">
        <f t="shared" si="1789"/>
        <v>9.85</v>
      </c>
      <c r="Y670" s="52"/>
      <c r="Z670" s="6" t="s">
        <v>667</v>
      </c>
      <c r="AA670" s="39">
        <v>9.85</v>
      </c>
      <c r="AB670" s="60">
        <f t="shared" si="1790"/>
        <v>0</v>
      </c>
      <c r="AC670" s="17">
        <f t="shared" si="1791"/>
        <v>9.85</v>
      </c>
      <c r="AD670" s="12">
        <f t="shared" si="1792"/>
        <v>0</v>
      </c>
      <c r="AE670" s="120"/>
      <c r="AF670" s="127">
        <v>1</v>
      </c>
      <c r="AG670" s="38">
        <f t="shared" si="1793"/>
        <v>9.85</v>
      </c>
      <c r="AH670" s="52"/>
      <c r="AJ670" s="17">
        <f t="shared" si="1794"/>
        <v>9.85</v>
      </c>
      <c r="AK670" s="17">
        <f t="shared" si="1795"/>
        <v>0</v>
      </c>
      <c r="AL670" s="17">
        <f t="shared" si="1796"/>
        <v>0</v>
      </c>
      <c r="AM670" s="17" t="str">
        <f t="shared" si="1797"/>
        <v/>
      </c>
      <c r="AO670" s="31" t="s">
        <v>59</v>
      </c>
    </row>
    <row r="671" spans="2:41" s="3" customFormat="1" ht="9.9499999999999993" customHeight="1" x14ac:dyDescent="0.2">
      <c r="B671" s="112" t="s">
        <v>55</v>
      </c>
      <c r="D671" s="40"/>
      <c r="E671" s="73" t="s">
        <v>107</v>
      </c>
      <c r="F671" s="73"/>
      <c r="G671" s="30" t="s">
        <v>48</v>
      </c>
      <c r="H671" s="30"/>
      <c r="I671" s="30"/>
      <c r="J671" s="30" t="s">
        <v>195</v>
      </c>
      <c r="L671" s="30"/>
      <c r="M671" s="30"/>
      <c r="N671" s="30"/>
      <c r="P671" s="73" t="s">
        <v>108</v>
      </c>
      <c r="Q671" s="89"/>
      <c r="R671" s="29"/>
      <c r="S671" s="39">
        <f t="shared" si="1788"/>
        <v>11.35</v>
      </c>
      <c r="T671" s="37" t="s">
        <v>47</v>
      </c>
      <c r="U671" s="5" t="str">
        <f>+Instructions!$B$3</f>
        <v>B</v>
      </c>
      <c r="V671" s="52"/>
      <c r="W671" s="56">
        <f>+Instructions!$C$22</f>
        <v>0</v>
      </c>
      <c r="X671" s="17">
        <f t="shared" si="1789"/>
        <v>11.35</v>
      </c>
      <c r="Y671" s="52"/>
      <c r="Z671" s="6" t="s">
        <v>667</v>
      </c>
      <c r="AA671" s="39">
        <v>11.35</v>
      </c>
      <c r="AB671" s="60">
        <f t="shared" si="1790"/>
        <v>0</v>
      </c>
      <c r="AC671" s="17">
        <f t="shared" si="1791"/>
        <v>11.35</v>
      </c>
      <c r="AD671" s="12">
        <f t="shared" si="1792"/>
        <v>0</v>
      </c>
      <c r="AE671" s="120"/>
      <c r="AF671" s="127">
        <v>1</v>
      </c>
      <c r="AG671" s="38">
        <f t="shared" si="1793"/>
        <v>11.35</v>
      </c>
      <c r="AH671" s="52"/>
      <c r="AJ671" s="17">
        <f t="shared" si="1794"/>
        <v>11.35</v>
      </c>
      <c r="AK671" s="17">
        <f t="shared" si="1795"/>
        <v>0</v>
      </c>
      <c r="AL671" s="17">
        <f t="shared" si="1796"/>
        <v>0</v>
      </c>
      <c r="AM671" s="17" t="str">
        <f t="shared" si="1797"/>
        <v/>
      </c>
      <c r="AO671" s="31" t="s">
        <v>59</v>
      </c>
    </row>
    <row r="672" spans="2:41" s="3" customFormat="1" ht="0.95" customHeight="1" x14ac:dyDescent="0.2">
      <c r="P672" s="73"/>
      <c r="Q672" s="89"/>
      <c r="R672" s="6"/>
      <c r="S672" s="39"/>
      <c r="T672" s="6"/>
      <c r="U672" s="5"/>
      <c r="V672" s="52"/>
      <c r="W672" s="56"/>
      <c r="X672" s="15"/>
      <c r="Y672" s="52"/>
      <c r="Z672" s="39"/>
      <c r="AA672" s="39"/>
      <c r="AB672" s="55"/>
      <c r="AC672" s="17"/>
      <c r="AD672" s="15"/>
      <c r="AE672" s="65"/>
      <c r="AF672" s="123"/>
      <c r="AG672" s="39"/>
      <c r="AH672" s="52"/>
      <c r="AJ672" s="17"/>
      <c r="AK672" s="17"/>
      <c r="AL672" s="17"/>
      <c r="AM672" s="17"/>
      <c r="AO672" s="157" t="s">
        <v>59</v>
      </c>
    </row>
    <row r="673" spans="2:41" s="3" customFormat="1" ht="9.9499999999999993" customHeight="1" x14ac:dyDescent="0.2">
      <c r="B673" s="111" t="s">
        <v>8</v>
      </c>
      <c r="D673" s="40"/>
      <c r="E673" s="73" t="s">
        <v>384</v>
      </c>
      <c r="F673" s="73"/>
      <c r="G673" s="30" t="s">
        <v>405</v>
      </c>
      <c r="H673" s="30"/>
      <c r="I673" s="30"/>
      <c r="J673" s="30"/>
      <c r="K673" s="30"/>
      <c r="M673" s="30"/>
      <c r="N673" s="73" t="s">
        <v>195</v>
      </c>
      <c r="P673" s="73" t="s">
        <v>383</v>
      </c>
      <c r="Q673" s="89"/>
      <c r="R673" s="29"/>
      <c r="S673" s="39">
        <f t="shared" ref="S673" si="1798">IF(Suggested="Yes",AA673,AG673)</f>
        <v>48.65</v>
      </c>
      <c r="T673" s="37" t="s">
        <v>47</v>
      </c>
      <c r="U673" s="5" t="str">
        <f>+Instructions!$B$3</f>
        <v>B</v>
      </c>
      <c r="V673" s="52"/>
      <c r="W673" s="56">
        <f>+Instructions!$C$22</f>
        <v>0</v>
      </c>
      <c r="X673" s="17">
        <f t="shared" ref="X673" si="1799">ROUND($AA673*(1-W673)+0.004999,2)</f>
        <v>48.65</v>
      </c>
      <c r="Y673" s="52"/>
      <c r="Z673" s="6" t="s">
        <v>667</v>
      </c>
      <c r="AA673" s="39">
        <v>48.65</v>
      </c>
      <c r="AB673" s="60">
        <f t="shared" ref="AB673" si="1800">+W673</f>
        <v>0</v>
      </c>
      <c r="AC673" s="17">
        <f t="shared" ref="AC673" si="1801">+X673</f>
        <v>48.65</v>
      </c>
      <c r="AD673" s="12">
        <f t="shared" ref="AD673" si="1802">(AG673-AC673)/AG673</f>
        <v>0</v>
      </c>
      <c r="AE673" s="120"/>
      <c r="AF673" s="128">
        <v>3</v>
      </c>
      <c r="AG673" s="53">
        <f t="shared" ref="AG673" si="1803">SUM(AJ673:AL673)+AE673</f>
        <v>48.65</v>
      </c>
      <c r="AH673" s="52"/>
      <c r="AJ673" s="17">
        <f t="shared" ref="AJ673" si="1804">ROUND(AC673/(1-VLOOKUP(AF673,Group,2,FALSE)),2)</f>
        <v>48.65</v>
      </c>
      <c r="AK673" s="17">
        <f t="shared" ref="AK673" si="1805">IF(VLOOKUP(AF673,Group,5,FALSE)="YES",VLOOKUP(ROUND(ROUND(AJ673,1)-AJ673,2),Round,2,FALSE)+VLOOKUP(AF673,Group,6,FALSE),0)</f>
        <v>0</v>
      </c>
      <c r="AL673" s="17">
        <f t="shared" ref="AL673" si="1806">IF(VLOOKUP(AF673,Group,7,FALSE)="",0,ROUND(AJ673-0.04999,1)-AJ673+AM673)</f>
        <v>0</v>
      </c>
      <c r="AM673" s="17" t="str">
        <f t="shared" ref="AM673" si="1807">IF(VLOOKUP(AF673,Group,7,FALSE)="","",VLOOKUP(AF673,Group,7,FALSE))</f>
        <v/>
      </c>
      <c r="AO673" s="31" t="s">
        <v>59</v>
      </c>
    </row>
    <row r="674" spans="2:41" s="3" customFormat="1" ht="9.9499999999999993" customHeight="1" x14ac:dyDescent="0.2">
      <c r="B674" s="111" t="s">
        <v>8</v>
      </c>
      <c r="D674" s="40"/>
      <c r="E674" s="73" t="s">
        <v>384</v>
      </c>
      <c r="F674" s="73"/>
      <c r="G674" s="30" t="s">
        <v>440</v>
      </c>
      <c r="H674" s="30"/>
      <c r="I674" s="30"/>
      <c r="J674" s="30"/>
      <c r="K674" s="30"/>
      <c r="N674" s="73" t="s">
        <v>195</v>
      </c>
      <c r="P674" s="73" t="s">
        <v>385</v>
      </c>
      <c r="Q674" s="89"/>
      <c r="R674" s="29"/>
      <c r="S674" s="39">
        <f t="shared" ref="S674:S675" si="1808">IF(Suggested="Yes",AA674,AG674)</f>
        <v>48.65</v>
      </c>
      <c r="T674" s="37" t="s">
        <v>47</v>
      </c>
      <c r="U674" s="5" t="str">
        <f>+Instructions!$B$3</f>
        <v>B</v>
      </c>
      <c r="V674" s="52"/>
      <c r="W674" s="56">
        <f>+Instructions!$C$22</f>
        <v>0</v>
      </c>
      <c r="X674" s="17">
        <f t="shared" ref="X674:X675" si="1809">ROUND($AA674*(1-W674)+0.004999,2)</f>
        <v>48.65</v>
      </c>
      <c r="Y674" s="52"/>
      <c r="Z674" s="6" t="s">
        <v>667</v>
      </c>
      <c r="AA674" s="39">
        <v>48.65</v>
      </c>
      <c r="AB674" s="60">
        <f t="shared" ref="AB674:AB675" si="1810">+W674</f>
        <v>0</v>
      </c>
      <c r="AC674" s="17">
        <f t="shared" ref="AC674:AC675" si="1811">+X674</f>
        <v>48.65</v>
      </c>
      <c r="AD674" s="12">
        <f t="shared" ref="AD674:AD675" si="1812">(AG674-AC674)/AG674</f>
        <v>0</v>
      </c>
      <c r="AE674" s="120"/>
      <c r="AF674" s="128">
        <v>3</v>
      </c>
      <c r="AG674" s="53">
        <f t="shared" ref="AG674:AG675" si="1813">SUM(AJ674:AL674)+AE674</f>
        <v>48.65</v>
      </c>
      <c r="AH674" s="52"/>
      <c r="AJ674" s="17">
        <f t="shared" ref="AJ674:AJ675" si="1814">ROUND(AC674/(1-VLOOKUP(AF674,Group,2,FALSE)),2)</f>
        <v>48.65</v>
      </c>
      <c r="AK674" s="17">
        <f t="shared" ref="AK674:AK675" si="1815">IF(VLOOKUP(AF674,Group,5,FALSE)="YES",VLOOKUP(ROUND(ROUND(AJ674,1)-AJ674,2),Round,2,FALSE)+VLOOKUP(AF674,Group,6,FALSE),0)</f>
        <v>0</v>
      </c>
      <c r="AL674" s="17">
        <f t="shared" ref="AL674:AL675" si="1816">IF(VLOOKUP(AF674,Group,7,FALSE)="",0,ROUND(AJ674-0.04999,1)-AJ674+AM674)</f>
        <v>0</v>
      </c>
      <c r="AM674" s="17" t="str">
        <f t="shared" ref="AM674:AM675" si="1817">IF(VLOOKUP(AF674,Group,7,FALSE)="","",VLOOKUP(AF674,Group,7,FALSE))</f>
        <v/>
      </c>
      <c r="AO674" s="31" t="s">
        <v>59</v>
      </c>
    </row>
    <row r="675" spans="2:41" s="3" customFormat="1" ht="9.9499999999999993" customHeight="1" x14ac:dyDescent="0.2">
      <c r="B675" s="111" t="s">
        <v>8</v>
      </c>
      <c r="D675" s="40"/>
      <c r="E675" s="73" t="s">
        <v>384</v>
      </c>
      <c r="F675" s="73"/>
      <c r="G675" s="30" t="s">
        <v>406</v>
      </c>
      <c r="H675" s="30"/>
      <c r="I675" s="30"/>
      <c r="J675" s="30"/>
      <c r="K675" s="30"/>
      <c r="M675" s="30"/>
      <c r="N675" s="73" t="s">
        <v>195</v>
      </c>
      <c r="P675" s="73" t="s">
        <v>386</v>
      </c>
      <c r="Q675" s="89"/>
      <c r="R675" s="29"/>
      <c r="S675" s="39">
        <f t="shared" si="1808"/>
        <v>48.65</v>
      </c>
      <c r="T675" s="37" t="s">
        <v>47</v>
      </c>
      <c r="U675" s="5" t="str">
        <f>+Instructions!$B$3</f>
        <v>B</v>
      </c>
      <c r="V675" s="52"/>
      <c r="W675" s="56">
        <f>+Instructions!$C$22</f>
        <v>0</v>
      </c>
      <c r="X675" s="17">
        <f t="shared" si="1809"/>
        <v>48.65</v>
      </c>
      <c r="Y675" s="52"/>
      <c r="Z675" s="6" t="s">
        <v>667</v>
      </c>
      <c r="AA675" s="39">
        <v>48.65</v>
      </c>
      <c r="AB675" s="60">
        <f t="shared" si="1810"/>
        <v>0</v>
      </c>
      <c r="AC675" s="17">
        <f t="shared" si="1811"/>
        <v>48.65</v>
      </c>
      <c r="AD675" s="12">
        <f t="shared" si="1812"/>
        <v>0</v>
      </c>
      <c r="AE675" s="120"/>
      <c r="AF675" s="128">
        <v>3</v>
      </c>
      <c r="AG675" s="53">
        <f t="shared" si="1813"/>
        <v>48.65</v>
      </c>
      <c r="AH675" s="52"/>
      <c r="AJ675" s="17">
        <f t="shared" si="1814"/>
        <v>48.65</v>
      </c>
      <c r="AK675" s="17">
        <f t="shared" si="1815"/>
        <v>0</v>
      </c>
      <c r="AL675" s="17">
        <f t="shared" si="1816"/>
        <v>0</v>
      </c>
      <c r="AM675" s="17" t="str">
        <f t="shared" si="1817"/>
        <v/>
      </c>
      <c r="AO675" s="31" t="s">
        <v>59</v>
      </c>
    </row>
    <row r="676" spans="2:41" s="3" customFormat="1" ht="0.95" customHeight="1" x14ac:dyDescent="0.2">
      <c r="P676" s="73"/>
      <c r="Q676" s="89"/>
      <c r="R676" s="6"/>
      <c r="S676" s="39"/>
      <c r="T676" s="6"/>
      <c r="U676" s="5"/>
      <c r="V676" s="52"/>
      <c r="W676" s="56"/>
      <c r="X676" s="15"/>
      <c r="Y676" s="52"/>
      <c r="Z676" s="39"/>
      <c r="AA676" s="39"/>
      <c r="AB676" s="55"/>
      <c r="AC676" s="17"/>
      <c r="AD676" s="15"/>
      <c r="AE676" s="65"/>
      <c r="AF676" s="123"/>
      <c r="AG676" s="39"/>
      <c r="AH676" s="52"/>
      <c r="AJ676" s="17"/>
      <c r="AK676" s="17"/>
      <c r="AL676" s="17"/>
      <c r="AM676" s="17"/>
      <c r="AO676" s="157" t="s">
        <v>59</v>
      </c>
    </row>
    <row r="677" spans="2:41" s="3" customFormat="1" ht="9.9499999999999993" customHeight="1" x14ac:dyDescent="0.2">
      <c r="B677" s="111" t="s">
        <v>8</v>
      </c>
      <c r="D677" s="40"/>
      <c r="E677" s="73" t="s">
        <v>223</v>
      </c>
      <c r="F677" s="73"/>
      <c r="G677" s="30" t="s">
        <v>114</v>
      </c>
      <c r="H677" s="30"/>
      <c r="I677" s="30"/>
      <c r="J677" s="30" t="s">
        <v>196</v>
      </c>
      <c r="K677" s="30"/>
      <c r="L677" s="73" t="s">
        <v>131</v>
      </c>
      <c r="N677" s="191" t="s">
        <v>130</v>
      </c>
      <c r="P677" s="73" t="s">
        <v>116</v>
      </c>
      <c r="Q677" s="89"/>
      <c r="R677" s="29"/>
      <c r="S677" s="39">
        <f t="shared" ref="S677" si="1818">IF(Suggested="Yes",AA677,AG677)</f>
        <v>28.75</v>
      </c>
      <c r="T677" s="37" t="s">
        <v>46</v>
      </c>
      <c r="U677" s="5" t="str">
        <f>+Instructions!$B$3</f>
        <v>B</v>
      </c>
      <c r="V677" s="52"/>
      <c r="W677" s="56">
        <f>+Instructions!$C$22</f>
        <v>0</v>
      </c>
      <c r="X677" s="17">
        <f t="shared" ref="X677" si="1819">ROUND($AA677*(1-W677)+0.004999,2)</f>
        <v>28.75</v>
      </c>
      <c r="Y677" s="52"/>
      <c r="Z677" s="6" t="s">
        <v>667</v>
      </c>
      <c r="AA677" s="39">
        <v>28.75</v>
      </c>
      <c r="AB677" s="60">
        <f t="shared" ref="AB677" si="1820">+W677</f>
        <v>0</v>
      </c>
      <c r="AC677" s="17">
        <f t="shared" ref="AC677" si="1821">+X677</f>
        <v>28.75</v>
      </c>
      <c r="AD677" s="12">
        <f t="shared" ref="AD677" si="1822">(AG677-AC677)/AG677</f>
        <v>0</v>
      </c>
      <c r="AE677" s="120"/>
      <c r="AF677" s="128">
        <v>3</v>
      </c>
      <c r="AG677" s="53">
        <f t="shared" ref="AG677" si="1823">SUM(AJ677:AL677)+AE677</f>
        <v>28.75</v>
      </c>
      <c r="AH677" s="52"/>
      <c r="AJ677" s="17">
        <f t="shared" ref="AJ677" si="1824">ROUND(AC677/(1-VLOOKUP(AF677,Group,2,FALSE)),2)</f>
        <v>28.75</v>
      </c>
      <c r="AK677" s="17">
        <f t="shared" ref="AK677" si="1825">IF(VLOOKUP(AF677,Group,5,FALSE)="YES",VLOOKUP(ROUND(ROUND(AJ677,1)-AJ677,2),Round,2,FALSE)+VLOOKUP(AF677,Group,6,FALSE),0)</f>
        <v>0</v>
      </c>
      <c r="AL677" s="17">
        <f t="shared" ref="AL677" si="1826">IF(VLOOKUP(AF677,Group,7,FALSE)="",0,ROUND(AJ677-0.04999,1)-AJ677+AM677)</f>
        <v>0</v>
      </c>
      <c r="AM677" s="17" t="str">
        <f t="shared" ref="AM677" si="1827">IF(VLOOKUP(AF677,Group,7,FALSE)="","",VLOOKUP(AF677,Group,7,FALSE))</f>
        <v/>
      </c>
      <c r="AO677" s="31" t="s">
        <v>59</v>
      </c>
    </row>
    <row r="678" spans="2:41" s="3" customFormat="1" ht="0.95" customHeight="1" x14ac:dyDescent="0.2">
      <c r="P678" s="73"/>
      <c r="Q678" s="89"/>
      <c r="R678" s="6"/>
      <c r="S678" s="39"/>
      <c r="T678" s="6"/>
      <c r="U678" s="5"/>
      <c r="V678" s="52"/>
      <c r="W678" s="56"/>
      <c r="X678" s="15"/>
      <c r="Y678" s="52"/>
      <c r="Z678" s="39"/>
      <c r="AA678" s="39"/>
      <c r="AB678" s="55"/>
      <c r="AC678" s="17"/>
      <c r="AD678" s="15"/>
      <c r="AE678" s="65"/>
      <c r="AF678" s="123"/>
      <c r="AG678" s="39"/>
      <c r="AH678" s="52"/>
      <c r="AJ678" s="17"/>
      <c r="AK678" s="17"/>
      <c r="AL678" s="17"/>
      <c r="AM678" s="17"/>
      <c r="AO678" s="157" t="s">
        <v>59</v>
      </c>
    </row>
    <row r="679" spans="2:41" s="3" customFormat="1" ht="9.9499999999999993" customHeight="1" x14ac:dyDescent="0.2">
      <c r="B679" s="113" t="s">
        <v>45</v>
      </c>
      <c r="D679" s="40"/>
      <c r="E679" s="73" t="s">
        <v>136</v>
      </c>
      <c r="F679" s="73"/>
      <c r="G679" s="30" t="s">
        <v>162</v>
      </c>
      <c r="H679" s="30"/>
      <c r="I679" s="30"/>
      <c r="J679" s="30" t="s">
        <v>196</v>
      </c>
      <c r="K679" s="30"/>
      <c r="L679" s="30"/>
      <c r="M679" s="30"/>
      <c r="N679" s="30"/>
      <c r="P679" s="73" t="s">
        <v>120</v>
      </c>
      <c r="Q679" s="89"/>
      <c r="R679" s="29"/>
      <c r="S679" s="39">
        <f t="shared" ref="S679" si="1828">IF(Suggested="Yes",AA679,AG679)</f>
        <v>360.1</v>
      </c>
      <c r="T679" s="37" t="s">
        <v>46</v>
      </c>
      <c r="U679" s="5" t="str">
        <f>+Instructions!$B$3</f>
        <v>B</v>
      </c>
      <c r="V679" s="52"/>
      <c r="W679" s="56">
        <f>+Instructions!$C$22</f>
        <v>0</v>
      </c>
      <c r="X679" s="39">
        <f t="shared" ref="X679" si="1829">ROUND($AA679*(1-W679)+0.004999,2)</f>
        <v>360.1</v>
      </c>
      <c r="Y679" s="52"/>
      <c r="Z679" s="6" t="s">
        <v>667</v>
      </c>
      <c r="AA679" s="39">
        <v>360.1</v>
      </c>
      <c r="AB679" s="60">
        <f t="shared" ref="AB679" si="1830">+W679</f>
        <v>0</v>
      </c>
      <c r="AC679" s="39">
        <f t="shared" ref="AC679" si="1831">+X679</f>
        <v>360.1</v>
      </c>
      <c r="AD679" s="60">
        <f t="shared" ref="AD679" si="1832">(AG679-AC679)/AG679</f>
        <v>0</v>
      </c>
      <c r="AE679" s="120"/>
      <c r="AF679" s="129">
        <v>2</v>
      </c>
      <c r="AG679" s="44">
        <f t="shared" ref="AG679" si="1833">SUM(AJ679:AL679)+AE679</f>
        <v>360.1</v>
      </c>
      <c r="AH679" s="52"/>
      <c r="AJ679" s="17">
        <f t="shared" ref="AJ679" si="1834">ROUND(AC679/(1-VLOOKUP(AF679,Group,2,FALSE)),2)</f>
        <v>360.1</v>
      </c>
      <c r="AK679" s="17">
        <f t="shared" ref="AK679" si="1835">IF(VLOOKUP(AF679,Group,5,FALSE)="YES",VLOOKUP(ROUND(ROUND(AJ679,1)-AJ679,2),Round,2,FALSE)+VLOOKUP(AF679,Group,6,FALSE),0)</f>
        <v>0</v>
      </c>
      <c r="AL679" s="17">
        <f t="shared" ref="AL679" si="1836">IF(VLOOKUP(AF679,Group,7,FALSE)="",0,ROUND(AJ679-0.04999,1)-AJ679+AM679)</f>
        <v>0</v>
      </c>
      <c r="AM679" s="17" t="str">
        <f t="shared" ref="AM679" si="1837">IF(VLOOKUP(AF679,Group,7,FALSE)="","",VLOOKUP(AF679,Group,7,FALSE))</f>
        <v/>
      </c>
      <c r="AO679" s="31" t="s">
        <v>59</v>
      </c>
    </row>
    <row r="680" spans="2:41" s="3" customFormat="1" ht="9.9499999999999993" customHeight="1" x14ac:dyDescent="0.2">
      <c r="B680" s="113" t="s">
        <v>45</v>
      </c>
      <c r="D680" s="40"/>
      <c r="E680" s="73" t="s">
        <v>136</v>
      </c>
      <c r="F680" s="73"/>
      <c r="G680" s="30" t="s">
        <v>163</v>
      </c>
      <c r="H680" s="30"/>
      <c r="I680" s="30"/>
      <c r="J680" s="30" t="s">
        <v>196</v>
      </c>
      <c r="K680" s="30"/>
      <c r="L680" s="30"/>
      <c r="M680" s="30"/>
      <c r="N680" s="30"/>
      <c r="P680" s="73" t="s">
        <v>120</v>
      </c>
      <c r="Q680" s="89"/>
      <c r="R680" s="29"/>
      <c r="S680" s="39">
        <f>IF(Suggested="Yes",AA680,AG680)</f>
        <v>541.85</v>
      </c>
      <c r="T680" s="37" t="s">
        <v>46</v>
      </c>
      <c r="U680" s="5" t="str">
        <f>+Instructions!$B$3</f>
        <v>B</v>
      </c>
      <c r="V680" s="52"/>
      <c r="W680" s="56">
        <f>+Instructions!$C$22</f>
        <v>0</v>
      </c>
      <c r="X680" s="39">
        <f>ROUND($AA680*(1-W680)+0.004999,2)</f>
        <v>541.85</v>
      </c>
      <c r="Y680" s="52"/>
      <c r="Z680" s="6" t="s">
        <v>667</v>
      </c>
      <c r="AA680" s="39">
        <v>541.85</v>
      </c>
      <c r="AB680" s="60">
        <f>+W680</f>
        <v>0</v>
      </c>
      <c r="AC680" s="39">
        <f>+X680</f>
        <v>541.85</v>
      </c>
      <c r="AD680" s="60">
        <f>(AG680-AC680)/AG680</f>
        <v>0</v>
      </c>
      <c r="AE680" s="120"/>
      <c r="AF680" s="129">
        <v>2</v>
      </c>
      <c r="AG680" s="44">
        <f>SUM(AJ680:AL680)+AE680</f>
        <v>541.85</v>
      </c>
      <c r="AH680" s="52"/>
      <c r="AJ680" s="17">
        <f>ROUND(AC680/(1-VLOOKUP(AF680,Group,2,FALSE)),2)</f>
        <v>541.85</v>
      </c>
      <c r="AK680" s="17">
        <f>IF(VLOOKUP(AF680,Group,5,FALSE)="YES",VLOOKUP(ROUND(ROUND(AJ680,1)-AJ680,2),Round,2,FALSE)+VLOOKUP(AF680,Group,6,FALSE),0)</f>
        <v>0</v>
      </c>
      <c r="AL680" s="17">
        <f>IF(VLOOKUP(AF680,Group,7,FALSE)="",0,ROUND(AJ680-0.04999,1)-AJ680+AM680)</f>
        <v>0</v>
      </c>
      <c r="AM680" s="17" t="str">
        <f>IF(VLOOKUP(AF680,Group,7,FALSE)="","",VLOOKUP(AF680,Group,7,FALSE))</f>
        <v/>
      </c>
      <c r="AO680" s="31" t="s">
        <v>59</v>
      </c>
    </row>
    <row r="681" spans="2:41" s="3" customFormat="1" ht="9.9499999999999993" customHeight="1" x14ac:dyDescent="0.2">
      <c r="B681" s="113" t="s">
        <v>45</v>
      </c>
      <c r="D681" s="40"/>
      <c r="E681" s="73" t="s">
        <v>136</v>
      </c>
      <c r="F681" s="73"/>
      <c r="G681" s="30" t="s">
        <v>164</v>
      </c>
      <c r="H681" s="30"/>
      <c r="I681" s="30"/>
      <c r="J681" s="30" t="s">
        <v>196</v>
      </c>
      <c r="K681" s="30"/>
      <c r="L681" s="30"/>
      <c r="M681" s="30"/>
      <c r="N681" s="30"/>
      <c r="P681" s="73" t="s">
        <v>120</v>
      </c>
      <c r="Q681" s="89"/>
      <c r="R681" s="29"/>
      <c r="S681" s="39">
        <f t="shared" ref="S681" si="1838">IF(Suggested="Yes",AA681,AG681)</f>
        <v>541.85</v>
      </c>
      <c r="T681" s="37" t="s">
        <v>46</v>
      </c>
      <c r="U681" s="5" t="str">
        <f>+Instructions!$B$3</f>
        <v>B</v>
      </c>
      <c r="V681" s="52"/>
      <c r="W681" s="56">
        <f>+Instructions!$C$22</f>
        <v>0</v>
      </c>
      <c r="X681" s="39">
        <f>ROUND($AA681*(1-W681)+0.004999,2)</f>
        <v>541.85</v>
      </c>
      <c r="Y681" s="52"/>
      <c r="Z681" s="6" t="s">
        <v>667</v>
      </c>
      <c r="AA681" s="39">
        <v>541.85</v>
      </c>
      <c r="AB681" s="60">
        <f t="shared" ref="AB681" si="1839">+W681</f>
        <v>0</v>
      </c>
      <c r="AC681" s="39">
        <f t="shared" ref="AC681" si="1840">+X681</f>
        <v>541.85</v>
      </c>
      <c r="AD681" s="60">
        <f t="shared" ref="AD681" si="1841">(AG681-AC681)/AG681</f>
        <v>0</v>
      </c>
      <c r="AE681" s="120"/>
      <c r="AF681" s="129">
        <v>2</v>
      </c>
      <c r="AG681" s="44">
        <f t="shared" ref="AG681" si="1842">SUM(AJ681:AL681)+AE681</f>
        <v>541.85</v>
      </c>
      <c r="AH681" s="52"/>
      <c r="AJ681" s="17">
        <f t="shared" ref="AJ681" si="1843">ROUND(AC681/(1-VLOOKUP(AF681,Group,2,FALSE)),2)</f>
        <v>541.85</v>
      </c>
      <c r="AK681" s="17">
        <f t="shared" ref="AK681" si="1844">IF(VLOOKUP(AF681,Group,5,FALSE)="YES",VLOOKUP(ROUND(ROUND(AJ681,1)-AJ681,2),Round,2,FALSE)+VLOOKUP(AF681,Group,6,FALSE),0)</f>
        <v>0</v>
      </c>
      <c r="AL681" s="17">
        <f t="shared" ref="AL681" si="1845">IF(VLOOKUP(AF681,Group,7,FALSE)="",0,ROUND(AJ681-0.04999,1)-AJ681+AM681)</f>
        <v>0</v>
      </c>
      <c r="AM681" s="17" t="str">
        <f t="shared" ref="AM681" si="1846">IF(VLOOKUP(AF681,Group,7,FALSE)="","",VLOOKUP(AF681,Group,7,FALSE))</f>
        <v/>
      </c>
      <c r="AO681" s="31" t="s">
        <v>59</v>
      </c>
    </row>
    <row r="682" spans="2:41" s="3" customFormat="1" ht="0.95" customHeight="1" x14ac:dyDescent="0.2">
      <c r="P682" s="73"/>
      <c r="Q682" s="89"/>
      <c r="R682" s="6"/>
      <c r="S682" s="39"/>
      <c r="T682" s="6"/>
      <c r="U682" s="5"/>
      <c r="V682" s="52"/>
      <c r="W682" s="56"/>
      <c r="X682" s="15"/>
      <c r="Y682" s="52"/>
      <c r="Z682" s="39"/>
      <c r="AA682" s="39"/>
      <c r="AB682" s="55"/>
      <c r="AC682" s="17"/>
      <c r="AD682" s="15"/>
      <c r="AE682" s="65"/>
      <c r="AF682" s="123"/>
      <c r="AG682" s="39"/>
      <c r="AH682" s="52"/>
      <c r="AJ682" s="17"/>
      <c r="AK682" s="17"/>
      <c r="AL682" s="17"/>
      <c r="AM682" s="17"/>
      <c r="AO682" s="157" t="s">
        <v>59</v>
      </c>
    </row>
    <row r="683" spans="2:41" s="3" customFormat="1" ht="9.9499999999999993" customHeight="1" x14ac:dyDescent="0.2">
      <c r="B683" s="113" t="s">
        <v>45</v>
      </c>
      <c r="D683" s="40"/>
      <c r="E683" s="73" t="s">
        <v>117</v>
      </c>
      <c r="F683" s="73"/>
      <c r="G683" s="30" t="s">
        <v>118</v>
      </c>
      <c r="H683" s="30"/>
      <c r="I683" s="30"/>
      <c r="J683" s="30" t="s">
        <v>196</v>
      </c>
      <c r="K683" s="30"/>
      <c r="L683" s="30"/>
      <c r="M683" s="30"/>
      <c r="N683" s="30"/>
      <c r="P683" s="73" t="s">
        <v>119</v>
      </c>
      <c r="Q683" s="89"/>
      <c r="R683" s="29"/>
      <c r="S683" s="39">
        <f t="shared" ref="S683:S687" si="1847">IF(Suggested="Yes",AA683,AG683)</f>
        <v>16.95</v>
      </c>
      <c r="T683" s="37" t="s">
        <v>46</v>
      </c>
      <c r="U683" s="5" t="str">
        <f>+Instructions!$B$3</f>
        <v>B</v>
      </c>
      <c r="V683" s="52"/>
      <c r="W683" s="56">
        <f>+Instructions!$C$22</f>
        <v>0</v>
      </c>
      <c r="X683" s="39">
        <f t="shared" ref="X683:X687" si="1848">ROUND($AA683*(1-W683)+0.004999,2)</f>
        <v>16.95</v>
      </c>
      <c r="Y683" s="52"/>
      <c r="Z683" s="6" t="s">
        <v>667</v>
      </c>
      <c r="AA683" s="39">
        <v>16.95</v>
      </c>
      <c r="AB683" s="60">
        <f t="shared" ref="AB683:AB687" si="1849">+W683</f>
        <v>0</v>
      </c>
      <c r="AC683" s="39">
        <f t="shared" ref="AC683:AC687" si="1850">+X683</f>
        <v>16.95</v>
      </c>
      <c r="AD683" s="60">
        <f t="shared" ref="AD683:AD687" si="1851">(AG683-AC683)/AG683</f>
        <v>0</v>
      </c>
      <c r="AE683" s="120"/>
      <c r="AF683" s="129">
        <v>2</v>
      </c>
      <c r="AG683" s="44">
        <f t="shared" ref="AG683:AG687" si="1852">SUM(AJ683:AL683)+AE683</f>
        <v>16.95</v>
      </c>
      <c r="AH683" s="52"/>
      <c r="AJ683" s="17">
        <f t="shared" ref="AJ683:AJ687" si="1853">ROUND(AC683/(1-VLOOKUP(AF683,Group,2,FALSE)),2)</f>
        <v>16.95</v>
      </c>
      <c r="AK683" s="17">
        <f t="shared" ref="AK683:AK687" si="1854">IF(VLOOKUP(AF683,Group,5,FALSE)="YES",VLOOKUP(ROUND(ROUND(AJ683,1)-AJ683,2),Round,2,FALSE)+VLOOKUP(AF683,Group,6,FALSE),0)</f>
        <v>0</v>
      </c>
      <c r="AL683" s="17">
        <f t="shared" ref="AL683:AL687" si="1855">IF(VLOOKUP(AF683,Group,7,FALSE)="",0,ROUND(AJ683-0.04999,1)-AJ683+AM683)</f>
        <v>0</v>
      </c>
      <c r="AM683" s="17" t="str">
        <f t="shared" ref="AM683:AM687" si="1856">IF(VLOOKUP(AF683,Group,7,FALSE)="","",VLOOKUP(AF683,Group,7,FALSE))</f>
        <v/>
      </c>
      <c r="AO683" s="31" t="s">
        <v>59</v>
      </c>
    </row>
    <row r="684" spans="2:41" s="3" customFormat="1" ht="2.85" customHeight="1" x14ac:dyDescent="0.2">
      <c r="P684" s="73"/>
      <c r="Q684" s="89"/>
      <c r="R684" s="6"/>
      <c r="S684" s="39"/>
      <c r="T684" s="6"/>
      <c r="U684" s="5"/>
      <c r="V684" s="52"/>
      <c r="W684" s="56"/>
      <c r="X684" s="15"/>
      <c r="Y684" s="52"/>
      <c r="Z684" s="39"/>
      <c r="AA684" s="39"/>
      <c r="AB684" s="55"/>
      <c r="AC684" s="17"/>
      <c r="AD684" s="15"/>
      <c r="AE684" s="65"/>
      <c r="AF684" s="123"/>
      <c r="AG684" s="39"/>
      <c r="AH684" s="52"/>
      <c r="AJ684" s="17"/>
      <c r="AK684" s="17"/>
      <c r="AL684" s="17"/>
      <c r="AM684" s="17"/>
      <c r="AO684" s="157" t="s">
        <v>59</v>
      </c>
    </row>
    <row r="685" spans="2:41" s="3" customFormat="1" ht="9.9499999999999993" customHeight="1" x14ac:dyDescent="0.2">
      <c r="B685" s="112" t="s">
        <v>55</v>
      </c>
      <c r="D685" s="40"/>
      <c r="E685" s="73" t="s">
        <v>107</v>
      </c>
      <c r="F685" s="73"/>
      <c r="G685" s="30" t="s">
        <v>48</v>
      </c>
      <c r="H685" s="30"/>
      <c r="I685" s="30"/>
      <c r="J685" s="30" t="s">
        <v>179</v>
      </c>
      <c r="L685" s="30"/>
      <c r="M685" s="30"/>
      <c r="N685" s="30"/>
      <c r="P685" s="73" t="s">
        <v>108</v>
      </c>
      <c r="Q685" s="89"/>
      <c r="R685" s="29"/>
      <c r="S685" s="39">
        <f t="shared" ref="S685" si="1857">IF(Suggested="Yes",AA685,AG685)</f>
        <v>11.35</v>
      </c>
      <c r="T685" s="37" t="s">
        <v>47</v>
      </c>
      <c r="U685" s="5" t="str">
        <f>+Instructions!$B$3</f>
        <v>B</v>
      </c>
      <c r="V685" s="52"/>
      <c r="W685" s="56">
        <f>+Instructions!$C$22</f>
        <v>0</v>
      </c>
      <c r="X685" s="17">
        <f t="shared" ref="X685" si="1858">ROUND($AA685*(1-W685)+0.004999,2)</f>
        <v>11.35</v>
      </c>
      <c r="Y685" s="52"/>
      <c r="Z685" s="6" t="s">
        <v>667</v>
      </c>
      <c r="AA685" s="39">
        <v>11.35</v>
      </c>
      <c r="AB685" s="60">
        <f t="shared" ref="AB685" si="1859">+W685</f>
        <v>0</v>
      </c>
      <c r="AC685" s="17">
        <f t="shared" ref="AC685" si="1860">+X685</f>
        <v>11.35</v>
      </c>
      <c r="AD685" s="12">
        <f t="shared" ref="AD685" si="1861">(AG685-AC685)/AG685</f>
        <v>0</v>
      </c>
      <c r="AE685" s="120"/>
      <c r="AF685" s="127">
        <v>1</v>
      </c>
      <c r="AG685" s="38">
        <f t="shared" ref="AG685" si="1862">SUM(AJ685:AL685)+AE685</f>
        <v>11.35</v>
      </c>
      <c r="AH685" s="52"/>
      <c r="AJ685" s="17">
        <f t="shared" ref="AJ685" si="1863">ROUND(AC685/(1-VLOOKUP(AF685,Group,2,FALSE)),2)</f>
        <v>11.35</v>
      </c>
      <c r="AK685" s="17">
        <f t="shared" ref="AK685" si="1864">IF(VLOOKUP(AF685,Group,5,FALSE)="YES",VLOOKUP(ROUND(ROUND(AJ685,1)-AJ685,2),Round,2,FALSE)+VLOOKUP(AF685,Group,6,FALSE),0)</f>
        <v>0</v>
      </c>
      <c r="AL685" s="17">
        <f t="shared" ref="AL685" si="1865">IF(VLOOKUP(AF685,Group,7,FALSE)="",0,ROUND(AJ685-0.04999,1)-AJ685+AM685)</f>
        <v>0</v>
      </c>
      <c r="AM685" s="17" t="str">
        <f t="shared" ref="AM685" si="1866">IF(VLOOKUP(AF685,Group,7,FALSE)="","",VLOOKUP(AF685,Group,7,FALSE))</f>
        <v/>
      </c>
      <c r="AO685" s="31" t="s">
        <v>59</v>
      </c>
    </row>
    <row r="686" spans="2:41" s="3" customFormat="1" ht="2.85" customHeight="1" x14ac:dyDescent="0.2">
      <c r="P686" s="73"/>
      <c r="Q686" s="89"/>
      <c r="R686" s="6"/>
      <c r="S686" s="39"/>
      <c r="T686" s="6"/>
      <c r="U686" s="5"/>
      <c r="V686" s="52"/>
      <c r="W686" s="56"/>
      <c r="X686" s="15"/>
      <c r="Y686" s="52"/>
      <c r="Z686" s="39"/>
      <c r="AA686" s="39"/>
      <c r="AB686" s="55"/>
      <c r="AC686" s="17"/>
      <c r="AD686" s="15"/>
      <c r="AE686" s="65"/>
      <c r="AF686" s="123"/>
      <c r="AG686" s="39"/>
      <c r="AH686" s="52"/>
      <c r="AJ686" s="17"/>
      <c r="AK686" s="17"/>
      <c r="AL686" s="17"/>
      <c r="AM686" s="17"/>
      <c r="AO686" s="157" t="s">
        <v>59</v>
      </c>
    </row>
    <row r="687" spans="2:41" s="3" customFormat="1" ht="9.9499999999999993" customHeight="1" x14ac:dyDescent="0.2">
      <c r="B687" s="111" t="s">
        <v>8</v>
      </c>
      <c r="D687" s="40"/>
      <c r="E687" s="73" t="s">
        <v>107</v>
      </c>
      <c r="F687" s="73"/>
      <c r="G687" s="30" t="s">
        <v>407</v>
      </c>
      <c r="H687" s="30"/>
      <c r="I687" s="30"/>
      <c r="J687" s="30" t="s">
        <v>105</v>
      </c>
      <c r="K687" s="30"/>
      <c r="L687" s="30"/>
      <c r="M687" s="30"/>
      <c r="N687" s="30"/>
      <c r="P687" s="73" t="s">
        <v>108</v>
      </c>
      <c r="Q687" s="89"/>
      <c r="R687" s="29"/>
      <c r="S687" s="39">
        <f t="shared" si="1847"/>
        <v>48.4</v>
      </c>
      <c r="T687" s="37" t="s">
        <v>47</v>
      </c>
      <c r="U687" s="5" t="str">
        <f>+Instructions!$B$3</f>
        <v>B</v>
      </c>
      <c r="V687" s="52"/>
      <c r="W687" s="56">
        <f>+Instructions!$C$22</f>
        <v>0</v>
      </c>
      <c r="X687" s="17">
        <f t="shared" si="1848"/>
        <v>48.4</v>
      </c>
      <c r="Y687" s="52"/>
      <c r="Z687" s="6" t="s">
        <v>667</v>
      </c>
      <c r="AA687" s="39">
        <v>48.4</v>
      </c>
      <c r="AB687" s="60">
        <f t="shared" si="1849"/>
        <v>0</v>
      </c>
      <c r="AC687" s="17">
        <f t="shared" si="1850"/>
        <v>48.4</v>
      </c>
      <c r="AD687" s="12">
        <f t="shared" si="1851"/>
        <v>0</v>
      </c>
      <c r="AE687" s="120"/>
      <c r="AF687" s="128">
        <v>3</v>
      </c>
      <c r="AG687" s="53">
        <f t="shared" si="1852"/>
        <v>48.4</v>
      </c>
      <c r="AH687" s="52"/>
      <c r="AJ687" s="17">
        <f t="shared" si="1853"/>
        <v>48.4</v>
      </c>
      <c r="AK687" s="17">
        <f t="shared" si="1854"/>
        <v>0</v>
      </c>
      <c r="AL687" s="17">
        <f t="shared" si="1855"/>
        <v>0</v>
      </c>
      <c r="AM687" s="17" t="str">
        <f t="shared" si="1856"/>
        <v/>
      </c>
      <c r="AO687" s="31" t="s">
        <v>59</v>
      </c>
    </row>
    <row r="688" spans="2:41" s="3" customFormat="1" ht="9.9499999999999993" customHeight="1" x14ac:dyDescent="0.2">
      <c r="B688" s="111" t="s">
        <v>8</v>
      </c>
      <c r="D688" s="40"/>
      <c r="E688" s="73" t="s">
        <v>107</v>
      </c>
      <c r="F688" s="73"/>
      <c r="G688" s="30" t="s">
        <v>408</v>
      </c>
      <c r="H688" s="30"/>
      <c r="I688" s="30"/>
      <c r="J688" s="30" t="s">
        <v>105</v>
      </c>
      <c r="K688" s="30"/>
      <c r="L688" s="30"/>
      <c r="M688" s="30"/>
      <c r="N688" s="30"/>
      <c r="P688" s="73" t="s">
        <v>108</v>
      </c>
      <c r="Q688" s="89"/>
      <c r="R688" s="29"/>
      <c r="S688" s="39">
        <f t="shared" ref="S688" si="1867">IF(Suggested="Yes",AA688,AG688)</f>
        <v>48.4</v>
      </c>
      <c r="T688" s="37" t="s">
        <v>47</v>
      </c>
      <c r="U688" s="5" t="str">
        <f>+Instructions!$B$3</f>
        <v>B</v>
      </c>
      <c r="V688" s="52"/>
      <c r="W688" s="56">
        <f>+Instructions!$C$22</f>
        <v>0</v>
      </c>
      <c r="X688" s="17">
        <f t="shared" ref="X688" si="1868">ROUND($AA688*(1-W688)+0.004999,2)</f>
        <v>48.4</v>
      </c>
      <c r="Y688" s="52"/>
      <c r="Z688" s="6" t="s">
        <v>667</v>
      </c>
      <c r="AA688" s="39">
        <v>48.4</v>
      </c>
      <c r="AB688" s="60">
        <f t="shared" ref="AB688" si="1869">+W688</f>
        <v>0</v>
      </c>
      <c r="AC688" s="17">
        <f t="shared" ref="AC688" si="1870">+X688</f>
        <v>48.4</v>
      </c>
      <c r="AD688" s="12">
        <f t="shared" ref="AD688" si="1871">(AG688-AC688)/AG688</f>
        <v>0</v>
      </c>
      <c r="AE688" s="120"/>
      <c r="AF688" s="128">
        <v>3</v>
      </c>
      <c r="AG688" s="53">
        <f t="shared" ref="AG688" si="1872">SUM(AJ688:AL688)+AE688</f>
        <v>48.4</v>
      </c>
      <c r="AH688" s="52"/>
      <c r="AJ688" s="17">
        <f t="shared" ref="AJ688" si="1873">ROUND(AC688/(1-VLOOKUP(AF688,Group,2,FALSE)),2)</f>
        <v>48.4</v>
      </c>
      <c r="AK688" s="17">
        <f t="shared" ref="AK688" si="1874">IF(VLOOKUP(AF688,Group,5,FALSE)="YES",VLOOKUP(ROUND(ROUND(AJ688,1)-AJ688,2),Round,2,FALSE)+VLOOKUP(AF688,Group,6,FALSE),0)</f>
        <v>0</v>
      </c>
      <c r="AL688" s="17">
        <f t="shared" ref="AL688" si="1875">IF(VLOOKUP(AF688,Group,7,FALSE)="",0,ROUND(AJ688-0.04999,1)-AJ688+AM688)</f>
        <v>0</v>
      </c>
      <c r="AM688" s="17" t="str">
        <f t="shared" ref="AM688" si="1876">IF(VLOOKUP(AF688,Group,7,FALSE)="","",VLOOKUP(AF688,Group,7,FALSE))</f>
        <v/>
      </c>
      <c r="AO688" s="31" t="s">
        <v>59</v>
      </c>
    </row>
    <row r="689" spans="2:41" s="3" customFormat="1" ht="2.85" customHeight="1" x14ac:dyDescent="0.2">
      <c r="P689" s="73"/>
      <c r="Q689" s="89"/>
      <c r="R689" s="6"/>
      <c r="S689" s="39"/>
      <c r="T689" s="6"/>
      <c r="U689" s="5"/>
      <c r="V689" s="52"/>
      <c r="W689" s="56"/>
      <c r="X689" s="15"/>
      <c r="Y689" s="52"/>
      <c r="Z689" s="39"/>
      <c r="AA689" s="39"/>
      <c r="AB689" s="55"/>
      <c r="AC689" s="17"/>
      <c r="AD689" s="15"/>
      <c r="AE689" s="65"/>
      <c r="AF689" s="123"/>
      <c r="AG689" s="39"/>
      <c r="AH689" s="52"/>
      <c r="AJ689" s="17"/>
      <c r="AK689" s="17"/>
      <c r="AL689" s="17"/>
      <c r="AM689" s="17"/>
      <c r="AO689" s="157" t="s">
        <v>59</v>
      </c>
    </row>
    <row r="690" spans="2:41" s="3" customFormat="1" ht="9.9499999999999993" customHeight="1" x14ac:dyDescent="0.2">
      <c r="D690" s="40" t="s">
        <v>97</v>
      </c>
      <c r="E690" s="186" t="s">
        <v>375</v>
      </c>
      <c r="F690" s="186"/>
      <c r="G690" s="186" t="s">
        <v>377</v>
      </c>
      <c r="J690" s="186" t="s">
        <v>381</v>
      </c>
      <c r="L690" s="186"/>
      <c r="M690" s="186"/>
      <c r="N690" s="186"/>
      <c r="O690" s="186"/>
      <c r="P690" s="98"/>
      <c r="Q690" s="187"/>
      <c r="R690" s="188"/>
      <c r="S690" s="39"/>
      <c r="T690" s="6"/>
      <c r="U690" s="5"/>
      <c r="V690" s="52"/>
      <c r="W690" s="56"/>
      <c r="X690" s="15"/>
      <c r="Y690" s="52"/>
      <c r="Z690" s="39"/>
      <c r="AA690" s="39"/>
      <c r="AB690" s="55"/>
      <c r="AC690" s="17"/>
      <c r="AD690" s="15"/>
      <c r="AE690" s="65"/>
      <c r="AF690" s="123"/>
      <c r="AG690" s="39"/>
      <c r="AH690" s="52"/>
      <c r="AJ690" s="17"/>
      <c r="AK690" s="17"/>
      <c r="AL690" s="17"/>
      <c r="AM690" s="17"/>
      <c r="AO690" s="157" t="s">
        <v>59</v>
      </c>
    </row>
    <row r="691" spans="2:41" s="3" customFormat="1" ht="9.9499999999999993" customHeight="1" x14ac:dyDescent="0.2">
      <c r="D691" s="40"/>
      <c r="E691" s="186" t="s">
        <v>376</v>
      </c>
      <c r="F691" s="186"/>
      <c r="G691" s="186" t="s">
        <v>378</v>
      </c>
      <c r="J691" s="186" t="s">
        <v>382</v>
      </c>
      <c r="L691" s="186"/>
      <c r="M691" s="186"/>
      <c r="N691" s="186"/>
      <c r="O691" s="186"/>
      <c r="P691" s="98"/>
      <c r="Q691" s="187"/>
      <c r="R691" s="188"/>
      <c r="S691" s="39"/>
      <c r="T691" s="6"/>
      <c r="U691" s="5"/>
      <c r="V691" s="52"/>
      <c r="W691" s="56"/>
      <c r="X691" s="15"/>
      <c r="Y691" s="52"/>
      <c r="Z691" s="39"/>
      <c r="AA691" s="39"/>
      <c r="AB691" s="55"/>
      <c r="AC691" s="17"/>
      <c r="AD691" s="15"/>
      <c r="AE691" s="65"/>
      <c r="AF691" s="123"/>
      <c r="AG691" s="39"/>
      <c r="AH691" s="52"/>
      <c r="AJ691" s="17"/>
      <c r="AK691" s="17"/>
      <c r="AL691" s="17"/>
      <c r="AM691" s="17"/>
      <c r="AO691" s="157" t="s">
        <v>59</v>
      </c>
    </row>
    <row r="692" spans="2:41" s="3" customFormat="1" ht="0.95" customHeight="1" x14ac:dyDescent="0.2">
      <c r="P692" s="73"/>
      <c r="Q692" s="89"/>
      <c r="R692" s="6"/>
      <c r="S692" s="39"/>
      <c r="T692" s="6"/>
      <c r="U692" s="5"/>
      <c r="V692" s="52"/>
      <c r="W692" s="56"/>
      <c r="X692" s="15"/>
      <c r="Y692" s="52"/>
      <c r="Z692" s="39"/>
      <c r="AA692" s="39"/>
      <c r="AB692" s="55"/>
      <c r="AC692" s="17"/>
      <c r="AD692" s="15"/>
      <c r="AE692" s="65"/>
      <c r="AF692" s="123"/>
      <c r="AG692" s="39"/>
      <c r="AH692" s="52"/>
      <c r="AJ692" s="17"/>
      <c r="AK692" s="17"/>
      <c r="AL692" s="17"/>
      <c r="AM692" s="17"/>
      <c r="AO692" s="157" t="s">
        <v>59</v>
      </c>
    </row>
    <row r="693" spans="2:41" s="3" customFormat="1" ht="9.9499999999999993" customHeight="1" x14ac:dyDescent="0.2">
      <c r="B693" s="112" t="s">
        <v>55</v>
      </c>
      <c r="D693" s="40"/>
      <c r="E693" s="73" t="s">
        <v>123</v>
      </c>
      <c r="F693" s="73"/>
      <c r="G693" s="30" t="s">
        <v>48</v>
      </c>
      <c r="H693" s="30"/>
      <c r="I693" s="30"/>
      <c r="J693" s="30" t="s">
        <v>195</v>
      </c>
      <c r="K693" s="30"/>
      <c r="L693" s="30"/>
      <c r="M693" s="30"/>
      <c r="N693" s="30"/>
      <c r="P693" s="73" t="s">
        <v>129</v>
      </c>
      <c r="Q693" s="89"/>
      <c r="R693" s="29"/>
      <c r="S693" s="39">
        <f t="shared" ref="S693:S695" si="1877">IF(Suggested="Yes",AA693,AG693)</f>
        <v>9.1999999999999993</v>
      </c>
      <c r="T693" s="37" t="s">
        <v>47</v>
      </c>
      <c r="U693" s="5" t="str">
        <f>+Instructions!$B$3</f>
        <v>B</v>
      </c>
      <c r="V693" s="52"/>
      <c r="W693" s="56">
        <f>+Instructions!$C$22</f>
        <v>0</v>
      </c>
      <c r="X693" s="17">
        <f t="shared" ref="X693:X695" si="1878">ROUND($AA693*(1-W693)+0.004999,2)</f>
        <v>9.1999999999999993</v>
      </c>
      <c r="Y693" s="52"/>
      <c r="Z693" s="6" t="s">
        <v>667</v>
      </c>
      <c r="AA693" s="39">
        <v>9.1999999999999993</v>
      </c>
      <c r="AB693" s="60">
        <f t="shared" ref="AB693:AB695" si="1879">+W693</f>
        <v>0</v>
      </c>
      <c r="AC693" s="17">
        <f t="shared" ref="AC693:AC695" si="1880">+X693</f>
        <v>9.1999999999999993</v>
      </c>
      <c r="AD693" s="12">
        <f t="shared" ref="AD693:AD695" si="1881">(AG693-AC693)/AG693</f>
        <v>0</v>
      </c>
      <c r="AE693" s="120"/>
      <c r="AF693" s="127">
        <v>1</v>
      </c>
      <c r="AG693" s="38">
        <f t="shared" ref="AG693:AG695" si="1882">SUM(AJ693:AL693)+AE693</f>
        <v>9.1999999999999993</v>
      </c>
      <c r="AH693" s="52"/>
      <c r="AJ693" s="17">
        <f t="shared" ref="AJ693:AJ695" si="1883">ROUND(AC693/(1-VLOOKUP(AF693,Group,2,FALSE)),2)</f>
        <v>9.1999999999999993</v>
      </c>
      <c r="AK693" s="17">
        <f t="shared" ref="AK693:AK695" si="1884">IF(VLOOKUP(AF693,Group,5,FALSE)="YES",VLOOKUP(ROUND(ROUND(AJ693,1)-AJ693,2),Round,2,FALSE)+VLOOKUP(AF693,Group,6,FALSE),0)</f>
        <v>0</v>
      </c>
      <c r="AL693" s="17">
        <f t="shared" ref="AL693:AL695" si="1885">IF(VLOOKUP(AF693,Group,7,FALSE)="",0,ROUND(AJ693-0.04999,1)-AJ693+AM693)</f>
        <v>0</v>
      </c>
      <c r="AM693" s="17" t="str">
        <f t="shared" ref="AM693:AM695" si="1886">IF(VLOOKUP(AF693,Group,7,FALSE)="","",VLOOKUP(AF693,Group,7,FALSE))</f>
        <v/>
      </c>
      <c r="AO693" s="31" t="s">
        <v>59</v>
      </c>
    </row>
    <row r="694" spans="2:41" s="3" customFormat="1" ht="9.9499999999999993" customHeight="1" x14ac:dyDescent="0.2">
      <c r="B694" s="112" t="s">
        <v>55</v>
      </c>
      <c r="D694" s="40"/>
      <c r="E694" s="73" t="s">
        <v>124</v>
      </c>
      <c r="F694" s="73"/>
      <c r="G694" s="30" t="s">
        <v>48</v>
      </c>
      <c r="H694" s="30"/>
      <c r="I694" s="30"/>
      <c r="J694" s="30" t="s">
        <v>195</v>
      </c>
      <c r="K694" s="30"/>
      <c r="L694" s="30"/>
      <c r="M694" s="30"/>
      <c r="N694" s="30"/>
      <c r="P694" s="73" t="s">
        <v>111</v>
      </c>
      <c r="Q694" s="89"/>
      <c r="R694" s="29"/>
      <c r="S694" s="39">
        <f t="shared" si="1877"/>
        <v>10.55</v>
      </c>
      <c r="T694" s="37" t="s">
        <v>47</v>
      </c>
      <c r="U694" s="5" t="str">
        <f>+Instructions!$B$3</f>
        <v>B</v>
      </c>
      <c r="V694" s="52"/>
      <c r="W694" s="56">
        <f>+Instructions!$C$22</f>
        <v>0</v>
      </c>
      <c r="X694" s="17">
        <f t="shared" si="1878"/>
        <v>10.55</v>
      </c>
      <c r="Y694" s="52"/>
      <c r="Z694" s="6" t="s">
        <v>667</v>
      </c>
      <c r="AA694" s="39">
        <v>10.55</v>
      </c>
      <c r="AB694" s="60">
        <f t="shared" si="1879"/>
        <v>0</v>
      </c>
      <c r="AC694" s="17">
        <f t="shared" si="1880"/>
        <v>10.55</v>
      </c>
      <c r="AD694" s="12">
        <f t="shared" si="1881"/>
        <v>0</v>
      </c>
      <c r="AE694" s="120"/>
      <c r="AF694" s="127">
        <v>1</v>
      </c>
      <c r="AG694" s="38">
        <f t="shared" si="1882"/>
        <v>10.55</v>
      </c>
      <c r="AH694" s="52"/>
      <c r="AJ694" s="17">
        <f t="shared" si="1883"/>
        <v>10.55</v>
      </c>
      <c r="AK694" s="17">
        <f t="shared" si="1884"/>
        <v>0</v>
      </c>
      <c r="AL694" s="17">
        <f t="shared" si="1885"/>
        <v>0</v>
      </c>
      <c r="AM694" s="17" t="str">
        <f t="shared" si="1886"/>
        <v/>
      </c>
      <c r="AO694" s="31" t="s">
        <v>59</v>
      </c>
    </row>
    <row r="695" spans="2:41" s="3" customFormat="1" ht="9.9499999999999993" customHeight="1" x14ac:dyDescent="0.2">
      <c r="B695" s="112" t="s">
        <v>55</v>
      </c>
      <c r="D695" s="40"/>
      <c r="E695" s="73" t="s">
        <v>125</v>
      </c>
      <c r="F695" s="73"/>
      <c r="G695" s="30" t="s">
        <v>48</v>
      </c>
      <c r="H695" s="30"/>
      <c r="I695" s="30"/>
      <c r="J695" s="30" t="s">
        <v>195</v>
      </c>
      <c r="K695" s="30"/>
      <c r="L695" s="30"/>
      <c r="M695" s="30"/>
      <c r="N695" s="30"/>
      <c r="P695" s="73" t="s">
        <v>141</v>
      </c>
      <c r="Q695" s="89"/>
      <c r="R695" s="29"/>
      <c r="S695" s="39">
        <f t="shared" si="1877"/>
        <v>13.1</v>
      </c>
      <c r="T695" s="37" t="s">
        <v>47</v>
      </c>
      <c r="U695" s="5" t="str">
        <f>+Instructions!$B$3</f>
        <v>B</v>
      </c>
      <c r="V695" s="52"/>
      <c r="W695" s="56">
        <f>+Instructions!$C$22</f>
        <v>0</v>
      </c>
      <c r="X695" s="17">
        <f t="shared" si="1878"/>
        <v>13.1</v>
      </c>
      <c r="Y695" s="52"/>
      <c r="Z695" s="6" t="s">
        <v>667</v>
      </c>
      <c r="AA695" s="39">
        <v>13.1</v>
      </c>
      <c r="AB695" s="60">
        <f t="shared" si="1879"/>
        <v>0</v>
      </c>
      <c r="AC695" s="17">
        <f t="shared" si="1880"/>
        <v>13.1</v>
      </c>
      <c r="AD695" s="12">
        <f t="shared" si="1881"/>
        <v>0</v>
      </c>
      <c r="AE695" s="120"/>
      <c r="AF695" s="127">
        <v>1</v>
      </c>
      <c r="AG695" s="38">
        <f t="shared" si="1882"/>
        <v>13.1</v>
      </c>
      <c r="AH695" s="52"/>
      <c r="AJ695" s="17">
        <f t="shared" si="1883"/>
        <v>13.1</v>
      </c>
      <c r="AK695" s="17">
        <f t="shared" si="1884"/>
        <v>0</v>
      </c>
      <c r="AL695" s="17">
        <f t="shared" si="1885"/>
        <v>0</v>
      </c>
      <c r="AM695" s="17" t="str">
        <f t="shared" si="1886"/>
        <v/>
      </c>
      <c r="AO695" s="31" t="s">
        <v>59</v>
      </c>
    </row>
    <row r="696" spans="2:41" s="3" customFormat="1" ht="0.95" customHeight="1" x14ac:dyDescent="0.2">
      <c r="P696" s="73"/>
      <c r="Q696" s="89"/>
      <c r="R696" s="6"/>
      <c r="S696" s="39"/>
      <c r="T696" s="6"/>
      <c r="U696" s="5"/>
      <c r="V696" s="52"/>
      <c r="W696" s="56"/>
      <c r="X696" s="15"/>
      <c r="Y696" s="52"/>
      <c r="Z696" s="39"/>
      <c r="AA696" s="39"/>
      <c r="AB696" s="55"/>
      <c r="AC696" s="17"/>
      <c r="AD696" s="15"/>
      <c r="AE696" s="65"/>
      <c r="AF696" s="123"/>
      <c r="AG696" s="39"/>
      <c r="AH696" s="52"/>
      <c r="AJ696" s="17"/>
      <c r="AK696" s="17"/>
      <c r="AL696" s="17"/>
      <c r="AM696" s="17"/>
      <c r="AO696" s="157" t="s">
        <v>59</v>
      </c>
    </row>
    <row r="697" spans="2:41" s="3" customFormat="1" ht="9.9499999999999993" customHeight="1" x14ac:dyDescent="0.2">
      <c r="B697" s="111" t="s">
        <v>8</v>
      </c>
      <c r="D697" s="40"/>
      <c r="E697" s="73" t="s">
        <v>224</v>
      </c>
      <c r="F697" s="73"/>
      <c r="G697" s="30" t="s">
        <v>114</v>
      </c>
      <c r="H697" s="30"/>
      <c r="I697" s="30"/>
      <c r="J697" s="30" t="s">
        <v>196</v>
      </c>
      <c r="K697" s="30"/>
      <c r="L697" s="73" t="s">
        <v>145</v>
      </c>
      <c r="N697" s="191" t="s">
        <v>130</v>
      </c>
      <c r="P697" s="73" t="s">
        <v>116</v>
      </c>
      <c r="Q697" s="89"/>
      <c r="R697" s="29"/>
      <c r="S697" s="39">
        <f t="shared" ref="S697:S698" si="1887">IF(Suggested="Yes",AA697,AG697)</f>
        <v>24.75</v>
      </c>
      <c r="T697" s="37" t="s">
        <v>46</v>
      </c>
      <c r="U697" s="5" t="str">
        <f>+Instructions!$B$3</f>
        <v>B</v>
      </c>
      <c r="V697" s="52"/>
      <c r="W697" s="56">
        <f>+Instructions!$C$22</f>
        <v>0</v>
      </c>
      <c r="X697" s="17">
        <f t="shared" ref="X697:X698" si="1888">ROUND($AA697*(1-W697)+0.004999,2)</f>
        <v>24.75</v>
      </c>
      <c r="Y697" s="52"/>
      <c r="Z697" s="6" t="s">
        <v>667</v>
      </c>
      <c r="AA697" s="39">
        <v>24.75</v>
      </c>
      <c r="AB697" s="60">
        <f t="shared" ref="AB697:AB698" si="1889">+W697</f>
        <v>0</v>
      </c>
      <c r="AC697" s="17">
        <f t="shared" ref="AC697:AC698" si="1890">+X697</f>
        <v>24.75</v>
      </c>
      <c r="AD697" s="12">
        <f t="shared" ref="AD697:AD698" si="1891">(AG697-AC697)/AG697</f>
        <v>0</v>
      </c>
      <c r="AE697" s="120"/>
      <c r="AF697" s="128">
        <v>3</v>
      </c>
      <c r="AG697" s="53">
        <f t="shared" ref="AG697:AG698" si="1892">SUM(AJ697:AL697)+AE697</f>
        <v>24.75</v>
      </c>
      <c r="AH697" s="52"/>
      <c r="AJ697" s="17">
        <f t="shared" ref="AJ697:AJ698" si="1893">ROUND(AC697/(1-VLOOKUP(AF697,Group,2,FALSE)),2)</f>
        <v>24.75</v>
      </c>
      <c r="AK697" s="17">
        <f t="shared" ref="AK697:AK698" si="1894">IF(VLOOKUP(AF697,Group,5,FALSE)="YES",VLOOKUP(ROUND(ROUND(AJ697,1)-AJ697,2),Round,2,FALSE)+VLOOKUP(AF697,Group,6,FALSE),0)</f>
        <v>0</v>
      </c>
      <c r="AL697" s="17">
        <f t="shared" ref="AL697:AL698" si="1895">IF(VLOOKUP(AF697,Group,7,FALSE)="",0,ROUND(AJ697-0.04999,1)-AJ697+AM697)</f>
        <v>0</v>
      </c>
      <c r="AM697" s="17" t="str">
        <f t="shared" ref="AM697:AM698" si="1896">IF(VLOOKUP(AF697,Group,7,FALSE)="","",VLOOKUP(AF697,Group,7,FALSE))</f>
        <v/>
      </c>
      <c r="AO697" s="31" t="s">
        <v>59</v>
      </c>
    </row>
    <row r="698" spans="2:41" s="3" customFormat="1" ht="9.9499999999999993" customHeight="1" x14ac:dyDescent="0.2">
      <c r="B698" s="111" t="s">
        <v>8</v>
      </c>
      <c r="D698" s="40"/>
      <c r="E698" s="73" t="s">
        <v>224</v>
      </c>
      <c r="F698" s="73"/>
      <c r="G698" s="30" t="s">
        <v>114</v>
      </c>
      <c r="H698" s="30"/>
      <c r="I698" s="30"/>
      <c r="J698" s="30" t="s">
        <v>196</v>
      </c>
      <c r="K698" s="30"/>
      <c r="L698" s="73" t="s">
        <v>150</v>
      </c>
      <c r="N698" s="191" t="s">
        <v>130</v>
      </c>
      <c r="P698" s="73" t="s">
        <v>116</v>
      </c>
      <c r="Q698" s="89"/>
      <c r="R698" s="29"/>
      <c r="S698" s="39">
        <f t="shared" si="1887"/>
        <v>24.75</v>
      </c>
      <c r="T698" s="37" t="s">
        <v>46</v>
      </c>
      <c r="U698" s="5" t="str">
        <f>+Instructions!$B$3</f>
        <v>B</v>
      </c>
      <c r="V698" s="52"/>
      <c r="W698" s="56">
        <f>+Instructions!$C$22</f>
        <v>0</v>
      </c>
      <c r="X698" s="17">
        <f t="shared" si="1888"/>
        <v>24.75</v>
      </c>
      <c r="Y698" s="52"/>
      <c r="Z698" s="6" t="s">
        <v>667</v>
      </c>
      <c r="AA698" s="39">
        <v>24.75</v>
      </c>
      <c r="AB698" s="60">
        <f t="shared" si="1889"/>
        <v>0</v>
      </c>
      <c r="AC698" s="17">
        <f t="shared" si="1890"/>
        <v>24.75</v>
      </c>
      <c r="AD698" s="12">
        <f t="shared" si="1891"/>
        <v>0</v>
      </c>
      <c r="AE698" s="120"/>
      <c r="AF698" s="128">
        <v>3</v>
      </c>
      <c r="AG698" s="53">
        <f t="shared" si="1892"/>
        <v>24.75</v>
      </c>
      <c r="AH698" s="52"/>
      <c r="AJ698" s="17">
        <f t="shared" si="1893"/>
        <v>24.75</v>
      </c>
      <c r="AK698" s="17">
        <f t="shared" si="1894"/>
        <v>0</v>
      </c>
      <c r="AL698" s="17">
        <f t="shared" si="1895"/>
        <v>0</v>
      </c>
      <c r="AM698" s="17" t="str">
        <f t="shared" si="1896"/>
        <v/>
      </c>
      <c r="AO698" s="31" t="s">
        <v>59</v>
      </c>
    </row>
    <row r="699" spans="2:41" s="3" customFormat="1" ht="0.95" customHeight="1" x14ac:dyDescent="0.2">
      <c r="P699" s="73"/>
      <c r="Q699" s="89"/>
      <c r="R699" s="6"/>
      <c r="S699" s="39"/>
      <c r="T699" s="6"/>
      <c r="U699" s="5"/>
      <c r="V699" s="52"/>
      <c r="W699" s="56"/>
      <c r="X699" s="15"/>
      <c r="Y699" s="52"/>
      <c r="Z699" s="39"/>
      <c r="AA699" s="39"/>
      <c r="AB699" s="55"/>
      <c r="AC699" s="17"/>
      <c r="AD699" s="15"/>
      <c r="AE699" s="65"/>
      <c r="AF699" s="123"/>
      <c r="AG699" s="39"/>
      <c r="AH699" s="52"/>
      <c r="AJ699" s="17"/>
      <c r="AK699" s="17"/>
      <c r="AL699" s="17"/>
      <c r="AM699" s="17"/>
      <c r="AO699" s="157" t="s">
        <v>59</v>
      </c>
    </row>
    <row r="700" spans="2:41" s="3" customFormat="1" ht="9.9499999999999993" customHeight="1" x14ac:dyDescent="0.2">
      <c r="B700" s="113" t="s">
        <v>45</v>
      </c>
      <c r="D700" s="40"/>
      <c r="E700" s="73" t="s">
        <v>167</v>
      </c>
      <c r="F700" s="73"/>
      <c r="G700" s="30" t="s">
        <v>118</v>
      </c>
      <c r="H700" s="30"/>
      <c r="I700" s="30"/>
      <c r="J700" s="30" t="s">
        <v>196</v>
      </c>
      <c r="K700" s="30"/>
      <c r="L700" s="30"/>
      <c r="M700" s="30"/>
      <c r="N700" s="30"/>
      <c r="P700" s="73" t="s">
        <v>168</v>
      </c>
      <c r="Q700" s="89"/>
      <c r="R700" s="29"/>
      <c r="S700" s="39">
        <f t="shared" ref="S700" si="1897">IF(Suggested="Yes",AA700,AG700)</f>
        <v>14.5</v>
      </c>
      <c r="T700" s="37" t="s">
        <v>46</v>
      </c>
      <c r="U700" s="5" t="str">
        <f>+Instructions!$B$3</f>
        <v>B</v>
      </c>
      <c r="V700" s="52"/>
      <c r="W700" s="56">
        <f>+Instructions!$C$22</f>
        <v>0</v>
      </c>
      <c r="X700" s="39">
        <f t="shared" ref="X700" si="1898">ROUND($AA700*(1-W700)+0.004999,2)</f>
        <v>14.5</v>
      </c>
      <c r="Y700" s="52"/>
      <c r="Z700" s="6" t="s">
        <v>667</v>
      </c>
      <c r="AA700" s="39">
        <v>14.5</v>
      </c>
      <c r="AB700" s="60">
        <f t="shared" ref="AB700" si="1899">+W700</f>
        <v>0</v>
      </c>
      <c r="AC700" s="39">
        <f t="shared" ref="AC700" si="1900">+X700</f>
        <v>14.5</v>
      </c>
      <c r="AD700" s="60">
        <f t="shared" ref="AD700" si="1901">(AG700-AC700)/AG700</f>
        <v>0</v>
      </c>
      <c r="AE700" s="120"/>
      <c r="AF700" s="129">
        <v>2</v>
      </c>
      <c r="AG700" s="44">
        <f t="shared" ref="AG700" si="1902">SUM(AJ700:AL700)+AE700</f>
        <v>14.5</v>
      </c>
      <c r="AH700" s="52"/>
      <c r="AJ700" s="17">
        <f t="shared" ref="AJ700" si="1903">ROUND(AC700/(1-VLOOKUP(AF700,Group,2,FALSE)),2)</f>
        <v>14.5</v>
      </c>
      <c r="AK700" s="17">
        <f t="shared" ref="AK700" si="1904">IF(VLOOKUP(AF700,Group,5,FALSE)="YES",VLOOKUP(ROUND(ROUND(AJ700,1)-AJ700,2),Round,2,FALSE)+VLOOKUP(AF700,Group,6,FALSE),0)</f>
        <v>0</v>
      </c>
      <c r="AL700" s="17">
        <f t="shared" ref="AL700" si="1905">IF(VLOOKUP(AF700,Group,7,FALSE)="",0,ROUND(AJ700-0.04999,1)-AJ700+AM700)</f>
        <v>0</v>
      </c>
      <c r="AM700" s="17" t="str">
        <f t="shared" ref="AM700" si="1906">IF(VLOOKUP(AF700,Group,7,FALSE)="","",VLOOKUP(AF700,Group,7,FALSE))</f>
        <v/>
      </c>
      <c r="AO700" s="31" t="s">
        <v>59</v>
      </c>
    </row>
    <row r="701" spans="2:41" s="3" customFormat="1" ht="2.85" customHeight="1" x14ac:dyDescent="0.2">
      <c r="P701" s="73"/>
      <c r="Q701" s="89"/>
      <c r="R701" s="6"/>
      <c r="S701" s="39"/>
      <c r="T701" s="6"/>
      <c r="U701" s="5"/>
      <c r="V701" s="52"/>
      <c r="W701" s="56"/>
      <c r="X701" s="15"/>
      <c r="Y701" s="52"/>
      <c r="Z701" s="39"/>
      <c r="AA701" s="39"/>
      <c r="AB701" s="55"/>
      <c r="AC701" s="17"/>
      <c r="AD701" s="15"/>
      <c r="AE701" s="65"/>
      <c r="AF701" s="123"/>
      <c r="AG701" s="39"/>
      <c r="AH701" s="52"/>
      <c r="AJ701" s="17"/>
      <c r="AK701" s="17"/>
      <c r="AL701" s="17"/>
      <c r="AM701" s="17"/>
      <c r="AO701" s="157" t="s">
        <v>59</v>
      </c>
    </row>
    <row r="702" spans="2:41" s="3" customFormat="1" ht="9.9499999999999993" customHeight="1" x14ac:dyDescent="0.2">
      <c r="D702" s="40" t="s">
        <v>97</v>
      </c>
      <c r="E702" s="186" t="s">
        <v>387</v>
      </c>
      <c r="F702" s="186"/>
      <c r="G702" s="186"/>
      <c r="J702" s="186"/>
      <c r="L702" s="186"/>
      <c r="M702" s="186"/>
      <c r="N702" s="186"/>
      <c r="O702" s="186"/>
      <c r="P702" s="98"/>
      <c r="Q702" s="187"/>
      <c r="R702" s="188"/>
      <c r="S702" s="39"/>
      <c r="T702" s="6"/>
      <c r="U702" s="5"/>
      <c r="V702" s="52"/>
      <c r="W702" s="56"/>
      <c r="X702" s="15"/>
      <c r="Y702" s="52"/>
      <c r="Z702" s="39"/>
      <c r="AA702" s="39"/>
      <c r="AB702" s="55"/>
      <c r="AC702" s="17"/>
      <c r="AD702" s="15"/>
      <c r="AE702" s="65"/>
      <c r="AF702" s="123"/>
      <c r="AG702" s="39"/>
      <c r="AH702" s="52"/>
      <c r="AJ702" s="17"/>
      <c r="AK702" s="17"/>
      <c r="AL702" s="17"/>
      <c r="AM702" s="17"/>
      <c r="AO702" s="157" t="s">
        <v>59</v>
      </c>
    </row>
    <row r="703" spans="2:41" s="3" customFormat="1" ht="1.5" customHeight="1" x14ac:dyDescent="0.2">
      <c r="P703" s="73"/>
      <c r="Q703" s="89"/>
      <c r="R703" s="6"/>
      <c r="S703" s="39"/>
      <c r="T703" s="6"/>
      <c r="U703" s="5"/>
      <c r="V703" s="52"/>
      <c r="W703" s="56"/>
      <c r="X703" s="15"/>
      <c r="Y703" s="52"/>
      <c r="Z703" s="39"/>
      <c r="AA703" s="39"/>
      <c r="AB703" s="55"/>
      <c r="AC703" s="17"/>
      <c r="AD703" s="15"/>
      <c r="AE703" s="65"/>
      <c r="AF703" s="123"/>
      <c r="AG703" s="39"/>
      <c r="AH703" s="52"/>
      <c r="AJ703" s="17"/>
      <c r="AK703" s="17"/>
      <c r="AL703" s="17"/>
      <c r="AM703" s="17"/>
      <c r="AO703" s="157" t="s">
        <v>59</v>
      </c>
    </row>
    <row r="704" spans="2:41" s="3" customFormat="1" ht="9.9499999999999993" customHeight="1" x14ac:dyDescent="0.2">
      <c r="B704" s="112" t="s">
        <v>55</v>
      </c>
      <c r="D704" s="40"/>
      <c r="E704" s="73" t="s">
        <v>123</v>
      </c>
      <c r="F704" s="73"/>
      <c r="G704" s="30" t="s">
        <v>48</v>
      </c>
      <c r="H704" s="30"/>
      <c r="I704" s="30"/>
      <c r="J704" s="30" t="s">
        <v>134</v>
      </c>
      <c r="K704" s="30"/>
      <c r="L704" s="30"/>
      <c r="M704" s="30"/>
      <c r="N704" s="30"/>
      <c r="P704" s="73" t="s">
        <v>129</v>
      </c>
      <c r="Q704" s="89"/>
      <c r="R704" s="29"/>
      <c r="S704" s="39">
        <f t="shared" ref="S704:S706" si="1907">IF(Suggested="Yes",AA704,AG704)</f>
        <v>11.55</v>
      </c>
      <c r="T704" s="37" t="s">
        <v>47</v>
      </c>
      <c r="U704" s="5" t="str">
        <f>+Instructions!$B$3</f>
        <v>B</v>
      </c>
      <c r="V704" s="52"/>
      <c r="W704" s="56">
        <f>+Instructions!$C$22</f>
        <v>0</v>
      </c>
      <c r="X704" s="17">
        <f t="shared" ref="X704:X706" si="1908">ROUND($AA704*(1-W704)+0.004999,2)</f>
        <v>11.55</v>
      </c>
      <c r="Y704" s="52"/>
      <c r="Z704" s="6" t="s">
        <v>667</v>
      </c>
      <c r="AA704" s="39">
        <v>11.55</v>
      </c>
      <c r="AB704" s="60">
        <f t="shared" ref="AB704:AB706" si="1909">+W704</f>
        <v>0</v>
      </c>
      <c r="AC704" s="17">
        <f t="shared" ref="AC704:AC706" si="1910">+X704</f>
        <v>11.55</v>
      </c>
      <c r="AD704" s="12">
        <f t="shared" ref="AD704:AD706" si="1911">(AG704-AC704)/AG704</f>
        <v>0</v>
      </c>
      <c r="AE704" s="120"/>
      <c r="AF704" s="127">
        <v>1</v>
      </c>
      <c r="AG704" s="38">
        <f t="shared" ref="AG704:AG706" si="1912">SUM(AJ704:AL704)+AE704</f>
        <v>11.55</v>
      </c>
      <c r="AH704" s="52"/>
      <c r="AJ704" s="17">
        <f t="shared" ref="AJ704:AJ706" si="1913">ROUND(AC704/(1-VLOOKUP(AF704,Group,2,FALSE)),2)</f>
        <v>11.55</v>
      </c>
      <c r="AK704" s="17">
        <f t="shared" ref="AK704:AK706" si="1914">IF(VLOOKUP(AF704,Group,5,FALSE)="YES",VLOOKUP(ROUND(ROUND(AJ704,1)-AJ704,2),Round,2,FALSE)+VLOOKUP(AF704,Group,6,FALSE),0)</f>
        <v>0</v>
      </c>
      <c r="AL704" s="17">
        <f t="shared" ref="AL704:AL706" si="1915">IF(VLOOKUP(AF704,Group,7,FALSE)="",0,ROUND(AJ704-0.04999,1)-AJ704+AM704)</f>
        <v>0</v>
      </c>
      <c r="AM704" s="17" t="str">
        <f t="shared" ref="AM704:AM706" si="1916">IF(VLOOKUP(AF704,Group,7,FALSE)="","",VLOOKUP(AF704,Group,7,FALSE))</f>
        <v/>
      </c>
      <c r="AO704" s="31" t="s">
        <v>59</v>
      </c>
    </row>
    <row r="705" spans="2:41" s="3" customFormat="1" ht="9.9499999999999993" customHeight="1" x14ac:dyDescent="0.2">
      <c r="B705" s="112" t="s">
        <v>55</v>
      </c>
      <c r="D705" s="40"/>
      <c r="E705" s="73" t="s">
        <v>124</v>
      </c>
      <c r="F705" s="73"/>
      <c r="G705" s="30" t="s">
        <v>48</v>
      </c>
      <c r="H705" s="30"/>
      <c r="I705" s="30"/>
      <c r="J705" s="30" t="s">
        <v>134</v>
      </c>
      <c r="K705" s="30"/>
      <c r="L705" s="30"/>
      <c r="M705" s="30"/>
      <c r="N705" s="30"/>
      <c r="P705" s="73" t="s">
        <v>111</v>
      </c>
      <c r="Q705" s="89"/>
      <c r="R705" s="29"/>
      <c r="S705" s="39">
        <f t="shared" si="1907"/>
        <v>13</v>
      </c>
      <c r="T705" s="37" t="s">
        <v>47</v>
      </c>
      <c r="U705" s="5" t="str">
        <f>+Instructions!$B$3</f>
        <v>B</v>
      </c>
      <c r="V705" s="52"/>
      <c r="W705" s="56">
        <f>+Instructions!$C$22</f>
        <v>0</v>
      </c>
      <c r="X705" s="17">
        <f t="shared" si="1908"/>
        <v>13</v>
      </c>
      <c r="Y705" s="52"/>
      <c r="Z705" s="6" t="s">
        <v>667</v>
      </c>
      <c r="AA705" s="39">
        <v>13</v>
      </c>
      <c r="AB705" s="60">
        <f t="shared" si="1909"/>
        <v>0</v>
      </c>
      <c r="AC705" s="17">
        <f t="shared" si="1910"/>
        <v>13</v>
      </c>
      <c r="AD705" s="12">
        <f t="shared" si="1911"/>
        <v>0</v>
      </c>
      <c r="AE705" s="120"/>
      <c r="AF705" s="127">
        <v>1</v>
      </c>
      <c r="AG705" s="38">
        <f t="shared" si="1912"/>
        <v>13</v>
      </c>
      <c r="AH705" s="52"/>
      <c r="AJ705" s="17">
        <f t="shared" si="1913"/>
        <v>13</v>
      </c>
      <c r="AK705" s="17">
        <f t="shared" si="1914"/>
        <v>0</v>
      </c>
      <c r="AL705" s="17">
        <f t="shared" si="1915"/>
        <v>0</v>
      </c>
      <c r="AM705" s="17" t="str">
        <f t="shared" si="1916"/>
        <v/>
      </c>
      <c r="AO705" s="31" t="s">
        <v>59</v>
      </c>
    </row>
    <row r="706" spans="2:41" s="3" customFormat="1" ht="9.9499999999999993" customHeight="1" x14ac:dyDescent="0.2">
      <c r="B706" s="112" t="s">
        <v>55</v>
      </c>
      <c r="D706" s="40"/>
      <c r="E706" s="73" t="s">
        <v>125</v>
      </c>
      <c r="F706" s="73"/>
      <c r="G706" s="30" t="s">
        <v>48</v>
      </c>
      <c r="H706" s="30"/>
      <c r="I706" s="30"/>
      <c r="J706" s="30" t="s">
        <v>134</v>
      </c>
      <c r="K706" s="30"/>
      <c r="L706" s="30"/>
      <c r="M706" s="30"/>
      <c r="N706" s="30"/>
      <c r="P706" s="73" t="s">
        <v>141</v>
      </c>
      <c r="Q706" s="89"/>
      <c r="R706" s="29"/>
      <c r="S706" s="39">
        <f t="shared" si="1907"/>
        <v>16</v>
      </c>
      <c r="T706" s="37" t="s">
        <v>47</v>
      </c>
      <c r="U706" s="5" t="str">
        <f>+Instructions!$B$3</f>
        <v>B</v>
      </c>
      <c r="V706" s="52"/>
      <c r="W706" s="56">
        <f>+Instructions!$C$22</f>
        <v>0</v>
      </c>
      <c r="X706" s="17">
        <f t="shared" si="1908"/>
        <v>16</v>
      </c>
      <c r="Y706" s="52"/>
      <c r="Z706" s="6" t="s">
        <v>667</v>
      </c>
      <c r="AA706" s="39">
        <v>16</v>
      </c>
      <c r="AB706" s="60">
        <f t="shared" si="1909"/>
        <v>0</v>
      </c>
      <c r="AC706" s="17">
        <f t="shared" si="1910"/>
        <v>16</v>
      </c>
      <c r="AD706" s="12">
        <f t="shared" si="1911"/>
        <v>0</v>
      </c>
      <c r="AE706" s="120"/>
      <c r="AF706" s="127">
        <v>1</v>
      </c>
      <c r="AG706" s="38">
        <f t="shared" si="1912"/>
        <v>16</v>
      </c>
      <c r="AH706" s="52"/>
      <c r="AJ706" s="17">
        <f t="shared" si="1913"/>
        <v>16</v>
      </c>
      <c r="AK706" s="17">
        <f t="shared" si="1914"/>
        <v>0</v>
      </c>
      <c r="AL706" s="17">
        <f t="shared" si="1915"/>
        <v>0</v>
      </c>
      <c r="AM706" s="17" t="str">
        <f t="shared" si="1916"/>
        <v/>
      </c>
      <c r="AO706" s="31" t="s">
        <v>59</v>
      </c>
    </row>
    <row r="707" spans="2:41" s="3" customFormat="1" ht="1.5" customHeight="1" x14ac:dyDescent="0.2">
      <c r="P707" s="73"/>
      <c r="Q707" s="89"/>
      <c r="R707" s="6"/>
      <c r="S707" s="39"/>
      <c r="T707" s="6"/>
      <c r="U707" s="5"/>
      <c r="V707" s="52"/>
      <c r="W707" s="56"/>
      <c r="X707" s="15"/>
      <c r="Y707" s="52"/>
      <c r="Z707" s="39"/>
      <c r="AA707" s="39"/>
      <c r="AB707" s="55"/>
      <c r="AC707" s="17"/>
      <c r="AD707" s="15"/>
      <c r="AE707" s="65"/>
      <c r="AF707" s="123"/>
      <c r="AG707" s="39"/>
      <c r="AH707" s="52"/>
      <c r="AJ707" s="17"/>
      <c r="AK707" s="17"/>
      <c r="AL707" s="17"/>
      <c r="AM707" s="17"/>
      <c r="AO707" s="157" t="s">
        <v>59</v>
      </c>
    </row>
    <row r="708" spans="2:41" s="3" customFormat="1" ht="9.9499999999999993" customHeight="1" x14ac:dyDescent="0.2">
      <c r="B708" s="111" t="s">
        <v>8</v>
      </c>
      <c r="D708" s="40"/>
      <c r="E708" s="73" t="s">
        <v>224</v>
      </c>
      <c r="F708" s="73"/>
      <c r="G708" s="30" t="s">
        <v>114</v>
      </c>
      <c r="H708" s="30"/>
      <c r="I708" s="30"/>
      <c r="J708" s="30" t="s">
        <v>135</v>
      </c>
      <c r="K708" s="30"/>
      <c r="L708" s="73" t="s">
        <v>145</v>
      </c>
      <c r="N708" s="191" t="s">
        <v>130</v>
      </c>
      <c r="P708" s="73" t="s">
        <v>116</v>
      </c>
      <c r="Q708" s="89"/>
      <c r="R708" s="29"/>
      <c r="S708" s="39">
        <f t="shared" ref="S708:S709" si="1917">IF(Suggested="Yes",AA708,AG708)</f>
        <v>28.45</v>
      </c>
      <c r="T708" s="37" t="s">
        <v>46</v>
      </c>
      <c r="U708" s="5" t="str">
        <f>+Instructions!$B$3</f>
        <v>B</v>
      </c>
      <c r="V708" s="52"/>
      <c r="W708" s="56">
        <f>+Instructions!$C$22</f>
        <v>0</v>
      </c>
      <c r="X708" s="17">
        <f t="shared" ref="X708:X709" si="1918">ROUND($AA708*(1-W708)+0.004999,2)</f>
        <v>28.45</v>
      </c>
      <c r="Y708" s="52"/>
      <c r="Z708" s="6" t="s">
        <v>667</v>
      </c>
      <c r="AA708" s="39">
        <v>28.45</v>
      </c>
      <c r="AB708" s="60">
        <f t="shared" ref="AB708:AB709" si="1919">+W708</f>
        <v>0</v>
      </c>
      <c r="AC708" s="17">
        <f t="shared" ref="AC708:AC709" si="1920">+X708</f>
        <v>28.45</v>
      </c>
      <c r="AD708" s="12">
        <f t="shared" ref="AD708:AD709" si="1921">(AG708-AC708)/AG708</f>
        <v>0</v>
      </c>
      <c r="AE708" s="120"/>
      <c r="AF708" s="128">
        <v>3</v>
      </c>
      <c r="AG708" s="53">
        <f t="shared" ref="AG708:AG709" si="1922">SUM(AJ708:AL708)+AE708</f>
        <v>28.45</v>
      </c>
      <c r="AH708" s="52"/>
      <c r="AJ708" s="17">
        <f t="shared" ref="AJ708:AJ709" si="1923">ROUND(AC708/(1-VLOOKUP(AF708,Group,2,FALSE)),2)</f>
        <v>28.45</v>
      </c>
      <c r="AK708" s="17">
        <f t="shared" ref="AK708:AK709" si="1924">IF(VLOOKUP(AF708,Group,5,FALSE)="YES",VLOOKUP(ROUND(ROUND(AJ708,1)-AJ708,2),Round,2,FALSE)+VLOOKUP(AF708,Group,6,FALSE),0)</f>
        <v>0</v>
      </c>
      <c r="AL708" s="17">
        <f t="shared" ref="AL708:AL709" si="1925">IF(VLOOKUP(AF708,Group,7,FALSE)="",0,ROUND(AJ708-0.04999,1)-AJ708+AM708)</f>
        <v>0</v>
      </c>
      <c r="AM708" s="17" t="str">
        <f t="shared" ref="AM708:AM709" si="1926">IF(VLOOKUP(AF708,Group,7,FALSE)="","",VLOOKUP(AF708,Group,7,FALSE))</f>
        <v/>
      </c>
      <c r="AO708" s="31" t="s">
        <v>59</v>
      </c>
    </row>
    <row r="709" spans="2:41" s="3" customFormat="1" ht="9.9499999999999993" customHeight="1" x14ac:dyDescent="0.2">
      <c r="B709" s="111" t="s">
        <v>8</v>
      </c>
      <c r="D709" s="40"/>
      <c r="E709" s="73" t="s">
        <v>224</v>
      </c>
      <c r="F709" s="73"/>
      <c r="G709" s="30" t="s">
        <v>114</v>
      </c>
      <c r="H709" s="30"/>
      <c r="I709" s="30"/>
      <c r="J709" s="30" t="s">
        <v>135</v>
      </c>
      <c r="K709" s="30"/>
      <c r="L709" s="73" t="s">
        <v>150</v>
      </c>
      <c r="N709" s="191" t="s">
        <v>130</v>
      </c>
      <c r="P709" s="73" t="s">
        <v>116</v>
      </c>
      <c r="Q709" s="89"/>
      <c r="R709" s="29"/>
      <c r="S709" s="39">
        <f t="shared" si="1917"/>
        <v>28.45</v>
      </c>
      <c r="T709" s="37" t="s">
        <v>46</v>
      </c>
      <c r="U709" s="5" t="str">
        <f>+Instructions!$B$3</f>
        <v>B</v>
      </c>
      <c r="V709" s="52"/>
      <c r="W709" s="56">
        <f>+Instructions!$C$22</f>
        <v>0</v>
      </c>
      <c r="X709" s="17">
        <f t="shared" si="1918"/>
        <v>28.45</v>
      </c>
      <c r="Y709" s="52"/>
      <c r="Z709" s="6" t="s">
        <v>667</v>
      </c>
      <c r="AA709" s="39">
        <v>28.45</v>
      </c>
      <c r="AB709" s="60">
        <f t="shared" si="1919"/>
        <v>0</v>
      </c>
      <c r="AC709" s="17">
        <f t="shared" si="1920"/>
        <v>28.45</v>
      </c>
      <c r="AD709" s="12">
        <f t="shared" si="1921"/>
        <v>0</v>
      </c>
      <c r="AE709" s="120"/>
      <c r="AF709" s="128">
        <v>3</v>
      </c>
      <c r="AG709" s="53">
        <f t="shared" si="1922"/>
        <v>28.45</v>
      </c>
      <c r="AH709" s="52"/>
      <c r="AJ709" s="17">
        <f t="shared" si="1923"/>
        <v>28.45</v>
      </c>
      <c r="AK709" s="17">
        <f t="shared" si="1924"/>
        <v>0</v>
      </c>
      <c r="AL709" s="17">
        <f t="shared" si="1925"/>
        <v>0</v>
      </c>
      <c r="AM709" s="17" t="str">
        <f t="shared" si="1926"/>
        <v/>
      </c>
      <c r="AO709" s="31" t="s">
        <v>59</v>
      </c>
    </row>
    <row r="710" spans="2:41" s="3" customFormat="1" ht="1.5" customHeight="1" x14ac:dyDescent="0.2">
      <c r="P710" s="73"/>
      <c r="Q710" s="89"/>
      <c r="R710" s="6"/>
      <c r="S710" s="39"/>
      <c r="T710" s="6"/>
      <c r="U710" s="5"/>
      <c r="V710" s="52"/>
      <c r="W710" s="56"/>
      <c r="X710" s="15"/>
      <c r="Y710" s="52"/>
      <c r="Z710" s="39"/>
      <c r="AA710" s="39"/>
      <c r="AB710" s="55"/>
      <c r="AC710" s="17"/>
      <c r="AD710" s="15"/>
      <c r="AE710" s="65"/>
      <c r="AF710" s="123"/>
      <c r="AG710" s="39"/>
      <c r="AH710" s="52"/>
      <c r="AJ710" s="17"/>
      <c r="AK710" s="17"/>
      <c r="AL710" s="17"/>
      <c r="AM710" s="17"/>
      <c r="AO710" s="157" t="s">
        <v>59</v>
      </c>
    </row>
    <row r="711" spans="2:41" s="3" customFormat="1" ht="9.9499999999999993" customHeight="1" x14ac:dyDescent="0.2">
      <c r="B711" s="113" t="s">
        <v>45</v>
      </c>
      <c r="D711" s="40"/>
      <c r="E711" s="73" t="s">
        <v>167</v>
      </c>
      <c r="F711" s="73"/>
      <c r="G711" s="30" t="s">
        <v>118</v>
      </c>
      <c r="H711" s="30"/>
      <c r="I711" s="30"/>
      <c r="J711" s="30" t="s">
        <v>135</v>
      </c>
      <c r="K711" s="30"/>
      <c r="L711" s="30"/>
      <c r="M711" s="30"/>
      <c r="N711" s="30"/>
      <c r="P711" s="73" t="s">
        <v>168</v>
      </c>
      <c r="Q711" s="89"/>
      <c r="R711" s="29"/>
      <c r="S711" s="39">
        <f t="shared" ref="S711" si="1927">IF(Suggested="Yes",AA711,AG711)</f>
        <v>14.5</v>
      </c>
      <c r="T711" s="37" t="s">
        <v>46</v>
      </c>
      <c r="U711" s="5" t="str">
        <f>+Instructions!$B$3</f>
        <v>B</v>
      </c>
      <c r="V711" s="52"/>
      <c r="W711" s="56">
        <f>+Instructions!$C$22</f>
        <v>0</v>
      </c>
      <c r="X711" s="39">
        <f t="shared" ref="X711" si="1928">ROUND($AA711*(1-W711)+0.004999,2)</f>
        <v>14.5</v>
      </c>
      <c r="Y711" s="52"/>
      <c r="Z711" s="6" t="s">
        <v>667</v>
      </c>
      <c r="AA711" s="39">
        <v>14.5</v>
      </c>
      <c r="AB711" s="60">
        <f t="shared" ref="AB711" si="1929">+W711</f>
        <v>0</v>
      </c>
      <c r="AC711" s="39">
        <f t="shared" ref="AC711" si="1930">+X711</f>
        <v>14.5</v>
      </c>
      <c r="AD711" s="60">
        <f t="shared" ref="AD711" si="1931">(AG711-AC711)/AG711</f>
        <v>0</v>
      </c>
      <c r="AE711" s="120"/>
      <c r="AF711" s="129">
        <v>2</v>
      </c>
      <c r="AG711" s="44">
        <f t="shared" ref="AG711" si="1932">SUM(AJ711:AL711)+AE711</f>
        <v>14.5</v>
      </c>
      <c r="AH711" s="52"/>
      <c r="AJ711" s="17">
        <f t="shared" ref="AJ711" si="1933">ROUND(AC711/(1-VLOOKUP(AF711,Group,2,FALSE)),2)</f>
        <v>14.5</v>
      </c>
      <c r="AK711" s="17">
        <f t="shared" ref="AK711" si="1934">IF(VLOOKUP(AF711,Group,5,FALSE)="YES",VLOOKUP(ROUND(ROUND(AJ711,1)-AJ711,2),Round,2,FALSE)+VLOOKUP(AF711,Group,6,FALSE),0)</f>
        <v>0</v>
      </c>
      <c r="AL711" s="17">
        <f t="shared" ref="AL711" si="1935">IF(VLOOKUP(AF711,Group,7,FALSE)="",0,ROUND(AJ711-0.04999,1)-AJ711+AM711)</f>
        <v>0</v>
      </c>
      <c r="AM711" s="17" t="str">
        <f t="shared" ref="AM711" si="1936">IF(VLOOKUP(AF711,Group,7,FALSE)="","",VLOOKUP(AF711,Group,7,FALSE))</f>
        <v/>
      </c>
      <c r="AO711" s="31" t="s">
        <v>59</v>
      </c>
    </row>
    <row r="712" spans="2:41" s="3" customFormat="1" ht="2.85" customHeight="1" x14ac:dyDescent="0.2">
      <c r="P712" s="73"/>
      <c r="Q712" s="89"/>
      <c r="R712" s="6"/>
      <c r="S712" s="39"/>
      <c r="T712" s="6"/>
      <c r="U712" s="5"/>
      <c r="V712" s="52"/>
      <c r="W712" s="56"/>
      <c r="X712" s="15"/>
      <c r="Y712" s="52"/>
      <c r="Z712" s="39"/>
      <c r="AA712" s="39"/>
      <c r="AB712" s="55"/>
      <c r="AC712" s="17"/>
      <c r="AD712" s="15"/>
      <c r="AE712" s="65"/>
      <c r="AF712" s="123"/>
      <c r="AG712" s="39"/>
      <c r="AH712" s="52"/>
      <c r="AJ712" s="17"/>
      <c r="AK712" s="17"/>
      <c r="AL712" s="17"/>
      <c r="AM712" s="17"/>
      <c r="AO712" s="157" t="s">
        <v>59</v>
      </c>
    </row>
    <row r="713" spans="2:41" s="3" customFormat="1" ht="9.9499999999999993" customHeight="1" x14ac:dyDescent="0.2">
      <c r="B713" s="111" t="s">
        <v>8</v>
      </c>
      <c r="D713" s="40"/>
      <c r="E713" s="73" t="s">
        <v>277</v>
      </c>
      <c r="F713" s="73"/>
      <c r="G713" s="30" t="s">
        <v>407</v>
      </c>
      <c r="H713" s="30"/>
      <c r="I713" s="30"/>
      <c r="J713" s="30" t="s">
        <v>105</v>
      </c>
      <c r="K713" s="30"/>
      <c r="L713" s="30"/>
      <c r="M713" s="30"/>
      <c r="N713" s="30"/>
      <c r="P713" s="73" t="s">
        <v>143</v>
      </c>
      <c r="Q713" s="89"/>
      <c r="R713" s="29"/>
      <c r="S713" s="39">
        <f t="shared" ref="S713:S714" si="1937">IF(Suggested="Yes",AA713,AG713)</f>
        <v>42.25</v>
      </c>
      <c r="T713" s="37" t="s">
        <v>47</v>
      </c>
      <c r="U713" s="5" t="str">
        <f>+Instructions!$B$3</f>
        <v>B</v>
      </c>
      <c r="V713" s="52"/>
      <c r="W713" s="56">
        <f>+Instructions!$C$22</f>
        <v>0</v>
      </c>
      <c r="X713" s="17">
        <f t="shared" ref="X713:X714" si="1938">ROUND($AA713*(1-W713)+0.004999,2)</f>
        <v>42.25</v>
      </c>
      <c r="Y713" s="52"/>
      <c r="Z713" s="6" t="s">
        <v>667</v>
      </c>
      <c r="AA713" s="39">
        <v>42.25</v>
      </c>
      <c r="AB713" s="60">
        <f t="shared" ref="AB713:AB714" si="1939">+W713</f>
        <v>0</v>
      </c>
      <c r="AC713" s="17">
        <f t="shared" ref="AC713:AC714" si="1940">+X713</f>
        <v>42.25</v>
      </c>
      <c r="AD713" s="12">
        <f t="shared" ref="AD713:AD714" si="1941">(AG713-AC713)/AG713</f>
        <v>0</v>
      </c>
      <c r="AE713" s="120"/>
      <c r="AF713" s="128">
        <v>3</v>
      </c>
      <c r="AG713" s="53">
        <f t="shared" ref="AG713:AG714" si="1942">SUM(AJ713:AL713)+AE713</f>
        <v>42.25</v>
      </c>
      <c r="AH713" s="52"/>
      <c r="AJ713" s="17">
        <f t="shared" ref="AJ713:AJ714" si="1943">ROUND(AC713/(1-VLOOKUP(AF713,Group,2,FALSE)),2)</f>
        <v>42.25</v>
      </c>
      <c r="AK713" s="17">
        <f t="shared" ref="AK713:AK714" si="1944">IF(VLOOKUP(AF713,Group,5,FALSE)="YES",VLOOKUP(ROUND(ROUND(AJ713,1)-AJ713,2),Round,2,FALSE)+VLOOKUP(AF713,Group,6,FALSE),0)</f>
        <v>0</v>
      </c>
      <c r="AL713" s="17">
        <f t="shared" ref="AL713:AL714" si="1945">IF(VLOOKUP(AF713,Group,7,FALSE)="",0,ROUND(AJ713-0.04999,1)-AJ713+AM713)</f>
        <v>0</v>
      </c>
      <c r="AM713" s="17" t="str">
        <f t="shared" ref="AM713:AM714" si="1946">IF(VLOOKUP(AF713,Group,7,FALSE)="","",VLOOKUP(AF713,Group,7,FALSE))</f>
        <v/>
      </c>
      <c r="AO713" s="31" t="s">
        <v>59</v>
      </c>
    </row>
    <row r="714" spans="2:41" s="3" customFormat="1" ht="9.9499999999999993" customHeight="1" x14ac:dyDescent="0.2">
      <c r="B714" s="111" t="s">
        <v>8</v>
      </c>
      <c r="D714" s="40"/>
      <c r="E714" s="73" t="s">
        <v>277</v>
      </c>
      <c r="F714" s="73"/>
      <c r="G714" s="30" t="s">
        <v>408</v>
      </c>
      <c r="H714" s="30"/>
      <c r="I714" s="30"/>
      <c r="J714" s="30" t="s">
        <v>105</v>
      </c>
      <c r="K714" s="30"/>
      <c r="L714" s="30"/>
      <c r="M714" s="30"/>
      <c r="N714" s="30"/>
      <c r="P714" s="73" t="s">
        <v>143</v>
      </c>
      <c r="Q714" s="89"/>
      <c r="R714" s="29"/>
      <c r="S714" s="39">
        <f t="shared" si="1937"/>
        <v>42.25</v>
      </c>
      <c r="T714" s="37" t="s">
        <v>47</v>
      </c>
      <c r="U714" s="5" t="str">
        <f>+Instructions!$B$3</f>
        <v>B</v>
      </c>
      <c r="V714" s="52"/>
      <c r="W714" s="56">
        <f>+Instructions!$C$22</f>
        <v>0</v>
      </c>
      <c r="X714" s="17">
        <f t="shared" si="1938"/>
        <v>42.25</v>
      </c>
      <c r="Y714" s="52"/>
      <c r="Z714" s="6" t="s">
        <v>667</v>
      </c>
      <c r="AA714" s="39">
        <v>42.25</v>
      </c>
      <c r="AB714" s="60">
        <f t="shared" si="1939"/>
        <v>0</v>
      </c>
      <c r="AC714" s="17">
        <f t="shared" si="1940"/>
        <v>42.25</v>
      </c>
      <c r="AD714" s="12">
        <f t="shared" si="1941"/>
        <v>0</v>
      </c>
      <c r="AE714" s="120"/>
      <c r="AF714" s="128">
        <v>3</v>
      </c>
      <c r="AG714" s="53">
        <f t="shared" si="1942"/>
        <v>42.25</v>
      </c>
      <c r="AH714" s="52"/>
      <c r="AJ714" s="17">
        <f t="shared" si="1943"/>
        <v>42.25</v>
      </c>
      <c r="AK714" s="17">
        <f t="shared" si="1944"/>
        <v>0</v>
      </c>
      <c r="AL714" s="17">
        <f t="shared" si="1945"/>
        <v>0</v>
      </c>
      <c r="AM714" s="17" t="str">
        <f t="shared" si="1946"/>
        <v/>
      </c>
      <c r="AO714" s="31" t="s">
        <v>59</v>
      </c>
    </row>
    <row r="715" spans="2:41" s="3" customFormat="1" ht="2.85" customHeight="1" x14ac:dyDescent="0.2">
      <c r="P715" s="73"/>
      <c r="Q715" s="89"/>
      <c r="R715" s="6"/>
      <c r="S715" s="39"/>
      <c r="T715" s="6"/>
      <c r="U715" s="5"/>
      <c r="V715" s="52"/>
      <c r="W715" s="56"/>
      <c r="X715" s="15"/>
      <c r="Y715" s="52"/>
      <c r="Z715" s="39"/>
      <c r="AA715" s="39"/>
      <c r="AB715" s="55"/>
      <c r="AC715" s="17"/>
      <c r="AD715" s="15"/>
      <c r="AE715" s="65"/>
      <c r="AF715" s="123"/>
      <c r="AG715" s="39"/>
      <c r="AH715" s="52"/>
      <c r="AJ715" s="17"/>
      <c r="AK715" s="17"/>
      <c r="AL715" s="17"/>
      <c r="AM715" s="17"/>
      <c r="AO715" s="157" t="s">
        <v>59</v>
      </c>
    </row>
    <row r="716" spans="2:41" s="3" customFormat="1" ht="9.9499999999999993" customHeight="1" x14ac:dyDescent="0.2">
      <c r="B716" s="3" t="s">
        <v>87</v>
      </c>
      <c r="D716" s="40" t="s">
        <v>97</v>
      </c>
      <c r="E716" s="186" t="s">
        <v>375</v>
      </c>
      <c r="F716" s="186"/>
      <c r="G716" s="186" t="s">
        <v>377</v>
      </c>
      <c r="J716" s="186" t="s">
        <v>381</v>
      </c>
      <c r="L716" s="186"/>
      <c r="M716" s="186"/>
      <c r="N716" s="186"/>
      <c r="O716" s="186"/>
      <c r="P716" s="98"/>
      <c r="Q716" s="187"/>
      <c r="R716" s="188"/>
      <c r="S716" s="39"/>
      <c r="T716" s="6"/>
      <c r="U716" s="5"/>
      <c r="V716" s="52"/>
      <c r="W716" s="56"/>
      <c r="X716" s="15"/>
      <c r="Y716" s="52"/>
      <c r="Z716" s="39"/>
      <c r="AA716" s="39"/>
      <c r="AB716" s="55"/>
      <c r="AC716" s="17"/>
      <c r="AD716" s="15"/>
      <c r="AE716" s="65"/>
      <c r="AF716" s="123"/>
      <c r="AG716" s="39"/>
      <c r="AH716" s="52"/>
      <c r="AJ716" s="17"/>
      <c r="AK716" s="17"/>
      <c r="AL716" s="17"/>
      <c r="AM716" s="17"/>
      <c r="AO716" s="157" t="s">
        <v>59</v>
      </c>
    </row>
    <row r="717" spans="2:41" s="3" customFormat="1" ht="9.9499999999999993" customHeight="1" x14ac:dyDescent="0.2">
      <c r="D717" s="40"/>
      <c r="E717" s="186" t="s">
        <v>376</v>
      </c>
      <c r="F717" s="186"/>
      <c r="G717" s="186" t="s">
        <v>378</v>
      </c>
      <c r="J717" s="186" t="s">
        <v>382</v>
      </c>
      <c r="L717" s="186"/>
      <c r="M717" s="186"/>
      <c r="N717" s="186"/>
      <c r="O717" s="186"/>
      <c r="P717" s="98"/>
      <c r="Q717" s="187"/>
      <c r="R717" s="188"/>
      <c r="S717" s="39"/>
      <c r="T717" s="6"/>
      <c r="U717" s="5"/>
      <c r="V717" s="52"/>
      <c r="W717" s="56"/>
      <c r="X717" s="15"/>
      <c r="Y717" s="52"/>
      <c r="Z717" s="39"/>
      <c r="AA717" s="39"/>
      <c r="AB717" s="55"/>
      <c r="AC717" s="17"/>
      <c r="AD717" s="15"/>
      <c r="AE717" s="65"/>
      <c r="AF717" s="123"/>
      <c r="AG717" s="39"/>
      <c r="AH717" s="52"/>
      <c r="AJ717" s="17"/>
      <c r="AK717" s="17"/>
      <c r="AL717" s="17"/>
      <c r="AM717" s="17"/>
      <c r="AO717" s="157" t="s">
        <v>59</v>
      </c>
    </row>
    <row r="718" spans="2:41" s="3" customFormat="1" ht="1.5" customHeight="1" x14ac:dyDescent="0.2">
      <c r="P718" s="73"/>
      <c r="Q718" s="89"/>
      <c r="R718" s="6"/>
      <c r="S718" s="39"/>
      <c r="T718" s="6"/>
      <c r="U718" s="5"/>
      <c r="V718" s="52"/>
      <c r="W718" s="56"/>
      <c r="X718" s="15"/>
      <c r="Y718" s="52"/>
      <c r="Z718" s="39"/>
      <c r="AA718" s="39"/>
      <c r="AB718" s="55"/>
      <c r="AC718" s="17"/>
      <c r="AD718" s="15"/>
      <c r="AE718" s="65"/>
      <c r="AF718" s="123"/>
      <c r="AG718" s="39"/>
      <c r="AH718" s="52"/>
      <c r="AJ718" s="17"/>
      <c r="AK718" s="17"/>
      <c r="AL718" s="17"/>
      <c r="AM718" s="17"/>
      <c r="AO718" s="157" t="s">
        <v>59</v>
      </c>
    </row>
    <row r="719" spans="2:41" s="3" customFormat="1" ht="9.9499999999999993" customHeight="1" x14ac:dyDescent="0.2">
      <c r="B719" s="112" t="s">
        <v>55</v>
      </c>
      <c r="D719" s="40"/>
      <c r="E719" s="73" t="s">
        <v>172</v>
      </c>
      <c r="F719" s="73"/>
      <c r="G719" s="30" t="s">
        <v>48</v>
      </c>
      <c r="H719" s="30"/>
      <c r="I719" s="30"/>
      <c r="J719" s="30" t="s">
        <v>179</v>
      </c>
      <c r="K719" s="30"/>
      <c r="L719" s="30"/>
      <c r="M719" s="30"/>
      <c r="N719" s="30"/>
      <c r="P719" s="73" t="s">
        <v>176</v>
      </c>
      <c r="Q719" s="89"/>
      <c r="R719" s="29"/>
      <c r="S719" s="39">
        <f t="shared" ref="S719" si="1947">IF(Suggested="Yes",AA719,AG719)</f>
        <v>17.05</v>
      </c>
      <c r="T719" s="37" t="s">
        <v>47</v>
      </c>
      <c r="U719" s="5" t="str">
        <f>+Instructions!$B$3</f>
        <v>B</v>
      </c>
      <c r="V719" s="52"/>
      <c r="W719" s="56">
        <f>+Instructions!$C$22</f>
        <v>0</v>
      </c>
      <c r="X719" s="17">
        <f t="shared" ref="X719" si="1948">ROUND($AA719*(1-W719)+0.004999,2)</f>
        <v>17.05</v>
      </c>
      <c r="Y719" s="52"/>
      <c r="Z719" s="6" t="s">
        <v>667</v>
      </c>
      <c r="AA719" s="39">
        <v>17.05</v>
      </c>
      <c r="AB719" s="60">
        <f t="shared" ref="AB719" si="1949">+W719</f>
        <v>0</v>
      </c>
      <c r="AC719" s="17">
        <f t="shared" ref="AC719" si="1950">+X719</f>
        <v>17.05</v>
      </c>
      <c r="AD719" s="12">
        <f t="shared" ref="AD719" si="1951">(AG719-AC719)/AG719</f>
        <v>0</v>
      </c>
      <c r="AE719" s="120"/>
      <c r="AF719" s="127">
        <v>1</v>
      </c>
      <c r="AG719" s="38">
        <f t="shared" ref="AG719" si="1952">SUM(AJ719:AL719)+AE719</f>
        <v>17.05</v>
      </c>
      <c r="AH719" s="52"/>
      <c r="AJ719" s="17">
        <f t="shared" ref="AJ719" si="1953">ROUND(AC719/(1-VLOOKUP(AF719,Group,2,FALSE)),2)</f>
        <v>17.05</v>
      </c>
      <c r="AK719" s="17">
        <f t="shared" ref="AK719" si="1954">IF(VLOOKUP(AF719,Group,5,FALSE)="YES",VLOOKUP(ROUND(ROUND(AJ719,1)-AJ719,2),Round,2,FALSE)+VLOOKUP(AF719,Group,6,FALSE),0)</f>
        <v>0</v>
      </c>
      <c r="AL719" s="17">
        <f t="shared" ref="AL719" si="1955">IF(VLOOKUP(AF719,Group,7,FALSE)="",0,ROUND(AJ719-0.04999,1)-AJ719+AM719)</f>
        <v>0</v>
      </c>
      <c r="AM719" s="17" t="str">
        <f t="shared" ref="AM719" si="1956">IF(VLOOKUP(AF719,Group,7,FALSE)="","",VLOOKUP(AF719,Group,7,FALSE))</f>
        <v/>
      </c>
      <c r="AO719" s="31" t="s">
        <v>59</v>
      </c>
    </row>
    <row r="720" spans="2:41" s="3" customFormat="1" ht="3.95" customHeight="1" x14ac:dyDescent="0.2">
      <c r="P720" s="73"/>
      <c r="Q720" s="89"/>
      <c r="R720" s="6"/>
      <c r="S720" s="39"/>
      <c r="T720" s="6"/>
      <c r="U720" s="5"/>
      <c r="V720" s="52"/>
      <c r="W720" s="56"/>
      <c r="X720" s="15"/>
      <c r="Y720" s="52"/>
      <c r="Z720" s="39"/>
      <c r="AA720" s="39"/>
      <c r="AB720" s="55"/>
      <c r="AC720" s="17"/>
      <c r="AD720" s="15"/>
      <c r="AE720" s="65"/>
      <c r="AF720" s="123"/>
      <c r="AG720" s="39"/>
      <c r="AH720" s="52"/>
      <c r="AJ720" s="17"/>
      <c r="AK720" s="17"/>
      <c r="AL720" s="17"/>
      <c r="AM720" s="17"/>
      <c r="AO720" s="157" t="s">
        <v>59</v>
      </c>
    </row>
    <row r="721" spans="2:41" s="3" customFormat="1" ht="9.9499999999999993" customHeight="1" x14ac:dyDescent="0.2">
      <c r="C721" s="213" t="s">
        <v>486</v>
      </c>
      <c r="D721" s="98"/>
      <c r="E721" s="174"/>
      <c r="F721" s="73"/>
      <c r="G721" s="30"/>
      <c r="H721" s="30"/>
      <c r="I721" s="30"/>
      <c r="J721" s="30"/>
      <c r="K721" s="174"/>
      <c r="M721" s="30"/>
      <c r="N721" s="30" t="s">
        <v>87</v>
      </c>
      <c r="P721" s="73"/>
      <c r="Q721" s="89"/>
      <c r="R721" s="78" t="s">
        <v>121</v>
      </c>
      <c r="S721" s="189" t="s">
        <v>522</v>
      </c>
      <c r="T721" s="190"/>
      <c r="U721" s="37"/>
      <c r="V721" s="52"/>
      <c r="W721" s="56"/>
      <c r="X721" s="39"/>
      <c r="Y721" s="52"/>
      <c r="Z721" s="39"/>
      <c r="AA721" s="39"/>
      <c r="AB721" s="60"/>
      <c r="AC721" s="39"/>
      <c r="AD721" s="60"/>
      <c r="AE721" s="74"/>
      <c r="AF721" s="74"/>
      <c r="AG721" s="39"/>
      <c r="AH721" s="52"/>
      <c r="AI721" s="39"/>
      <c r="AJ721" s="39"/>
      <c r="AK721" s="39"/>
      <c r="AL721" s="39"/>
      <c r="AM721" s="39"/>
      <c r="AN721" s="6"/>
      <c r="AO721" s="156"/>
    </row>
    <row r="722" spans="2:41" s="3" customFormat="1" ht="2.85" customHeight="1" x14ac:dyDescent="0.2">
      <c r="P722" s="73"/>
      <c r="Q722" s="89"/>
      <c r="R722" s="6"/>
      <c r="S722" s="39"/>
      <c r="T722" s="6"/>
      <c r="U722" s="5"/>
      <c r="V722" s="52"/>
      <c r="W722" s="56"/>
      <c r="X722" s="15"/>
      <c r="Y722" s="52"/>
      <c r="Z722" s="39"/>
      <c r="AA722" s="39"/>
      <c r="AB722" s="55"/>
      <c r="AC722" s="17"/>
      <c r="AD722" s="15"/>
      <c r="AE722" s="65"/>
      <c r="AF722" s="123"/>
      <c r="AG722" s="39"/>
      <c r="AH722" s="52"/>
      <c r="AJ722" s="17"/>
      <c r="AK722" s="17"/>
      <c r="AL722" s="17"/>
      <c r="AM722" s="17"/>
      <c r="AO722" s="157" t="s">
        <v>59</v>
      </c>
    </row>
    <row r="723" spans="2:41" s="3" customFormat="1" ht="9.9499999999999993" customHeight="1" x14ac:dyDescent="0.2">
      <c r="D723" s="40" t="s">
        <v>97</v>
      </c>
      <c r="E723" s="186" t="s">
        <v>487</v>
      </c>
      <c r="F723" s="186"/>
      <c r="G723" s="186" t="s">
        <v>490</v>
      </c>
      <c r="H723" s="186"/>
      <c r="I723" s="186"/>
      <c r="J723" s="186" t="s">
        <v>492</v>
      </c>
      <c r="K723" s="186"/>
      <c r="L723" s="186"/>
      <c r="M723" s="186" t="s">
        <v>494</v>
      </c>
      <c r="N723" s="186"/>
      <c r="O723" s="186"/>
      <c r="P723" s="98"/>
      <c r="Q723" s="187"/>
      <c r="R723" s="188"/>
      <c r="S723" s="39"/>
      <c r="T723" s="6"/>
      <c r="U723" s="5"/>
      <c r="V723" s="52"/>
      <c r="W723" s="56"/>
      <c r="X723" s="15"/>
      <c r="Y723" s="52"/>
      <c r="Z723" s="39"/>
      <c r="AA723" s="39"/>
      <c r="AB723" s="55"/>
      <c r="AC723" s="17"/>
      <c r="AD723" s="15"/>
      <c r="AE723" s="65"/>
      <c r="AF723" s="123"/>
      <c r="AG723" s="39"/>
      <c r="AH723" s="52"/>
      <c r="AJ723" s="17"/>
      <c r="AK723" s="17"/>
      <c r="AL723" s="17"/>
      <c r="AM723" s="17"/>
      <c r="AO723" s="157" t="s">
        <v>59</v>
      </c>
    </row>
    <row r="724" spans="2:41" s="3" customFormat="1" ht="9.9499999999999993" customHeight="1" x14ac:dyDescent="0.2">
      <c r="D724" s="40"/>
      <c r="E724" s="186" t="s">
        <v>488</v>
      </c>
      <c r="F724" s="186"/>
      <c r="G724" s="186" t="s">
        <v>489</v>
      </c>
      <c r="H724" s="186"/>
      <c r="I724" s="186"/>
      <c r="J724" s="186" t="s">
        <v>491</v>
      </c>
      <c r="K724" s="186"/>
      <c r="L724" s="186"/>
      <c r="M724" s="186" t="s">
        <v>493</v>
      </c>
      <c r="N724" s="186"/>
      <c r="O724" s="186"/>
      <c r="P724" s="98"/>
      <c r="Q724" s="187"/>
      <c r="R724" s="188"/>
      <c r="S724" s="39"/>
      <c r="T724" s="6"/>
      <c r="U724" s="5"/>
      <c r="V724" s="52"/>
      <c r="W724" s="56"/>
      <c r="X724" s="15"/>
      <c r="Y724" s="52"/>
      <c r="Z724" s="39"/>
      <c r="AA724" s="39"/>
      <c r="AB724" s="55"/>
      <c r="AC724" s="17"/>
      <c r="AD724" s="15"/>
      <c r="AE724" s="65"/>
      <c r="AF724" s="123"/>
      <c r="AG724" s="39"/>
      <c r="AH724" s="52"/>
      <c r="AJ724" s="17"/>
      <c r="AK724" s="17"/>
      <c r="AL724" s="17"/>
      <c r="AM724" s="17"/>
      <c r="AO724" s="157" t="s">
        <v>59</v>
      </c>
    </row>
    <row r="725" spans="2:41" s="3" customFormat="1" ht="1.5" customHeight="1" x14ac:dyDescent="0.2">
      <c r="P725" s="73"/>
      <c r="Q725" s="89"/>
      <c r="R725" s="6"/>
      <c r="S725" s="39"/>
      <c r="T725" s="6"/>
      <c r="U725" s="5"/>
      <c r="V725" s="52"/>
      <c r="W725" s="56"/>
      <c r="X725" s="15"/>
      <c r="Y725" s="52"/>
      <c r="Z725" s="39"/>
      <c r="AA725" s="39"/>
      <c r="AB725" s="55"/>
      <c r="AC725" s="17"/>
      <c r="AD725" s="15"/>
      <c r="AE725" s="65"/>
      <c r="AF725" s="123"/>
      <c r="AG725" s="39"/>
      <c r="AH725" s="52"/>
      <c r="AJ725" s="17"/>
      <c r="AK725" s="17"/>
      <c r="AL725" s="17"/>
      <c r="AM725" s="17"/>
      <c r="AO725" s="157" t="s">
        <v>59</v>
      </c>
    </row>
    <row r="726" spans="2:41" s="3" customFormat="1" ht="9.9499999999999993" customHeight="1" x14ac:dyDescent="0.2">
      <c r="B726" s="112" t="s">
        <v>55</v>
      </c>
      <c r="D726" s="40"/>
      <c r="E726" s="73" t="s">
        <v>123</v>
      </c>
      <c r="F726" s="73"/>
      <c r="G726" s="30" t="s">
        <v>48</v>
      </c>
      <c r="H726" s="30"/>
      <c r="I726" s="30"/>
      <c r="J726" s="30" t="s">
        <v>134</v>
      </c>
      <c r="K726" s="30"/>
      <c r="L726" s="30"/>
      <c r="M726" s="30"/>
      <c r="N726" s="30"/>
      <c r="P726" s="73" t="s">
        <v>108</v>
      </c>
      <c r="Q726" s="89"/>
      <c r="R726" s="29"/>
      <c r="S726" s="39">
        <f t="shared" ref="S726:S727" si="1957">IF(Suggested="Yes",AA726,AG726)</f>
        <v>53.9</v>
      </c>
      <c r="T726" s="37" t="s">
        <v>47</v>
      </c>
      <c r="U726" s="5" t="str">
        <f>+Instructions!$B$3</f>
        <v>B</v>
      </c>
      <c r="V726" s="52"/>
      <c r="W726" s="56">
        <f>+Instructions!$C$22</f>
        <v>0</v>
      </c>
      <c r="X726" s="17">
        <f t="shared" ref="X726:X727" si="1958">ROUND($AA726*(1-W726)+0.004999,2)</f>
        <v>53.9</v>
      </c>
      <c r="Y726" s="52"/>
      <c r="Z726" s="6" t="s">
        <v>667</v>
      </c>
      <c r="AA726" s="39">
        <v>53.9</v>
      </c>
      <c r="AB726" s="60">
        <f t="shared" ref="AB726:AB727" si="1959">+W726</f>
        <v>0</v>
      </c>
      <c r="AC726" s="17">
        <f t="shared" ref="AC726:AC727" si="1960">+X726</f>
        <v>53.9</v>
      </c>
      <c r="AD726" s="12">
        <f t="shared" ref="AD726:AD727" si="1961">(AG726-AC726)/AG726</f>
        <v>0</v>
      </c>
      <c r="AE726" s="120"/>
      <c r="AF726" s="127">
        <v>1</v>
      </c>
      <c r="AG726" s="38">
        <f t="shared" ref="AG726:AG727" si="1962">SUM(AJ726:AL726)+AE726</f>
        <v>53.9</v>
      </c>
      <c r="AH726" s="52"/>
      <c r="AJ726" s="17">
        <f t="shared" ref="AJ726:AJ727" si="1963">ROUND(AC726/(1-VLOOKUP(AF726,Group,2,FALSE)),2)</f>
        <v>53.9</v>
      </c>
      <c r="AK726" s="17">
        <f t="shared" ref="AK726:AK727" si="1964">IF(VLOOKUP(AF726,Group,5,FALSE)="YES",VLOOKUP(ROUND(ROUND(AJ726,1)-AJ726,2),Round,2,FALSE)+VLOOKUP(AF726,Group,6,FALSE),0)</f>
        <v>0</v>
      </c>
      <c r="AL726" s="17">
        <f t="shared" ref="AL726:AL727" si="1965">IF(VLOOKUP(AF726,Group,7,FALSE)="",0,ROUND(AJ726-0.04999,1)-AJ726+AM726)</f>
        <v>0</v>
      </c>
      <c r="AM726" s="17" t="str">
        <f t="shared" ref="AM726:AM727" si="1966">IF(VLOOKUP(AF726,Group,7,FALSE)="","",VLOOKUP(AF726,Group,7,FALSE))</f>
        <v/>
      </c>
      <c r="AO726" s="31" t="s">
        <v>59</v>
      </c>
    </row>
    <row r="727" spans="2:41" s="3" customFormat="1" ht="9.9499999999999993" customHeight="1" x14ac:dyDescent="0.2">
      <c r="B727" s="112" t="s">
        <v>55</v>
      </c>
      <c r="D727" s="40"/>
      <c r="E727" s="73" t="s">
        <v>277</v>
      </c>
      <c r="F727" s="73"/>
      <c r="G727" s="30" t="s">
        <v>48</v>
      </c>
      <c r="H727" s="30"/>
      <c r="I727" s="30"/>
      <c r="J727" s="30" t="s">
        <v>134</v>
      </c>
      <c r="K727" s="30"/>
      <c r="L727" s="30"/>
      <c r="M727" s="30"/>
      <c r="N727" s="30"/>
      <c r="P727" s="73" t="s">
        <v>143</v>
      </c>
      <c r="Q727" s="89"/>
      <c r="R727" s="29"/>
      <c r="S727" s="39">
        <f t="shared" si="1957"/>
        <v>60.3</v>
      </c>
      <c r="T727" s="37" t="s">
        <v>47</v>
      </c>
      <c r="U727" s="5" t="str">
        <f>+Instructions!$B$3</f>
        <v>B</v>
      </c>
      <c r="V727" s="52"/>
      <c r="W727" s="56">
        <f>+Instructions!$C$22</f>
        <v>0</v>
      </c>
      <c r="X727" s="17">
        <f t="shared" si="1958"/>
        <v>60.3</v>
      </c>
      <c r="Y727" s="52"/>
      <c r="Z727" s="6" t="s">
        <v>667</v>
      </c>
      <c r="AA727" s="39">
        <v>60.3</v>
      </c>
      <c r="AB727" s="60">
        <f t="shared" si="1959"/>
        <v>0</v>
      </c>
      <c r="AC727" s="17">
        <f t="shared" si="1960"/>
        <v>60.3</v>
      </c>
      <c r="AD727" s="12">
        <f t="shared" si="1961"/>
        <v>0</v>
      </c>
      <c r="AE727" s="120"/>
      <c r="AF727" s="127">
        <v>1</v>
      </c>
      <c r="AG727" s="38">
        <f t="shared" si="1962"/>
        <v>60.3</v>
      </c>
      <c r="AH727" s="52"/>
      <c r="AJ727" s="17">
        <f t="shared" si="1963"/>
        <v>60.3</v>
      </c>
      <c r="AK727" s="17">
        <f t="shared" si="1964"/>
        <v>0</v>
      </c>
      <c r="AL727" s="17">
        <f t="shared" si="1965"/>
        <v>0</v>
      </c>
      <c r="AM727" s="17" t="str">
        <f t="shared" si="1966"/>
        <v/>
      </c>
      <c r="AO727" s="31" t="s">
        <v>59</v>
      </c>
    </row>
    <row r="728" spans="2:41" s="3" customFormat="1" ht="2.85" customHeight="1" x14ac:dyDescent="0.2">
      <c r="P728" s="73"/>
      <c r="Q728" s="89"/>
      <c r="R728" s="6"/>
      <c r="S728" s="39"/>
      <c r="T728" s="6"/>
      <c r="U728" s="5"/>
      <c r="V728" s="52"/>
      <c r="W728" s="56"/>
      <c r="X728" s="15"/>
      <c r="Y728" s="52"/>
      <c r="Z728" s="39"/>
      <c r="AA728" s="39"/>
      <c r="AB728" s="55"/>
      <c r="AC728" s="17"/>
      <c r="AD728" s="15"/>
      <c r="AE728" s="65"/>
      <c r="AF728" s="123"/>
      <c r="AG728" s="39"/>
      <c r="AH728" s="52"/>
      <c r="AJ728" s="17"/>
      <c r="AK728" s="17"/>
      <c r="AL728" s="17"/>
      <c r="AM728" s="17"/>
      <c r="AO728" s="157" t="s">
        <v>59</v>
      </c>
    </row>
    <row r="729" spans="2:41" s="3" customFormat="1" ht="9.9499999999999993" customHeight="1" x14ac:dyDescent="0.2">
      <c r="D729" s="40" t="s">
        <v>97</v>
      </c>
      <c r="E729" s="186" t="s">
        <v>512</v>
      </c>
      <c r="F729" s="186"/>
      <c r="G729" s="186"/>
      <c r="H729" s="186"/>
      <c r="I729" s="186"/>
      <c r="J729" s="186"/>
      <c r="K729" s="186"/>
      <c r="L729" s="186"/>
      <c r="M729" s="186"/>
      <c r="N729" s="186"/>
      <c r="O729" s="186"/>
      <c r="P729" s="98"/>
      <c r="Q729" s="187"/>
      <c r="R729" s="188"/>
      <c r="S729" s="39"/>
      <c r="T729" s="6"/>
      <c r="U729" s="5"/>
      <c r="V729" s="52"/>
      <c r="W729" s="56"/>
      <c r="X729" s="15"/>
      <c r="Y729" s="52"/>
      <c r="Z729" s="39"/>
      <c r="AA729" s="39"/>
      <c r="AB729" s="55"/>
      <c r="AC729" s="17"/>
      <c r="AD729" s="15"/>
      <c r="AE729" s="65"/>
      <c r="AF729" s="123"/>
      <c r="AG729" s="39"/>
      <c r="AH729" s="52"/>
      <c r="AJ729" s="17"/>
      <c r="AK729" s="17"/>
      <c r="AL729" s="17"/>
      <c r="AM729" s="17"/>
      <c r="AO729" s="157" t="s">
        <v>59</v>
      </c>
    </row>
    <row r="730" spans="2:41" s="3" customFormat="1" ht="1.5" customHeight="1" x14ac:dyDescent="0.2">
      <c r="P730" s="73"/>
      <c r="Q730" s="89"/>
      <c r="R730" s="6"/>
      <c r="S730" s="39"/>
      <c r="T730" s="6"/>
      <c r="U730" s="5"/>
      <c r="V730" s="52"/>
      <c r="W730" s="56"/>
      <c r="X730" s="15"/>
      <c r="Y730" s="52"/>
      <c r="Z730" s="39"/>
      <c r="AA730" s="39"/>
      <c r="AB730" s="55"/>
      <c r="AC730" s="17"/>
      <c r="AD730" s="15"/>
      <c r="AE730" s="65"/>
      <c r="AF730" s="123"/>
      <c r="AG730" s="39"/>
      <c r="AH730" s="52"/>
      <c r="AJ730" s="17"/>
      <c r="AK730" s="17"/>
      <c r="AL730" s="17"/>
      <c r="AM730" s="17"/>
      <c r="AO730" s="157" t="s">
        <v>59</v>
      </c>
    </row>
    <row r="731" spans="2:41" s="3" customFormat="1" ht="9.9499999999999993" customHeight="1" x14ac:dyDescent="0.2">
      <c r="B731" s="111" t="s">
        <v>8</v>
      </c>
      <c r="D731" s="40"/>
      <c r="E731" s="73" t="s">
        <v>495</v>
      </c>
      <c r="F731" s="73"/>
      <c r="G731" s="30" t="s">
        <v>496</v>
      </c>
      <c r="H731" s="30"/>
      <c r="I731" s="30"/>
      <c r="J731" s="30" t="s">
        <v>134</v>
      </c>
      <c r="K731" s="30"/>
      <c r="L731" s="30"/>
      <c r="M731" s="30"/>
      <c r="N731" s="30"/>
      <c r="P731" s="73" t="s">
        <v>497</v>
      </c>
      <c r="Q731" s="89"/>
      <c r="R731" s="29"/>
      <c r="S731" s="39">
        <f t="shared" ref="S731" si="1967">IF(Suggested="Yes",AA731,AG731)</f>
        <v>75.5</v>
      </c>
      <c r="T731" s="37" t="s">
        <v>46</v>
      </c>
      <c r="U731" s="5" t="str">
        <f>+Instructions!$B$3</f>
        <v>B</v>
      </c>
      <c r="V731" s="52"/>
      <c r="W731" s="56">
        <f>+Instructions!$C$22</f>
        <v>0</v>
      </c>
      <c r="X731" s="17">
        <f t="shared" ref="X731" si="1968">ROUND($AA731*(1-W731)+0.004999,2)</f>
        <v>75.5</v>
      </c>
      <c r="Y731" s="52"/>
      <c r="Z731" s="6" t="s">
        <v>667</v>
      </c>
      <c r="AA731" s="39">
        <v>75.5</v>
      </c>
      <c r="AB731" s="60">
        <f t="shared" ref="AB731" si="1969">+W731</f>
        <v>0</v>
      </c>
      <c r="AC731" s="17">
        <f t="shared" ref="AC731" si="1970">+X731</f>
        <v>75.5</v>
      </c>
      <c r="AD731" s="12">
        <f t="shared" ref="AD731" si="1971">(AG731-AC731)/AG731</f>
        <v>0</v>
      </c>
      <c r="AE731" s="120"/>
      <c r="AF731" s="128">
        <v>3</v>
      </c>
      <c r="AG731" s="53">
        <f t="shared" ref="AG731" si="1972">SUM(AJ731:AL731)+AE731</f>
        <v>75.5</v>
      </c>
      <c r="AH731" s="52"/>
      <c r="AJ731" s="17">
        <f t="shared" ref="AJ731" si="1973">ROUND(AC731/(1-VLOOKUP(AF731,Group,2,FALSE)),2)</f>
        <v>75.5</v>
      </c>
      <c r="AK731" s="17">
        <f t="shared" ref="AK731" si="1974">IF(VLOOKUP(AF731,Group,5,FALSE)="YES",VLOOKUP(ROUND(ROUND(AJ731,1)-AJ731,2),Round,2,FALSE)+VLOOKUP(AF731,Group,6,FALSE),0)</f>
        <v>0</v>
      </c>
      <c r="AL731" s="17">
        <f t="shared" ref="AL731" si="1975">IF(VLOOKUP(AF731,Group,7,FALSE)="",0,ROUND(AJ731-0.04999,1)-AJ731+AM731)</f>
        <v>0</v>
      </c>
      <c r="AM731" s="17" t="str">
        <f t="shared" ref="AM731" si="1976">IF(VLOOKUP(AF731,Group,7,FALSE)="","",VLOOKUP(AF731,Group,7,FALSE))</f>
        <v/>
      </c>
      <c r="AO731" s="31" t="s">
        <v>59</v>
      </c>
    </row>
    <row r="732" spans="2:41" s="3" customFormat="1" ht="2.85" customHeight="1" x14ac:dyDescent="0.2">
      <c r="P732" s="73"/>
      <c r="Q732" s="89"/>
      <c r="R732" s="6"/>
      <c r="S732" s="39"/>
      <c r="T732" s="6"/>
      <c r="U732" s="5"/>
      <c r="V732" s="52"/>
      <c r="W732" s="56"/>
      <c r="X732" s="15"/>
      <c r="Y732" s="52"/>
      <c r="Z732" s="39"/>
      <c r="AA732" s="39"/>
      <c r="AB732" s="55"/>
      <c r="AC732" s="17"/>
      <c r="AD732" s="15"/>
      <c r="AE732" s="65"/>
      <c r="AF732" s="123"/>
      <c r="AG732" s="39"/>
      <c r="AH732" s="52"/>
      <c r="AJ732" s="17"/>
      <c r="AK732" s="17"/>
      <c r="AL732" s="17"/>
      <c r="AM732" s="17"/>
      <c r="AO732" s="157" t="s">
        <v>59</v>
      </c>
    </row>
    <row r="733" spans="2:41" s="3" customFormat="1" ht="9.9499999999999993" customHeight="1" x14ac:dyDescent="0.2">
      <c r="D733" s="40" t="s">
        <v>97</v>
      </c>
      <c r="E733" s="186" t="s">
        <v>487</v>
      </c>
      <c r="F733" s="186"/>
      <c r="G733" s="186" t="s">
        <v>490</v>
      </c>
      <c r="H733" s="186"/>
      <c r="I733" s="186"/>
      <c r="J733" s="186" t="s">
        <v>492</v>
      </c>
      <c r="K733" s="186"/>
      <c r="L733" s="186"/>
      <c r="M733" s="186" t="s">
        <v>494</v>
      </c>
      <c r="N733" s="186"/>
      <c r="O733" s="186"/>
      <c r="P733" s="98"/>
      <c r="Q733" s="187"/>
      <c r="R733" s="188"/>
      <c r="S733" s="39"/>
      <c r="T733" s="6"/>
      <c r="U733" s="5"/>
      <c r="V733" s="52"/>
      <c r="W733" s="56"/>
      <c r="X733" s="15"/>
      <c r="Y733" s="52"/>
      <c r="Z733" s="39"/>
      <c r="AA733" s="39"/>
      <c r="AB733" s="55"/>
      <c r="AC733" s="17"/>
      <c r="AD733" s="15"/>
      <c r="AE733" s="65"/>
      <c r="AF733" s="123"/>
      <c r="AG733" s="39"/>
      <c r="AH733" s="52"/>
      <c r="AJ733" s="17"/>
      <c r="AK733" s="17"/>
      <c r="AL733" s="17"/>
      <c r="AM733" s="17"/>
      <c r="AO733" s="157" t="s">
        <v>59</v>
      </c>
    </row>
    <row r="734" spans="2:41" s="3" customFormat="1" ht="9.9499999999999993" customHeight="1" x14ac:dyDescent="0.2">
      <c r="D734" s="40"/>
      <c r="E734" s="186" t="s">
        <v>488</v>
      </c>
      <c r="F734" s="186"/>
      <c r="G734" s="186" t="s">
        <v>489</v>
      </c>
      <c r="H734" s="186"/>
      <c r="I734" s="186"/>
      <c r="J734" s="186" t="s">
        <v>491</v>
      </c>
      <c r="K734" s="186"/>
      <c r="L734" s="186"/>
      <c r="M734" s="186" t="s">
        <v>493</v>
      </c>
      <c r="N734" s="186"/>
      <c r="O734" s="186"/>
      <c r="P734" s="98"/>
      <c r="Q734" s="187"/>
      <c r="R734" s="188"/>
      <c r="S734" s="39"/>
      <c r="T734" s="6"/>
      <c r="U734" s="5"/>
      <c r="V734" s="52"/>
      <c r="W734" s="56"/>
      <c r="X734" s="15"/>
      <c r="Y734" s="52"/>
      <c r="Z734" s="39"/>
      <c r="AA734" s="39"/>
      <c r="AB734" s="55"/>
      <c r="AC734" s="17"/>
      <c r="AD734" s="15"/>
      <c r="AE734" s="65"/>
      <c r="AF734" s="123"/>
      <c r="AG734" s="39"/>
      <c r="AH734" s="52"/>
      <c r="AJ734" s="17"/>
      <c r="AK734" s="17"/>
      <c r="AL734" s="17"/>
      <c r="AM734" s="17"/>
      <c r="AO734" s="157" t="s">
        <v>59</v>
      </c>
    </row>
    <row r="735" spans="2:41" s="3" customFormat="1" ht="1.5" customHeight="1" x14ac:dyDescent="0.2">
      <c r="P735" s="73"/>
      <c r="Q735" s="89"/>
      <c r="R735" s="6"/>
      <c r="S735" s="39"/>
      <c r="T735" s="6"/>
      <c r="U735" s="5"/>
      <c r="V735" s="52"/>
      <c r="W735" s="56"/>
      <c r="X735" s="15"/>
      <c r="Y735" s="52"/>
      <c r="Z735" s="39"/>
      <c r="AA735" s="39"/>
      <c r="AB735" s="55"/>
      <c r="AC735" s="17"/>
      <c r="AD735" s="15"/>
      <c r="AE735" s="65"/>
      <c r="AF735" s="123"/>
      <c r="AG735" s="39"/>
      <c r="AH735" s="52"/>
      <c r="AJ735" s="17"/>
      <c r="AK735" s="17"/>
      <c r="AL735" s="17"/>
      <c r="AM735" s="17"/>
      <c r="AO735" s="157" t="s">
        <v>59</v>
      </c>
    </row>
    <row r="736" spans="2:41" s="3" customFormat="1" ht="9.9499999999999993" customHeight="1" x14ac:dyDescent="0.2">
      <c r="B736" s="112" t="s">
        <v>55</v>
      </c>
      <c r="D736" s="40"/>
      <c r="E736" s="73" t="s">
        <v>123</v>
      </c>
      <c r="F736" s="73"/>
      <c r="G736" s="30" t="s">
        <v>48</v>
      </c>
      <c r="H736" s="30"/>
      <c r="I736" s="30"/>
      <c r="J736" s="30" t="s">
        <v>222</v>
      </c>
      <c r="K736" s="30"/>
      <c r="L736" s="30"/>
      <c r="M736" s="30"/>
      <c r="N736" s="30"/>
      <c r="P736" s="73" t="s">
        <v>108</v>
      </c>
      <c r="Q736" s="89"/>
      <c r="R736" s="29"/>
      <c r="S736" s="39">
        <f t="shared" ref="S736:S737" si="1977">IF(Suggested="Yes",AA736,AG736)</f>
        <v>53.9</v>
      </c>
      <c r="T736" s="37" t="s">
        <v>47</v>
      </c>
      <c r="U736" s="5" t="str">
        <f>+Instructions!$B$3</f>
        <v>B</v>
      </c>
      <c r="V736" s="52"/>
      <c r="W736" s="56">
        <f>+Instructions!$C$22</f>
        <v>0</v>
      </c>
      <c r="X736" s="17">
        <f t="shared" ref="X736:X737" si="1978">ROUND($AA736*(1-W736)+0.004999,2)</f>
        <v>53.9</v>
      </c>
      <c r="Y736" s="52"/>
      <c r="Z736" s="6" t="s">
        <v>667</v>
      </c>
      <c r="AA736" s="39">
        <v>53.9</v>
      </c>
      <c r="AB736" s="60">
        <f t="shared" ref="AB736:AB737" si="1979">+W736</f>
        <v>0</v>
      </c>
      <c r="AC736" s="17">
        <f t="shared" ref="AC736:AC737" si="1980">+X736</f>
        <v>53.9</v>
      </c>
      <c r="AD736" s="12">
        <f t="shared" ref="AD736:AD737" si="1981">(AG736-AC736)/AG736</f>
        <v>0</v>
      </c>
      <c r="AE736" s="120"/>
      <c r="AF736" s="127">
        <v>1</v>
      </c>
      <c r="AG736" s="38">
        <f t="shared" ref="AG736:AG737" si="1982">SUM(AJ736:AL736)+AE736</f>
        <v>53.9</v>
      </c>
      <c r="AH736" s="52"/>
      <c r="AJ736" s="17">
        <f t="shared" ref="AJ736:AJ737" si="1983">ROUND(AC736/(1-VLOOKUP(AF736,Group,2,FALSE)),2)</f>
        <v>53.9</v>
      </c>
      <c r="AK736" s="17">
        <f t="shared" ref="AK736:AK737" si="1984">IF(VLOOKUP(AF736,Group,5,FALSE)="YES",VLOOKUP(ROUND(ROUND(AJ736,1)-AJ736,2),Round,2,FALSE)+VLOOKUP(AF736,Group,6,FALSE),0)</f>
        <v>0</v>
      </c>
      <c r="AL736" s="17">
        <f t="shared" ref="AL736:AL737" si="1985">IF(VLOOKUP(AF736,Group,7,FALSE)="",0,ROUND(AJ736-0.04999,1)-AJ736+AM736)</f>
        <v>0</v>
      </c>
      <c r="AM736" s="17" t="str">
        <f t="shared" ref="AM736:AM737" si="1986">IF(VLOOKUP(AF736,Group,7,FALSE)="","",VLOOKUP(AF736,Group,7,FALSE))</f>
        <v/>
      </c>
      <c r="AO736" s="31" t="s">
        <v>59</v>
      </c>
    </row>
    <row r="737" spans="2:41" s="3" customFormat="1" ht="9.9499999999999993" customHeight="1" x14ac:dyDescent="0.2">
      <c r="B737" s="112" t="s">
        <v>55</v>
      </c>
      <c r="D737" s="40"/>
      <c r="E737" s="73" t="s">
        <v>277</v>
      </c>
      <c r="F737" s="73"/>
      <c r="G737" s="30" t="s">
        <v>48</v>
      </c>
      <c r="H737" s="30"/>
      <c r="I737" s="30"/>
      <c r="J737" s="30" t="s">
        <v>222</v>
      </c>
      <c r="K737" s="30"/>
      <c r="L737" s="30"/>
      <c r="M737" s="30"/>
      <c r="N737" s="30"/>
      <c r="P737" s="73" t="s">
        <v>143</v>
      </c>
      <c r="Q737" s="89"/>
      <c r="R737" s="29"/>
      <c r="S737" s="39">
        <f t="shared" si="1977"/>
        <v>60.3</v>
      </c>
      <c r="T737" s="37" t="s">
        <v>47</v>
      </c>
      <c r="U737" s="5" t="str">
        <f>+Instructions!$B$3</f>
        <v>B</v>
      </c>
      <c r="V737" s="52"/>
      <c r="W737" s="56">
        <f>+Instructions!$C$22</f>
        <v>0</v>
      </c>
      <c r="X737" s="17">
        <f t="shared" si="1978"/>
        <v>60.3</v>
      </c>
      <c r="Y737" s="52"/>
      <c r="Z737" s="6" t="s">
        <v>667</v>
      </c>
      <c r="AA737" s="39">
        <v>60.3</v>
      </c>
      <c r="AB737" s="60">
        <f t="shared" si="1979"/>
        <v>0</v>
      </c>
      <c r="AC737" s="17">
        <f t="shared" si="1980"/>
        <v>60.3</v>
      </c>
      <c r="AD737" s="12">
        <f t="shared" si="1981"/>
        <v>0</v>
      </c>
      <c r="AE737" s="120"/>
      <c r="AF737" s="127">
        <v>1</v>
      </c>
      <c r="AG737" s="38">
        <f t="shared" si="1982"/>
        <v>60.3</v>
      </c>
      <c r="AH737" s="52"/>
      <c r="AJ737" s="17">
        <f t="shared" si="1983"/>
        <v>60.3</v>
      </c>
      <c r="AK737" s="17">
        <f t="shared" si="1984"/>
        <v>0</v>
      </c>
      <c r="AL737" s="17">
        <f t="shared" si="1985"/>
        <v>0</v>
      </c>
      <c r="AM737" s="17" t="str">
        <f t="shared" si="1986"/>
        <v/>
      </c>
      <c r="AO737" s="31" t="s">
        <v>59</v>
      </c>
    </row>
    <row r="738" spans="2:41" s="3" customFormat="1" ht="2.85" customHeight="1" x14ac:dyDescent="0.2">
      <c r="P738" s="73"/>
      <c r="Q738" s="89"/>
      <c r="R738" s="6"/>
      <c r="S738" s="39"/>
      <c r="T738" s="6"/>
      <c r="U738" s="5"/>
      <c r="V738" s="52"/>
      <c r="W738" s="56"/>
      <c r="X738" s="15"/>
      <c r="Y738" s="52"/>
      <c r="Z738" s="39"/>
      <c r="AA738" s="39"/>
      <c r="AB738" s="55"/>
      <c r="AC738" s="17"/>
      <c r="AD738" s="15"/>
      <c r="AE738" s="65"/>
      <c r="AF738" s="123"/>
      <c r="AG738" s="39"/>
      <c r="AH738" s="52"/>
      <c r="AJ738" s="17"/>
      <c r="AK738" s="17"/>
      <c r="AL738" s="17"/>
      <c r="AM738" s="17"/>
      <c r="AO738" s="157" t="s">
        <v>59</v>
      </c>
    </row>
    <row r="739" spans="2:41" s="3" customFormat="1" ht="9.9499999999999993" customHeight="1" x14ac:dyDescent="0.2">
      <c r="D739" s="40" t="s">
        <v>97</v>
      </c>
      <c r="E739" s="186" t="s">
        <v>512</v>
      </c>
      <c r="F739" s="186"/>
      <c r="G739" s="186"/>
      <c r="H739" s="186"/>
      <c r="I739" s="186"/>
      <c r="J739" s="186"/>
      <c r="K739" s="186"/>
      <c r="L739" s="186"/>
      <c r="M739" s="186"/>
      <c r="N739" s="186"/>
      <c r="O739" s="186"/>
      <c r="P739" s="98"/>
      <c r="Q739" s="187"/>
      <c r="R739" s="188"/>
      <c r="S739" s="39"/>
      <c r="T739" s="6"/>
      <c r="U739" s="5"/>
      <c r="V739" s="52"/>
      <c r="W739" s="56"/>
      <c r="X739" s="15"/>
      <c r="Y739" s="52"/>
      <c r="Z739" s="39"/>
      <c r="AA739" s="39"/>
      <c r="AB739" s="55"/>
      <c r="AC739" s="17"/>
      <c r="AD739" s="15"/>
      <c r="AE739" s="65"/>
      <c r="AF739" s="123"/>
      <c r="AG739" s="39"/>
      <c r="AH739" s="52"/>
      <c r="AJ739" s="17"/>
      <c r="AK739" s="17"/>
      <c r="AL739" s="17"/>
      <c r="AM739" s="17"/>
      <c r="AO739" s="157" t="s">
        <v>59</v>
      </c>
    </row>
    <row r="740" spans="2:41" s="3" customFormat="1" ht="1.5" customHeight="1" x14ac:dyDescent="0.2">
      <c r="P740" s="73"/>
      <c r="Q740" s="89"/>
      <c r="R740" s="6"/>
      <c r="S740" s="39"/>
      <c r="T740" s="6"/>
      <c r="U740" s="5"/>
      <c r="V740" s="52"/>
      <c r="W740" s="56"/>
      <c r="X740" s="15"/>
      <c r="Y740" s="52"/>
      <c r="Z740" s="39"/>
      <c r="AA740" s="39"/>
      <c r="AB740" s="55"/>
      <c r="AC740" s="17"/>
      <c r="AD740" s="15"/>
      <c r="AE740" s="65"/>
      <c r="AF740" s="123"/>
      <c r="AG740" s="39"/>
      <c r="AH740" s="52"/>
      <c r="AJ740" s="17"/>
      <c r="AK740" s="17"/>
      <c r="AL740" s="17"/>
      <c r="AM740" s="17"/>
      <c r="AO740" s="157" t="s">
        <v>59</v>
      </c>
    </row>
    <row r="741" spans="2:41" s="3" customFormat="1" ht="9.9499999999999993" customHeight="1" x14ac:dyDescent="0.2">
      <c r="B741" s="111" t="s">
        <v>8</v>
      </c>
      <c r="D741" s="40"/>
      <c r="E741" s="73" t="s">
        <v>495</v>
      </c>
      <c r="F741" s="73"/>
      <c r="G741" s="30" t="s">
        <v>496</v>
      </c>
      <c r="H741" s="30"/>
      <c r="I741" s="30"/>
      <c r="J741" s="30" t="s">
        <v>222</v>
      </c>
      <c r="K741" s="30"/>
      <c r="L741" s="30"/>
      <c r="M741" s="30"/>
      <c r="N741" s="30"/>
      <c r="P741" s="73" t="s">
        <v>497</v>
      </c>
      <c r="Q741" s="89"/>
      <c r="R741" s="29"/>
      <c r="S741" s="39">
        <f t="shared" ref="S741" si="1987">IF(Suggested="Yes",AA741,AG741)</f>
        <v>75.5</v>
      </c>
      <c r="T741" s="37" t="s">
        <v>46</v>
      </c>
      <c r="U741" s="5" t="str">
        <f>+Instructions!$B$3</f>
        <v>B</v>
      </c>
      <c r="V741" s="52"/>
      <c r="W741" s="56">
        <f>+Instructions!$C$22</f>
        <v>0</v>
      </c>
      <c r="X741" s="17">
        <f t="shared" ref="X741" si="1988">ROUND($AA741*(1-W741)+0.004999,2)</f>
        <v>75.5</v>
      </c>
      <c r="Y741" s="52"/>
      <c r="Z741" s="6" t="s">
        <v>667</v>
      </c>
      <c r="AA741" s="39">
        <v>75.5</v>
      </c>
      <c r="AB741" s="60">
        <f t="shared" ref="AB741" si="1989">+W741</f>
        <v>0</v>
      </c>
      <c r="AC741" s="17">
        <f t="shared" ref="AC741" si="1990">+X741</f>
        <v>75.5</v>
      </c>
      <c r="AD741" s="12">
        <f t="shared" ref="AD741" si="1991">(AG741-AC741)/AG741</f>
        <v>0</v>
      </c>
      <c r="AE741" s="120"/>
      <c r="AF741" s="128">
        <v>3</v>
      </c>
      <c r="AG741" s="53">
        <f t="shared" ref="AG741" si="1992">SUM(AJ741:AL741)+AE741</f>
        <v>75.5</v>
      </c>
      <c r="AH741" s="52"/>
      <c r="AJ741" s="17">
        <f t="shared" ref="AJ741" si="1993">ROUND(AC741/(1-VLOOKUP(AF741,Group,2,FALSE)),2)</f>
        <v>75.5</v>
      </c>
      <c r="AK741" s="17">
        <f t="shared" ref="AK741" si="1994">IF(VLOOKUP(AF741,Group,5,FALSE)="YES",VLOOKUP(ROUND(ROUND(AJ741,1)-AJ741,2),Round,2,FALSE)+VLOOKUP(AF741,Group,6,FALSE),0)</f>
        <v>0</v>
      </c>
      <c r="AL741" s="17">
        <f t="shared" ref="AL741" si="1995">IF(VLOOKUP(AF741,Group,7,FALSE)="",0,ROUND(AJ741-0.04999,1)-AJ741+AM741)</f>
        <v>0</v>
      </c>
      <c r="AM741" s="17" t="str">
        <f t="shared" ref="AM741" si="1996">IF(VLOOKUP(AF741,Group,7,FALSE)="","",VLOOKUP(AF741,Group,7,FALSE))</f>
        <v/>
      </c>
      <c r="AO741" s="31" t="s">
        <v>59</v>
      </c>
    </row>
    <row r="742" spans="2:41" s="3" customFormat="1" ht="2.85" customHeight="1" x14ac:dyDescent="0.2">
      <c r="P742" s="73"/>
      <c r="Q742" s="89"/>
      <c r="R742" s="6"/>
      <c r="S742" s="39"/>
      <c r="T742" s="6"/>
      <c r="U742" s="5"/>
      <c r="V742" s="52"/>
      <c r="W742" s="56"/>
      <c r="X742" s="15"/>
      <c r="Y742" s="52"/>
      <c r="Z742" s="39"/>
      <c r="AA742" s="39"/>
      <c r="AB742" s="55"/>
      <c r="AC742" s="17"/>
      <c r="AD742" s="15"/>
      <c r="AE742" s="65"/>
      <c r="AF742" s="123"/>
      <c r="AG742" s="39"/>
      <c r="AH742" s="52"/>
      <c r="AJ742" s="17"/>
      <c r="AK742" s="17"/>
      <c r="AL742" s="17"/>
      <c r="AM742" s="17"/>
      <c r="AO742" s="157" t="s">
        <v>59</v>
      </c>
    </row>
    <row r="743" spans="2:41" s="3" customFormat="1" ht="9.9499999999999993" customHeight="1" x14ac:dyDescent="0.2">
      <c r="D743" s="40" t="s">
        <v>97</v>
      </c>
      <c r="E743" s="186" t="s">
        <v>498</v>
      </c>
      <c r="F743" s="186" t="s">
        <v>499</v>
      </c>
      <c r="G743" s="186"/>
      <c r="H743" s="186"/>
      <c r="I743" s="186" t="s">
        <v>502</v>
      </c>
      <c r="J743" s="186" t="s">
        <v>504</v>
      </c>
      <c r="L743" s="186"/>
      <c r="M743" s="186"/>
      <c r="N743" s="186"/>
      <c r="O743" s="186"/>
      <c r="P743" s="98"/>
      <c r="Q743" s="187"/>
      <c r="R743" s="188"/>
      <c r="S743" s="39"/>
      <c r="T743" s="6"/>
      <c r="U743" s="5"/>
      <c r="V743" s="52"/>
      <c r="W743" s="56"/>
      <c r="X743" s="15"/>
      <c r="Y743" s="52"/>
      <c r="Z743" s="39"/>
      <c r="AA743" s="39"/>
      <c r="AB743" s="55"/>
      <c r="AC743" s="17"/>
      <c r="AD743" s="15"/>
      <c r="AE743" s="65"/>
      <c r="AF743" s="123"/>
      <c r="AG743" s="39"/>
      <c r="AH743" s="52"/>
      <c r="AJ743" s="17"/>
      <c r="AK743" s="17"/>
      <c r="AL743" s="17"/>
      <c r="AM743" s="17"/>
      <c r="AO743" s="157" t="s">
        <v>59</v>
      </c>
    </row>
    <row r="744" spans="2:41" s="3" customFormat="1" ht="9.9499999999999993" customHeight="1" x14ac:dyDescent="0.2">
      <c r="D744" s="40"/>
      <c r="E744" s="186" t="s">
        <v>501</v>
      </c>
      <c r="F744" s="186" t="s">
        <v>500</v>
      </c>
      <c r="G744" s="186"/>
      <c r="H744" s="186"/>
      <c r="I744" s="186" t="s">
        <v>503</v>
      </c>
      <c r="J744" s="186"/>
      <c r="K744" s="186"/>
      <c r="L744" s="186"/>
      <c r="M744" s="186"/>
      <c r="N744" s="186"/>
      <c r="O744" s="186"/>
      <c r="P744" s="98"/>
      <c r="Q744" s="187"/>
      <c r="R744" s="188"/>
      <c r="S744" s="39"/>
      <c r="T744" s="6"/>
      <c r="U744" s="5"/>
      <c r="V744" s="52"/>
      <c r="W744" s="56"/>
      <c r="X744" s="15"/>
      <c r="Y744" s="52"/>
      <c r="Z744" s="39"/>
      <c r="AA744" s="39"/>
      <c r="AB744" s="55"/>
      <c r="AC744" s="17"/>
      <c r="AD744" s="15"/>
      <c r="AE744" s="65"/>
      <c r="AF744" s="123"/>
      <c r="AG744" s="39"/>
      <c r="AH744" s="52"/>
      <c r="AJ744" s="17"/>
      <c r="AK744" s="17"/>
      <c r="AL744" s="17"/>
      <c r="AM744" s="17"/>
      <c r="AO744" s="157" t="s">
        <v>59</v>
      </c>
    </row>
    <row r="745" spans="2:41" s="3" customFormat="1" ht="1.5" customHeight="1" x14ac:dyDescent="0.2">
      <c r="P745" s="73"/>
      <c r="Q745" s="89"/>
      <c r="R745" s="6"/>
      <c r="S745" s="39"/>
      <c r="T745" s="6"/>
      <c r="U745" s="5"/>
      <c r="V745" s="52"/>
      <c r="W745" s="56"/>
      <c r="X745" s="15"/>
      <c r="Y745" s="52"/>
      <c r="Z745" s="39"/>
      <c r="AA745" s="39"/>
      <c r="AB745" s="55"/>
      <c r="AC745" s="17"/>
      <c r="AD745" s="15"/>
      <c r="AE745" s="65"/>
      <c r="AF745" s="123"/>
      <c r="AG745" s="39"/>
      <c r="AH745" s="52"/>
      <c r="AJ745" s="17"/>
      <c r="AK745" s="17"/>
      <c r="AL745" s="17"/>
      <c r="AM745" s="17"/>
      <c r="AO745" s="157" t="s">
        <v>59</v>
      </c>
    </row>
    <row r="746" spans="2:41" s="3" customFormat="1" ht="9.9499999999999993" customHeight="1" x14ac:dyDescent="0.2">
      <c r="B746" s="112" t="s">
        <v>55</v>
      </c>
      <c r="D746" s="40"/>
      <c r="E746" s="73" t="s">
        <v>123</v>
      </c>
      <c r="F746" s="73"/>
      <c r="G746" s="30" t="s">
        <v>48</v>
      </c>
      <c r="H746" s="30"/>
      <c r="I746" s="30"/>
      <c r="J746" s="30" t="s">
        <v>134</v>
      </c>
      <c r="K746" s="30"/>
      <c r="L746" s="30"/>
      <c r="M746" s="30"/>
      <c r="N746" s="30"/>
      <c r="P746" s="73" t="s">
        <v>108</v>
      </c>
      <c r="Q746" s="89"/>
      <c r="R746" s="29"/>
      <c r="S746" s="39">
        <f t="shared" ref="S746:S747" si="1997">IF(Suggested="Yes",AA746,AG746)</f>
        <v>40.049999999999997</v>
      </c>
      <c r="T746" s="37" t="s">
        <v>47</v>
      </c>
      <c r="U746" s="5" t="str">
        <f>+Instructions!$B$3</f>
        <v>B</v>
      </c>
      <c r="V746" s="52"/>
      <c r="W746" s="56">
        <f>+Instructions!$C$22</f>
        <v>0</v>
      </c>
      <c r="X746" s="17">
        <f t="shared" ref="X746:X747" si="1998">ROUND($AA746*(1-W746)+0.004999,2)</f>
        <v>40.049999999999997</v>
      </c>
      <c r="Y746" s="52"/>
      <c r="Z746" s="6" t="s">
        <v>667</v>
      </c>
      <c r="AA746" s="39">
        <v>40.049999999999997</v>
      </c>
      <c r="AB746" s="60">
        <f t="shared" ref="AB746:AB747" si="1999">+W746</f>
        <v>0</v>
      </c>
      <c r="AC746" s="17">
        <f t="shared" ref="AC746:AC747" si="2000">+X746</f>
        <v>40.049999999999997</v>
      </c>
      <c r="AD746" s="12">
        <f t="shared" ref="AD746:AD747" si="2001">(AG746-AC746)/AG746</f>
        <v>0</v>
      </c>
      <c r="AE746" s="120"/>
      <c r="AF746" s="127">
        <v>1</v>
      </c>
      <c r="AG746" s="38">
        <f t="shared" ref="AG746:AG747" si="2002">SUM(AJ746:AL746)+AE746</f>
        <v>40.049999999999997</v>
      </c>
      <c r="AH746" s="52"/>
      <c r="AJ746" s="17">
        <f t="shared" ref="AJ746:AJ747" si="2003">ROUND(AC746/(1-VLOOKUP(AF746,Group,2,FALSE)),2)</f>
        <v>40.049999999999997</v>
      </c>
      <c r="AK746" s="17">
        <f t="shared" ref="AK746:AK747" si="2004">IF(VLOOKUP(AF746,Group,5,FALSE)="YES",VLOOKUP(ROUND(ROUND(AJ746,1)-AJ746,2),Round,2,FALSE)+VLOOKUP(AF746,Group,6,FALSE),0)</f>
        <v>0</v>
      </c>
      <c r="AL746" s="17">
        <f t="shared" ref="AL746:AL747" si="2005">IF(VLOOKUP(AF746,Group,7,FALSE)="",0,ROUND(AJ746-0.04999,1)-AJ746+AM746)</f>
        <v>0</v>
      </c>
      <c r="AM746" s="17" t="str">
        <f t="shared" ref="AM746:AM747" si="2006">IF(VLOOKUP(AF746,Group,7,FALSE)="","",VLOOKUP(AF746,Group,7,FALSE))</f>
        <v/>
      </c>
      <c r="AO746" s="31" t="s">
        <v>59</v>
      </c>
    </row>
    <row r="747" spans="2:41" s="3" customFormat="1" ht="9.9499999999999993" customHeight="1" x14ac:dyDescent="0.2">
      <c r="B747" s="112" t="s">
        <v>55</v>
      </c>
      <c r="D747" s="40"/>
      <c r="E747" s="73" t="s">
        <v>277</v>
      </c>
      <c r="F747" s="73"/>
      <c r="G747" s="30" t="s">
        <v>48</v>
      </c>
      <c r="H747" s="30"/>
      <c r="I747" s="30"/>
      <c r="J747" s="30" t="s">
        <v>134</v>
      </c>
      <c r="K747" s="30"/>
      <c r="L747" s="30"/>
      <c r="M747" s="30"/>
      <c r="N747" s="30"/>
      <c r="P747" s="73" t="s">
        <v>143</v>
      </c>
      <c r="Q747" s="89"/>
      <c r="R747" s="29"/>
      <c r="S747" s="39">
        <f t="shared" si="1997"/>
        <v>49.25</v>
      </c>
      <c r="T747" s="37" t="s">
        <v>47</v>
      </c>
      <c r="U747" s="5" t="str">
        <f>+Instructions!$B$3</f>
        <v>B</v>
      </c>
      <c r="V747" s="52"/>
      <c r="W747" s="56">
        <f>+Instructions!$C$22</f>
        <v>0</v>
      </c>
      <c r="X747" s="17">
        <f t="shared" si="1998"/>
        <v>49.25</v>
      </c>
      <c r="Y747" s="52"/>
      <c r="Z747" s="6" t="s">
        <v>667</v>
      </c>
      <c r="AA747" s="39">
        <v>49.25</v>
      </c>
      <c r="AB747" s="60">
        <f t="shared" si="1999"/>
        <v>0</v>
      </c>
      <c r="AC747" s="17">
        <f t="shared" si="2000"/>
        <v>49.25</v>
      </c>
      <c r="AD747" s="12">
        <f t="shared" si="2001"/>
        <v>0</v>
      </c>
      <c r="AE747" s="120"/>
      <c r="AF747" s="127">
        <v>1</v>
      </c>
      <c r="AG747" s="38">
        <f t="shared" si="2002"/>
        <v>49.25</v>
      </c>
      <c r="AH747" s="52"/>
      <c r="AJ747" s="17">
        <f t="shared" si="2003"/>
        <v>49.25</v>
      </c>
      <c r="AK747" s="17">
        <f t="shared" si="2004"/>
        <v>0</v>
      </c>
      <c r="AL747" s="17">
        <f t="shared" si="2005"/>
        <v>0</v>
      </c>
      <c r="AM747" s="17" t="str">
        <f t="shared" si="2006"/>
        <v/>
      </c>
      <c r="AO747" s="31" t="s">
        <v>59</v>
      </c>
    </row>
    <row r="748" spans="2:41" s="3" customFormat="1" ht="2.85" customHeight="1" x14ac:dyDescent="0.2">
      <c r="P748" s="73"/>
      <c r="Q748" s="89"/>
      <c r="R748" s="6"/>
      <c r="S748" s="39"/>
      <c r="T748" s="6"/>
      <c r="U748" s="5"/>
      <c r="V748" s="52"/>
      <c r="W748" s="56"/>
      <c r="X748" s="15"/>
      <c r="Y748" s="52"/>
      <c r="Z748" s="39"/>
      <c r="AA748" s="39"/>
      <c r="AB748" s="55"/>
      <c r="AC748" s="17"/>
      <c r="AD748" s="15"/>
      <c r="AE748" s="65"/>
      <c r="AF748" s="123"/>
      <c r="AG748" s="39"/>
      <c r="AH748" s="52"/>
      <c r="AJ748" s="17"/>
      <c r="AK748" s="17"/>
      <c r="AL748" s="17"/>
      <c r="AM748" s="17"/>
      <c r="AO748" s="157" t="s">
        <v>59</v>
      </c>
    </row>
    <row r="749" spans="2:41" s="3" customFormat="1" ht="9.9499999999999993" customHeight="1" x14ac:dyDescent="0.2">
      <c r="D749" s="40" t="s">
        <v>97</v>
      </c>
      <c r="E749" s="186" t="s">
        <v>505</v>
      </c>
      <c r="G749" s="186" t="s">
        <v>507</v>
      </c>
      <c r="H749" s="186"/>
      <c r="J749" s="186" t="s">
        <v>509</v>
      </c>
      <c r="L749" s="186" t="s">
        <v>511</v>
      </c>
      <c r="M749" s="186"/>
      <c r="N749" s="186"/>
      <c r="O749" s="186"/>
      <c r="P749" s="98"/>
      <c r="Q749" s="187"/>
      <c r="R749" s="188"/>
      <c r="S749" s="39"/>
      <c r="T749" s="6"/>
      <c r="U749" s="5"/>
      <c r="V749" s="52"/>
      <c r="W749" s="56"/>
      <c r="X749" s="15"/>
      <c r="Y749" s="52"/>
      <c r="Z749" s="39"/>
      <c r="AA749" s="39"/>
      <c r="AB749" s="55"/>
      <c r="AC749" s="17"/>
      <c r="AD749" s="15"/>
      <c r="AE749" s="65"/>
      <c r="AF749" s="123"/>
      <c r="AG749" s="39"/>
      <c r="AH749" s="52"/>
      <c r="AJ749" s="17"/>
      <c r="AK749" s="17"/>
      <c r="AL749" s="17"/>
      <c r="AM749" s="17"/>
      <c r="AO749" s="157" t="s">
        <v>59</v>
      </c>
    </row>
    <row r="750" spans="2:41" s="3" customFormat="1" ht="9.9499999999999993" customHeight="1" x14ac:dyDescent="0.2">
      <c r="D750" s="40"/>
      <c r="E750" s="186" t="s">
        <v>506</v>
      </c>
      <c r="G750" s="186" t="s">
        <v>508</v>
      </c>
      <c r="H750" s="186"/>
      <c r="J750" s="186" t="s">
        <v>510</v>
      </c>
      <c r="K750" s="186"/>
      <c r="L750" s="186"/>
      <c r="M750" s="186"/>
      <c r="N750" s="186"/>
      <c r="O750" s="186"/>
      <c r="P750" s="98"/>
      <c r="Q750" s="187"/>
      <c r="R750" s="188"/>
      <c r="S750" s="39"/>
      <c r="T750" s="6"/>
      <c r="U750" s="5"/>
      <c r="V750" s="52"/>
      <c r="W750" s="56"/>
      <c r="X750" s="15"/>
      <c r="Y750" s="52"/>
      <c r="Z750" s="39"/>
      <c r="AA750" s="39"/>
      <c r="AB750" s="55"/>
      <c r="AC750" s="17"/>
      <c r="AD750" s="15"/>
      <c r="AE750" s="65"/>
      <c r="AF750" s="123"/>
      <c r="AG750" s="39"/>
      <c r="AH750" s="52"/>
      <c r="AJ750" s="17"/>
      <c r="AK750" s="17"/>
      <c r="AL750" s="17"/>
      <c r="AM750" s="17"/>
      <c r="AO750" s="157" t="s">
        <v>59</v>
      </c>
    </row>
    <row r="751" spans="2:41" s="3" customFormat="1" ht="1.5" customHeight="1" x14ac:dyDescent="0.2">
      <c r="P751" s="73"/>
      <c r="Q751" s="89"/>
      <c r="R751" s="6"/>
      <c r="S751" s="39"/>
      <c r="T751" s="6"/>
      <c r="U751" s="5"/>
      <c r="V751" s="52"/>
      <c r="W751" s="56"/>
      <c r="X751" s="15"/>
      <c r="Y751" s="52"/>
      <c r="Z751" s="39"/>
      <c r="AA751" s="39"/>
      <c r="AB751" s="55"/>
      <c r="AC751" s="17"/>
      <c r="AD751" s="15"/>
      <c r="AE751" s="65"/>
      <c r="AF751" s="123"/>
      <c r="AG751" s="39"/>
      <c r="AH751" s="52"/>
      <c r="AJ751" s="17"/>
      <c r="AK751" s="17"/>
      <c r="AL751" s="17"/>
      <c r="AM751" s="17"/>
      <c r="AO751" s="157" t="s">
        <v>59</v>
      </c>
    </row>
    <row r="752" spans="2:41" s="3" customFormat="1" ht="9.9499999999999993" customHeight="1" x14ac:dyDescent="0.2">
      <c r="B752" s="112" t="s">
        <v>55</v>
      </c>
      <c r="D752" s="40"/>
      <c r="E752" s="73" t="s">
        <v>123</v>
      </c>
      <c r="F752" s="73"/>
      <c r="G752" s="30" t="s">
        <v>48</v>
      </c>
      <c r="H752" s="30"/>
      <c r="I752" s="30"/>
      <c r="J752" s="30" t="s">
        <v>134</v>
      </c>
      <c r="K752" s="30"/>
      <c r="L752" s="30"/>
      <c r="M752" s="30"/>
      <c r="N752" s="30"/>
      <c r="P752" s="73" t="s">
        <v>108</v>
      </c>
      <c r="Q752" s="89"/>
      <c r="R752" s="29"/>
      <c r="S752" s="39">
        <f t="shared" ref="S752:S753" si="2007">IF(Suggested="Yes",AA752,AG752)</f>
        <v>53.9</v>
      </c>
      <c r="T752" s="37" t="s">
        <v>47</v>
      </c>
      <c r="U752" s="5" t="str">
        <f>+Instructions!$B$3</f>
        <v>B</v>
      </c>
      <c r="V752" s="52"/>
      <c r="W752" s="56">
        <f>+Instructions!$C$22</f>
        <v>0</v>
      </c>
      <c r="X752" s="17">
        <f t="shared" ref="X752:X753" si="2008">ROUND($AA752*(1-W752)+0.004999,2)</f>
        <v>53.9</v>
      </c>
      <c r="Y752" s="52"/>
      <c r="Z752" s="6" t="s">
        <v>667</v>
      </c>
      <c r="AA752" s="39">
        <v>53.9</v>
      </c>
      <c r="AB752" s="60">
        <f t="shared" ref="AB752:AB753" si="2009">+W752</f>
        <v>0</v>
      </c>
      <c r="AC752" s="17">
        <f t="shared" ref="AC752:AC753" si="2010">+X752</f>
        <v>53.9</v>
      </c>
      <c r="AD752" s="12">
        <f t="shared" ref="AD752:AD753" si="2011">(AG752-AC752)/AG752</f>
        <v>0</v>
      </c>
      <c r="AE752" s="120"/>
      <c r="AF752" s="127">
        <v>1</v>
      </c>
      <c r="AG752" s="38">
        <f t="shared" ref="AG752:AG753" si="2012">SUM(AJ752:AL752)+AE752</f>
        <v>53.9</v>
      </c>
      <c r="AH752" s="52"/>
      <c r="AJ752" s="17">
        <f t="shared" ref="AJ752:AJ753" si="2013">ROUND(AC752/(1-VLOOKUP(AF752,Group,2,FALSE)),2)</f>
        <v>53.9</v>
      </c>
      <c r="AK752" s="17">
        <f t="shared" ref="AK752:AK753" si="2014">IF(VLOOKUP(AF752,Group,5,FALSE)="YES",VLOOKUP(ROUND(ROUND(AJ752,1)-AJ752,2),Round,2,FALSE)+VLOOKUP(AF752,Group,6,FALSE),0)</f>
        <v>0</v>
      </c>
      <c r="AL752" s="17">
        <f t="shared" ref="AL752:AL753" si="2015">IF(VLOOKUP(AF752,Group,7,FALSE)="",0,ROUND(AJ752-0.04999,1)-AJ752+AM752)</f>
        <v>0</v>
      </c>
      <c r="AM752" s="17" t="str">
        <f t="shared" ref="AM752:AM753" si="2016">IF(VLOOKUP(AF752,Group,7,FALSE)="","",VLOOKUP(AF752,Group,7,FALSE))</f>
        <v/>
      </c>
      <c r="AO752" s="31" t="s">
        <v>59</v>
      </c>
    </row>
    <row r="753" spans="2:41" s="3" customFormat="1" ht="9.9499999999999993" customHeight="1" x14ac:dyDescent="0.2">
      <c r="B753" s="112" t="s">
        <v>55</v>
      </c>
      <c r="D753" s="40"/>
      <c r="E753" s="73" t="s">
        <v>277</v>
      </c>
      <c r="F753" s="73"/>
      <c r="G753" s="30" t="s">
        <v>48</v>
      </c>
      <c r="H753" s="30"/>
      <c r="I753" s="30"/>
      <c r="J753" s="30" t="s">
        <v>134</v>
      </c>
      <c r="K753" s="30"/>
      <c r="L753" s="30"/>
      <c r="M753" s="30"/>
      <c r="N753" s="30"/>
      <c r="P753" s="73" t="s">
        <v>143</v>
      </c>
      <c r="Q753" s="89"/>
      <c r="R753" s="29"/>
      <c r="S753" s="39">
        <f t="shared" si="2007"/>
        <v>49.25</v>
      </c>
      <c r="T753" s="37" t="s">
        <v>47</v>
      </c>
      <c r="U753" s="5" t="str">
        <f>+Instructions!$B$3</f>
        <v>B</v>
      </c>
      <c r="V753" s="52"/>
      <c r="W753" s="56">
        <f>+Instructions!$C$22</f>
        <v>0</v>
      </c>
      <c r="X753" s="17">
        <f t="shared" si="2008"/>
        <v>49.25</v>
      </c>
      <c r="Y753" s="52"/>
      <c r="Z753" s="6" t="s">
        <v>667</v>
      </c>
      <c r="AA753" s="39">
        <v>49.25</v>
      </c>
      <c r="AB753" s="60">
        <f t="shared" si="2009"/>
        <v>0</v>
      </c>
      <c r="AC753" s="17">
        <f t="shared" si="2010"/>
        <v>49.25</v>
      </c>
      <c r="AD753" s="12">
        <f t="shared" si="2011"/>
        <v>0</v>
      </c>
      <c r="AE753" s="120"/>
      <c r="AF753" s="127">
        <v>1</v>
      </c>
      <c r="AG753" s="38">
        <f t="shared" si="2012"/>
        <v>49.25</v>
      </c>
      <c r="AH753" s="52"/>
      <c r="AJ753" s="17">
        <f t="shared" si="2013"/>
        <v>49.25</v>
      </c>
      <c r="AK753" s="17">
        <f t="shared" si="2014"/>
        <v>0</v>
      </c>
      <c r="AL753" s="17">
        <f t="shared" si="2015"/>
        <v>0</v>
      </c>
      <c r="AM753" s="17" t="str">
        <f t="shared" si="2016"/>
        <v/>
      </c>
      <c r="AO753" s="31" t="s">
        <v>59</v>
      </c>
    </row>
    <row r="754" spans="2:41" s="3" customFormat="1" ht="2.85" customHeight="1" x14ac:dyDescent="0.2">
      <c r="P754" s="73"/>
      <c r="Q754" s="89"/>
      <c r="R754" s="6"/>
      <c r="S754" s="39"/>
      <c r="T754" s="6"/>
      <c r="U754" s="5"/>
      <c r="V754" s="52"/>
      <c r="W754" s="56"/>
      <c r="X754" s="15"/>
      <c r="Y754" s="52"/>
      <c r="Z754" s="39"/>
      <c r="AA754" s="39"/>
      <c r="AB754" s="55"/>
      <c r="AC754" s="17"/>
      <c r="AD754" s="15"/>
      <c r="AE754" s="65"/>
      <c r="AF754" s="123"/>
      <c r="AG754" s="39"/>
      <c r="AH754" s="52"/>
      <c r="AJ754" s="17"/>
      <c r="AK754" s="17"/>
      <c r="AL754" s="17"/>
      <c r="AM754" s="17"/>
      <c r="AO754" s="157" t="s">
        <v>59</v>
      </c>
    </row>
    <row r="755" spans="2:41" s="3" customFormat="1" ht="9.9499999999999993" customHeight="1" x14ac:dyDescent="0.2">
      <c r="B755" s="112" t="s">
        <v>55</v>
      </c>
      <c r="D755" s="40"/>
      <c r="E755" s="73" t="s">
        <v>123</v>
      </c>
      <c r="F755" s="73"/>
      <c r="G755" s="30" t="s">
        <v>48</v>
      </c>
      <c r="H755" s="30"/>
      <c r="I755" s="30"/>
      <c r="J755" s="30" t="s">
        <v>222</v>
      </c>
      <c r="K755" s="30"/>
      <c r="L755" s="30"/>
      <c r="M755" s="30"/>
      <c r="N755" s="30"/>
      <c r="P755" s="73" t="s">
        <v>108</v>
      </c>
      <c r="Q755" s="89"/>
      <c r="R755" s="29"/>
      <c r="S755" s="39">
        <f t="shared" ref="S755:S756" si="2017">IF(Suggested="Yes",AA755,AG755)</f>
        <v>53.9</v>
      </c>
      <c r="T755" s="37" t="s">
        <v>47</v>
      </c>
      <c r="U755" s="5" t="str">
        <f>+Instructions!$B$3</f>
        <v>B</v>
      </c>
      <c r="V755" s="52"/>
      <c r="W755" s="56">
        <f>+Instructions!$C$22</f>
        <v>0</v>
      </c>
      <c r="X755" s="17">
        <f t="shared" ref="X755:X756" si="2018">ROUND($AA755*(1-W755)+0.004999,2)</f>
        <v>53.9</v>
      </c>
      <c r="Y755" s="52"/>
      <c r="Z755" s="6" t="s">
        <v>667</v>
      </c>
      <c r="AA755" s="39">
        <v>53.9</v>
      </c>
      <c r="AB755" s="60">
        <f t="shared" ref="AB755:AB756" si="2019">+W755</f>
        <v>0</v>
      </c>
      <c r="AC755" s="17">
        <f t="shared" ref="AC755:AC756" si="2020">+X755</f>
        <v>53.9</v>
      </c>
      <c r="AD755" s="12">
        <f t="shared" ref="AD755:AD756" si="2021">(AG755-AC755)/AG755</f>
        <v>0</v>
      </c>
      <c r="AE755" s="120"/>
      <c r="AF755" s="127">
        <v>1</v>
      </c>
      <c r="AG755" s="38">
        <f t="shared" ref="AG755:AG756" si="2022">SUM(AJ755:AL755)+AE755</f>
        <v>53.9</v>
      </c>
      <c r="AH755" s="52"/>
      <c r="AJ755" s="17">
        <f t="shared" ref="AJ755:AJ756" si="2023">ROUND(AC755/(1-VLOOKUP(AF755,Group,2,FALSE)),2)</f>
        <v>53.9</v>
      </c>
      <c r="AK755" s="17">
        <f t="shared" ref="AK755:AK756" si="2024">IF(VLOOKUP(AF755,Group,5,FALSE)="YES",VLOOKUP(ROUND(ROUND(AJ755,1)-AJ755,2),Round,2,FALSE)+VLOOKUP(AF755,Group,6,FALSE),0)</f>
        <v>0</v>
      </c>
      <c r="AL755" s="17">
        <f t="shared" ref="AL755:AL756" si="2025">IF(VLOOKUP(AF755,Group,7,FALSE)="",0,ROUND(AJ755-0.04999,1)-AJ755+AM755)</f>
        <v>0</v>
      </c>
      <c r="AM755" s="17" t="str">
        <f t="shared" ref="AM755:AM756" si="2026">IF(VLOOKUP(AF755,Group,7,FALSE)="","",VLOOKUP(AF755,Group,7,FALSE))</f>
        <v/>
      </c>
      <c r="AO755" s="31" t="s">
        <v>59</v>
      </c>
    </row>
    <row r="756" spans="2:41" s="3" customFormat="1" ht="9.9499999999999993" customHeight="1" x14ac:dyDescent="0.2">
      <c r="B756" s="112" t="s">
        <v>55</v>
      </c>
      <c r="D756" s="40"/>
      <c r="E756" s="73" t="s">
        <v>277</v>
      </c>
      <c r="F756" s="73"/>
      <c r="G756" s="30" t="s">
        <v>48</v>
      </c>
      <c r="H756" s="30"/>
      <c r="I756" s="30"/>
      <c r="J756" s="30" t="s">
        <v>222</v>
      </c>
      <c r="K756" s="30"/>
      <c r="L756" s="30"/>
      <c r="M756" s="30"/>
      <c r="N756" s="30"/>
      <c r="P756" s="73" t="s">
        <v>143</v>
      </c>
      <c r="Q756" s="89"/>
      <c r="R756" s="29"/>
      <c r="S756" s="39">
        <f t="shared" si="2017"/>
        <v>60.3</v>
      </c>
      <c r="T756" s="37" t="s">
        <v>47</v>
      </c>
      <c r="U756" s="5" t="str">
        <f>+Instructions!$B$3</f>
        <v>B</v>
      </c>
      <c r="V756" s="52"/>
      <c r="W756" s="56">
        <f>+Instructions!$C$22</f>
        <v>0</v>
      </c>
      <c r="X756" s="17">
        <f t="shared" si="2018"/>
        <v>60.3</v>
      </c>
      <c r="Y756" s="52"/>
      <c r="Z756" s="6" t="s">
        <v>667</v>
      </c>
      <c r="AA756" s="39">
        <v>60.3</v>
      </c>
      <c r="AB756" s="60">
        <f t="shared" si="2019"/>
        <v>0</v>
      </c>
      <c r="AC756" s="17">
        <f t="shared" si="2020"/>
        <v>60.3</v>
      </c>
      <c r="AD756" s="12">
        <f t="shared" si="2021"/>
        <v>0</v>
      </c>
      <c r="AE756" s="120"/>
      <c r="AF756" s="127">
        <v>1</v>
      </c>
      <c r="AG756" s="38">
        <f t="shared" si="2022"/>
        <v>60.3</v>
      </c>
      <c r="AH756" s="52"/>
      <c r="AJ756" s="17">
        <f t="shared" si="2023"/>
        <v>60.3</v>
      </c>
      <c r="AK756" s="17">
        <f t="shared" si="2024"/>
        <v>0</v>
      </c>
      <c r="AL756" s="17">
        <f t="shared" si="2025"/>
        <v>0</v>
      </c>
      <c r="AM756" s="17" t="str">
        <f t="shared" si="2026"/>
        <v/>
      </c>
      <c r="AO756" s="31" t="s">
        <v>59</v>
      </c>
    </row>
    <row r="757" spans="2:41" s="3" customFormat="1" ht="3.95" customHeight="1" x14ac:dyDescent="0.2">
      <c r="P757" s="73"/>
      <c r="Q757" s="89"/>
      <c r="R757" s="6"/>
      <c r="S757" s="39"/>
      <c r="T757" s="6"/>
      <c r="U757" s="5"/>
      <c r="V757" s="52"/>
      <c r="W757" s="56"/>
      <c r="X757" s="15"/>
      <c r="Y757" s="52"/>
      <c r="Z757" s="39"/>
      <c r="AA757" s="39"/>
      <c r="AB757" s="55"/>
      <c r="AC757" s="17"/>
      <c r="AD757" s="15"/>
      <c r="AE757" s="65"/>
      <c r="AF757" s="123"/>
      <c r="AG757" s="39"/>
      <c r="AH757" s="52"/>
      <c r="AJ757" s="17"/>
      <c r="AK757" s="17"/>
      <c r="AL757" s="17"/>
      <c r="AM757" s="17"/>
      <c r="AO757" s="157" t="s">
        <v>59</v>
      </c>
    </row>
    <row r="758" spans="2:41" s="3" customFormat="1" ht="9.9499999999999993" customHeight="1" x14ac:dyDescent="0.2">
      <c r="C758" s="213" t="s">
        <v>305</v>
      </c>
      <c r="D758" s="98"/>
      <c r="E758" s="174"/>
      <c r="F758" s="73"/>
      <c r="G758" s="30"/>
      <c r="H758" s="30"/>
      <c r="I758" s="30"/>
      <c r="J758" s="30"/>
      <c r="K758" s="174"/>
      <c r="L758" s="3" t="s">
        <v>465</v>
      </c>
      <c r="M758" s="30"/>
      <c r="N758" s="30"/>
      <c r="P758" s="73"/>
      <c r="Q758" s="89"/>
      <c r="R758" s="78" t="s">
        <v>121</v>
      </c>
      <c r="S758" s="189" t="s">
        <v>523</v>
      </c>
      <c r="T758" s="190"/>
      <c r="U758" s="37"/>
      <c r="V758" s="52"/>
      <c r="W758" s="56"/>
      <c r="X758" s="39"/>
      <c r="Y758" s="52"/>
      <c r="Z758" s="39"/>
      <c r="AA758" s="39"/>
      <c r="AB758" s="60"/>
      <c r="AC758" s="39"/>
      <c r="AD758" s="60"/>
      <c r="AE758" s="74"/>
      <c r="AF758" s="74"/>
      <c r="AG758" s="39"/>
      <c r="AH758" s="52"/>
      <c r="AI758" s="39"/>
      <c r="AJ758" s="39"/>
      <c r="AK758" s="39"/>
      <c r="AL758" s="39"/>
      <c r="AM758" s="39"/>
      <c r="AN758" s="6"/>
      <c r="AO758" s="156"/>
    </row>
    <row r="759" spans="2:41" s="3" customFormat="1" ht="2.85" customHeight="1" x14ac:dyDescent="0.2">
      <c r="P759" s="73"/>
      <c r="Q759" s="89"/>
      <c r="R759" s="6"/>
      <c r="S759" s="39"/>
      <c r="T759" s="6"/>
      <c r="U759" s="5"/>
      <c r="V759" s="52"/>
      <c r="W759" s="56"/>
      <c r="X759" s="15"/>
      <c r="Y759" s="52"/>
      <c r="Z759" s="39"/>
      <c r="AA759" s="39"/>
      <c r="AB759" s="55"/>
      <c r="AC759" s="17"/>
      <c r="AD759" s="15"/>
      <c r="AE759" s="65"/>
      <c r="AF759" s="123"/>
      <c r="AG759" s="39"/>
      <c r="AH759" s="52"/>
      <c r="AJ759" s="17"/>
      <c r="AK759" s="17"/>
      <c r="AL759" s="17"/>
      <c r="AM759" s="17"/>
      <c r="AO759" s="157" t="s">
        <v>59</v>
      </c>
    </row>
    <row r="760" spans="2:41" s="3" customFormat="1" ht="9.9499999999999993" customHeight="1" x14ac:dyDescent="0.2">
      <c r="D760" s="40" t="s">
        <v>97</v>
      </c>
      <c r="E760" s="186" t="s">
        <v>659</v>
      </c>
      <c r="F760" s="186"/>
      <c r="G760" s="186"/>
      <c r="H760" s="186"/>
      <c r="I760" s="186"/>
      <c r="J760" s="186"/>
      <c r="K760" s="186"/>
      <c r="L760" s="186"/>
      <c r="M760" s="186"/>
      <c r="N760" s="186"/>
      <c r="O760" s="186"/>
      <c r="P760" s="98"/>
      <c r="Q760" s="187"/>
      <c r="R760" s="188"/>
      <c r="S760" s="39"/>
      <c r="T760" s="6"/>
      <c r="U760" s="5"/>
      <c r="V760" s="52"/>
      <c r="W760" s="56"/>
      <c r="X760" s="15"/>
      <c r="Y760" s="52"/>
      <c r="Z760" s="39"/>
      <c r="AA760" s="39"/>
      <c r="AB760" s="55"/>
      <c r="AC760" s="17"/>
      <c r="AD760" s="15"/>
      <c r="AE760" s="65"/>
      <c r="AF760" s="123"/>
      <c r="AG760" s="39"/>
      <c r="AH760" s="52"/>
      <c r="AJ760" s="17"/>
      <c r="AK760" s="17"/>
      <c r="AL760" s="17"/>
      <c r="AM760" s="17"/>
      <c r="AO760" s="157" t="s">
        <v>59</v>
      </c>
    </row>
    <row r="761" spans="2:41" s="3" customFormat="1" ht="1.5" customHeight="1" x14ac:dyDescent="0.2">
      <c r="P761" s="73"/>
      <c r="Q761" s="89"/>
      <c r="R761" s="6"/>
      <c r="S761" s="39"/>
      <c r="T761" s="6"/>
      <c r="U761" s="5"/>
      <c r="V761" s="52"/>
      <c r="W761" s="56"/>
      <c r="X761" s="15"/>
      <c r="Y761" s="52"/>
      <c r="Z761" s="39"/>
      <c r="AA761" s="39"/>
      <c r="AB761" s="55"/>
      <c r="AC761" s="17"/>
      <c r="AD761" s="15"/>
      <c r="AE761" s="65"/>
      <c r="AF761" s="123"/>
      <c r="AG761" s="39"/>
      <c r="AH761" s="52"/>
      <c r="AJ761" s="17"/>
      <c r="AK761" s="17"/>
      <c r="AL761" s="17"/>
      <c r="AM761" s="17"/>
      <c r="AO761" s="157" t="s">
        <v>59</v>
      </c>
    </row>
    <row r="762" spans="2:41" s="3" customFormat="1" ht="9.9499999999999993" customHeight="1" x14ac:dyDescent="0.2">
      <c r="B762" s="112" t="s">
        <v>55</v>
      </c>
      <c r="D762" s="40"/>
      <c r="E762" s="73" t="s">
        <v>107</v>
      </c>
      <c r="F762" s="73"/>
      <c r="G762" s="30" t="s">
        <v>48</v>
      </c>
      <c r="H762" s="30"/>
      <c r="I762" s="30"/>
      <c r="J762" s="30" t="s">
        <v>195</v>
      </c>
      <c r="L762" s="30"/>
      <c r="M762" s="30"/>
      <c r="N762" s="30"/>
      <c r="P762" s="73" t="s">
        <v>108</v>
      </c>
      <c r="Q762" s="89"/>
      <c r="R762" s="29"/>
      <c r="S762" s="39">
        <f t="shared" ref="S762" si="2027">IF(Suggested="Yes",AA762,AG762)</f>
        <v>14.95</v>
      </c>
      <c r="T762" s="37" t="s">
        <v>47</v>
      </c>
      <c r="U762" s="5" t="str">
        <f>+Instructions!$B$3</f>
        <v>B</v>
      </c>
      <c r="V762" s="52"/>
      <c r="W762" s="56">
        <f>+Instructions!$C$22</f>
        <v>0</v>
      </c>
      <c r="X762" s="17">
        <f t="shared" ref="X762" si="2028">ROUND($AA762*(1-W762)+0.004999,2)</f>
        <v>14.95</v>
      </c>
      <c r="Y762" s="52"/>
      <c r="Z762" s="6" t="s">
        <v>667</v>
      </c>
      <c r="AA762" s="39">
        <v>14.95</v>
      </c>
      <c r="AB762" s="60">
        <f t="shared" ref="AB762" si="2029">+W762</f>
        <v>0</v>
      </c>
      <c r="AC762" s="17">
        <f t="shared" ref="AC762" si="2030">+X762</f>
        <v>14.95</v>
      </c>
      <c r="AD762" s="12">
        <f t="shared" ref="AD762" si="2031">(AG762-AC762)/AG762</f>
        <v>0</v>
      </c>
      <c r="AE762" s="120"/>
      <c r="AF762" s="127">
        <v>1</v>
      </c>
      <c r="AG762" s="38">
        <f t="shared" ref="AG762" si="2032">SUM(AJ762:AL762)+AE762</f>
        <v>14.95</v>
      </c>
      <c r="AH762" s="52"/>
      <c r="AJ762" s="17">
        <f t="shared" ref="AJ762" si="2033">ROUND(AC762/(1-VLOOKUP(AF762,Group,2,FALSE)),2)</f>
        <v>14.95</v>
      </c>
      <c r="AK762" s="17">
        <f t="shared" ref="AK762" si="2034">IF(VLOOKUP(AF762,Group,5,FALSE)="YES",VLOOKUP(ROUND(ROUND(AJ762,1)-AJ762,2),Round,2,FALSE)+VLOOKUP(AF762,Group,6,FALSE),0)</f>
        <v>0</v>
      </c>
      <c r="AL762" s="17">
        <f t="shared" ref="AL762" si="2035">IF(VLOOKUP(AF762,Group,7,FALSE)="",0,ROUND(AJ762-0.04999,1)-AJ762+AM762)</f>
        <v>0</v>
      </c>
      <c r="AM762" s="17" t="str">
        <f t="shared" ref="AM762" si="2036">IF(VLOOKUP(AF762,Group,7,FALSE)="","",VLOOKUP(AF762,Group,7,FALSE))</f>
        <v/>
      </c>
      <c r="AO762" s="31" t="s">
        <v>59</v>
      </c>
    </row>
    <row r="763" spans="2:41" s="3" customFormat="1" ht="1.5" customHeight="1" x14ac:dyDescent="0.2">
      <c r="P763" s="73"/>
      <c r="Q763" s="89"/>
      <c r="R763" s="6"/>
      <c r="S763" s="39"/>
      <c r="T763" s="6"/>
      <c r="U763" s="5"/>
      <c r="V763" s="52"/>
      <c r="W763" s="56"/>
      <c r="X763" s="15"/>
      <c r="Y763" s="52"/>
      <c r="Z763" s="39"/>
      <c r="AA763" s="39"/>
      <c r="AB763" s="55"/>
      <c r="AC763" s="17"/>
      <c r="AD763" s="15"/>
      <c r="AE763" s="65"/>
      <c r="AF763" s="123"/>
      <c r="AG763" s="39"/>
      <c r="AH763" s="52"/>
      <c r="AJ763" s="17"/>
      <c r="AK763" s="17"/>
      <c r="AL763" s="17"/>
      <c r="AM763" s="17"/>
      <c r="AO763" s="157" t="s">
        <v>59</v>
      </c>
    </row>
    <row r="764" spans="2:41" s="3" customFormat="1" ht="9.9499999999999993" customHeight="1" x14ac:dyDescent="0.2">
      <c r="B764" s="113" t="s">
        <v>45</v>
      </c>
      <c r="D764" s="40"/>
      <c r="E764" s="73" t="s">
        <v>136</v>
      </c>
      <c r="F764" s="73"/>
      <c r="G764" s="30" t="s">
        <v>162</v>
      </c>
      <c r="H764" s="30"/>
      <c r="I764" s="30"/>
      <c r="J764" s="30" t="s">
        <v>196</v>
      </c>
      <c r="K764" s="30"/>
      <c r="L764" s="30"/>
      <c r="M764" s="30"/>
      <c r="N764" s="30"/>
      <c r="P764" s="73" t="s">
        <v>120</v>
      </c>
      <c r="Q764" s="89"/>
      <c r="R764" s="29"/>
      <c r="S764" s="39">
        <f t="shared" ref="S764" si="2037">IF(Suggested="Yes",AA764,AG764)</f>
        <v>361.4</v>
      </c>
      <c r="T764" s="37" t="s">
        <v>46</v>
      </c>
      <c r="U764" s="5" t="str">
        <f>+Instructions!$B$3</f>
        <v>B</v>
      </c>
      <c r="V764" s="52"/>
      <c r="W764" s="56">
        <f>+Instructions!$C$22</f>
        <v>0</v>
      </c>
      <c r="X764" s="39">
        <f t="shared" ref="X764" si="2038">ROUND($AA764*(1-W764)+0.004999,2)</f>
        <v>361.4</v>
      </c>
      <c r="Y764" s="52"/>
      <c r="Z764" s="6" t="s">
        <v>667</v>
      </c>
      <c r="AA764" s="39">
        <v>361.4</v>
      </c>
      <c r="AB764" s="60">
        <f t="shared" ref="AB764" si="2039">+W764</f>
        <v>0</v>
      </c>
      <c r="AC764" s="39">
        <f t="shared" ref="AC764" si="2040">+X764</f>
        <v>361.4</v>
      </c>
      <c r="AD764" s="60">
        <f t="shared" ref="AD764" si="2041">(AG764-AC764)/AG764</f>
        <v>0</v>
      </c>
      <c r="AE764" s="120"/>
      <c r="AF764" s="129">
        <v>2</v>
      </c>
      <c r="AG764" s="44">
        <f t="shared" ref="AG764" si="2042">SUM(AJ764:AL764)+AE764</f>
        <v>361.4</v>
      </c>
      <c r="AH764" s="52"/>
      <c r="AJ764" s="17">
        <f t="shared" ref="AJ764" si="2043">ROUND(AC764/(1-VLOOKUP(AF764,Group,2,FALSE)),2)</f>
        <v>361.4</v>
      </c>
      <c r="AK764" s="17">
        <f t="shared" ref="AK764" si="2044">IF(VLOOKUP(AF764,Group,5,FALSE)="YES",VLOOKUP(ROUND(ROUND(AJ764,1)-AJ764,2),Round,2,FALSE)+VLOOKUP(AF764,Group,6,FALSE),0)</f>
        <v>0</v>
      </c>
      <c r="AL764" s="17">
        <f t="shared" ref="AL764" si="2045">IF(VLOOKUP(AF764,Group,7,FALSE)="",0,ROUND(AJ764-0.04999,1)-AJ764+AM764)</f>
        <v>0</v>
      </c>
      <c r="AM764" s="17" t="str">
        <f t="shared" ref="AM764" si="2046">IF(VLOOKUP(AF764,Group,7,FALSE)="","",VLOOKUP(AF764,Group,7,FALSE))</f>
        <v/>
      </c>
      <c r="AO764" s="31" t="s">
        <v>59</v>
      </c>
    </row>
    <row r="765" spans="2:41" s="3" customFormat="1" ht="1.5" customHeight="1" x14ac:dyDescent="0.2">
      <c r="P765" s="73"/>
      <c r="Q765" s="89"/>
      <c r="R765" s="6"/>
      <c r="S765" s="39"/>
      <c r="T765" s="6"/>
      <c r="U765" s="5"/>
      <c r="V765" s="52"/>
      <c r="W765" s="56"/>
      <c r="X765" s="15"/>
      <c r="Y765" s="52"/>
      <c r="Z765" s="39"/>
      <c r="AA765" s="39"/>
      <c r="AB765" s="55"/>
      <c r="AC765" s="17"/>
      <c r="AD765" s="15"/>
      <c r="AE765" s="65"/>
      <c r="AF765" s="123"/>
      <c r="AG765" s="39"/>
      <c r="AH765" s="52"/>
      <c r="AJ765" s="17"/>
      <c r="AK765" s="17"/>
      <c r="AL765" s="17"/>
      <c r="AM765" s="17"/>
      <c r="AO765" s="157" t="s">
        <v>59</v>
      </c>
    </row>
    <row r="766" spans="2:41" s="3" customFormat="1" ht="9.9499999999999993" customHeight="1" x14ac:dyDescent="0.2">
      <c r="B766" s="113" t="s">
        <v>45</v>
      </c>
      <c r="D766" s="40"/>
      <c r="E766" s="73" t="s">
        <v>117</v>
      </c>
      <c r="F766" s="73"/>
      <c r="G766" s="30" t="s">
        <v>118</v>
      </c>
      <c r="H766" s="30"/>
      <c r="I766" s="30"/>
      <c r="J766" s="30" t="s">
        <v>196</v>
      </c>
      <c r="K766" s="30"/>
      <c r="L766" s="30"/>
      <c r="M766" s="30"/>
      <c r="N766" s="30"/>
      <c r="P766" s="73" t="s">
        <v>119</v>
      </c>
      <c r="Q766" s="89"/>
      <c r="R766" s="29"/>
      <c r="S766" s="39">
        <f t="shared" ref="S766" si="2047">IF(Suggested="Yes",AA766,AG766)</f>
        <v>17.55</v>
      </c>
      <c r="T766" s="37" t="s">
        <v>46</v>
      </c>
      <c r="U766" s="5" t="str">
        <f>+Instructions!$B$3</f>
        <v>B</v>
      </c>
      <c r="V766" s="52"/>
      <c r="W766" s="56">
        <f>+Instructions!$C$22</f>
        <v>0</v>
      </c>
      <c r="X766" s="39">
        <f t="shared" ref="X766" si="2048">ROUND($AA766*(1-W766)+0.004999,2)</f>
        <v>17.55</v>
      </c>
      <c r="Y766" s="52"/>
      <c r="Z766" s="6" t="s">
        <v>667</v>
      </c>
      <c r="AA766" s="39">
        <v>17.55</v>
      </c>
      <c r="AB766" s="60">
        <f t="shared" ref="AB766" si="2049">+W766</f>
        <v>0</v>
      </c>
      <c r="AC766" s="39">
        <f t="shared" ref="AC766" si="2050">+X766</f>
        <v>17.55</v>
      </c>
      <c r="AD766" s="60">
        <f t="shared" ref="AD766" si="2051">(AG766-AC766)/AG766</f>
        <v>0</v>
      </c>
      <c r="AE766" s="120"/>
      <c r="AF766" s="129">
        <v>2</v>
      </c>
      <c r="AG766" s="44">
        <f t="shared" ref="AG766" si="2052">SUM(AJ766:AL766)+AE766</f>
        <v>17.55</v>
      </c>
      <c r="AH766" s="52"/>
      <c r="AJ766" s="17">
        <f t="shared" ref="AJ766" si="2053">ROUND(AC766/(1-VLOOKUP(AF766,Group,2,FALSE)),2)</f>
        <v>17.55</v>
      </c>
      <c r="AK766" s="17">
        <f t="shared" ref="AK766" si="2054">IF(VLOOKUP(AF766,Group,5,FALSE)="YES",VLOOKUP(ROUND(ROUND(AJ766,1)-AJ766,2),Round,2,FALSE)+VLOOKUP(AF766,Group,6,FALSE),0)</f>
        <v>0</v>
      </c>
      <c r="AL766" s="17">
        <f t="shared" ref="AL766" si="2055">IF(VLOOKUP(AF766,Group,7,FALSE)="",0,ROUND(AJ766-0.04999,1)-AJ766+AM766)</f>
        <v>0</v>
      </c>
      <c r="AM766" s="17" t="str">
        <f t="shared" ref="AM766" si="2056">IF(VLOOKUP(AF766,Group,7,FALSE)="","",VLOOKUP(AF766,Group,7,FALSE))</f>
        <v/>
      </c>
      <c r="AO766" s="31" t="s">
        <v>59</v>
      </c>
    </row>
    <row r="767" spans="2:41" s="3" customFormat="1" ht="2.85" customHeight="1" x14ac:dyDescent="0.2">
      <c r="P767" s="73"/>
      <c r="Q767" s="89"/>
      <c r="R767" s="6"/>
      <c r="S767" s="39"/>
      <c r="T767" s="6"/>
      <c r="U767" s="5"/>
      <c r="V767" s="52"/>
      <c r="W767" s="56"/>
      <c r="X767" s="15"/>
      <c r="Y767" s="52"/>
      <c r="Z767" s="39"/>
      <c r="AA767" s="39"/>
      <c r="AB767" s="55"/>
      <c r="AC767" s="17"/>
      <c r="AD767" s="15"/>
      <c r="AE767" s="65"/>
      <c r="AF767" s="123"/>
      <c r="AG767" s="39"/>
      <c r="AH767" s="52"/>
      <c r="AJ767" s="17"/>
      <c r="AK767" s="17"/>
      <c r="AL767" s="17"/>
      <c r="AM767" s="17"/>
      <c r="AO767" s="157" t="s">
        <v>59</v>
      </c>
    </row>
    <row r="768" spans="2:41" s="3" customFormat="1" ht="9.9499999999999993" customHeight="1" x14ac:dyDescent="0.2">
      <c r="B768" s="112" t="s">
        <v>55</v>
      </c>
      <c r="D768" s="40"/>
      <c r="E768" s="73" t="s">
        <v>107</v>
      </c>
      <c r="F768" s="73"/>
      <c r="G768" s="30" t="s">
        <v>48</v>
      </c>
      <c r="H768" s="30"/>
      <c r="I768" s="30"/>
      <c r="J768" s="30" t="s">
        <v>134</v>
      </c>
      <c r="L768" s="30"/>
      <c r="M768" s="30"/>
      <c r="N768" s="30"/>
      <c r="P768" s="73" t="s">
        <v>108</v>
      </c>
      <c r="Q768" s="89"/>
      <c r="R768" s="29"/>
      <c r="S768" s="39">
        <f t="shared" ref="S768" si="2057">IF(Suggested="Yes",AA768,AG768)</f>
        <v>17.7</v>
      </c>
      <c r="T768" s="37" t="s">
        <v>47</v>
      </c>
      <c r="U768" s="5" t="str">
        <f>+Instructions!$B$3</f>
        <v>B</v>
      </c>
      <c r="V768" s="52"/>
      <c r="W768" s="56">
        <f>+Instructions!$C$22</f>
        <v>0</v>
      </c>
      <c r="X768" s="17">
        <f t="shared" ref="X768" si="2058">ROUND($AA768*(1-W768)+0.004999,2)</f>
        <v>17.7</v>
      </c>
      <c r="Y768" s="52"/>
      <c r="Z768" s="6" t="s">
        <v>667</v>
      </c>
      <c r="AA768" s="39">
        <v>17.7</v>
      </c>
      <c r="AB768" s="60">
        <f t="shared" ref="AB768" si="2059">+W768</f>
        <v>0</v>
      </c>
      <c r="AC768" s="17">
        <f t="shared" ref="AC768" si="2060">+X768</f>
        <v>17.7</v>
      </c>
      <c r="AD768" s="12">
        <f t="shared" ref="AD768" si="2061">(AG768-AC768)/AG768</f>
        <v>0</v>
      </c>
      <c r="AE768" s="120"/>
      <c r="AF768" s="127">
        <v>1</v>
      </c>
      <c r="AG768" s="38">
        <f t="shared" ref="AG768" si="2062">SUM(AJ768:AL768)+AE768</f>
        <v>17.7</v>
      </c>
      <c r="AH768" s="52"/>
      <c r="AJ768" s="17">
        <f t="shared" ref="AJ768" si="2063">ROUND(AC768/(1-VLOOKUP(AF768,Group,2,FALSE)),2)</f>
        <v>17.7</v>
      </c>
      <c r="AK768" s="17">
        <f t="shared" ref="AK768" si="2064">IF(VLOOKUP(AF768,Group,5,FALSE)="YES",VLOOKUP(ROUND(ROUND(AJ768,1)-AJ768,2),Round,2,FALSE)+VLOOKUP(AF768,Group,6,FALSE),0)</f>
        <v>0</v>
      </c>
      <c r="AL768" s="17">
        <f t="shared" ref="AL768" si="2065">IF(VLOOKUP(AF768,Group,7,FALSE)="",0,ROUND(AJ768-0.04999,1)-AJ768+AM768)</f>
        <v>0</v>
      </c>
      <c r="AM768" s="17" t="str">
        <f t="shared" ref="AM768" si="2066">IF(VLOOKUP(AF768,Group,7,FALSE)="","",VLOOKUP(AF768,Group,7,FALSE))</f>
        <v/>
      </c>
      <c r="AO768" s="31" t="s">
        <v>59</v>
      </c>
    </row>
    <row r="769" spans="2:41" s="3" customFormat="1" ht="1.5" customHeight="1" x14ac:dyDescent="0.2">
      <c r="P769" s="73"/>
      <c r="Q769" s="89"/>
      <c r="R769" s="6"/>
      <c r="S769" s="39"/>
      <c r="T769" s="6"/>
      <c r="U769" s="5"/>
      <c r="V769" s="52"/>
      <c r="W769" s="56"/>
      <c r="X769" s="15"/>
      <c r="Y769" s="52"/>
      <c r="Z769" s="39"/>
      <c r="AA769" s="39"/>
      <c r="AB769" s="55"/>
      <c r="AC769" s="17"/>
      <c r="AD769" s="15"/>
      <c r="AE769" s="65"/>
      <c r="AF769" s="123"/>
      <c r="AG769" s="39"/>
      <c r="AH769" s="52"/>
      <c r="AJ769" s="17"/>
      <c r="AK769" s="17"/>
      <c r="AL769" s="17"/>
      <c r="AM769" s="17"/>
      <c r="AO769" s="157" t="s">
        <v>59</v>
      </c>
    </row>
    <row r="770" spans="2:41" s="3" customFormat="1" ht="9.9499999999999993" customHeight="1" x14ac:dyDescent="0.2">
      <c r="B770" s="113" t="s">
        <v>45</v>
      </c>
      <c r="D770" s="40"/>
      <c r="E770" s="73" t="s">
        <v>136</v>
      </c>
      <c r="F770" s="73"/>
      <c r="G770" s="30" t="s">
        <v>162</v>
      </c>
      <c r="H770" s="30"/>
      <c r="I770" s="30"/>
      <c r="J770" s="30" t="s">
        <v>135</v>
      </c>
      <c r="K770" s="30"/>
      <c r="L770" s="30"/>
      <c r="M770" s="30"/>
      <c r="N770" s="30"/>
      <c r="P770" s="73" t="s">
        <v>120</v>
      </c>
      <c r="Q770" s="89"/>
      <c r="R770" s="29"/>
      <c r="S770" s="39">
        <f t="shared" ref="S770" si="2067">IF(Suggested="Yes",AA770,AG770)</f>
        <v>396.3</v>
      </c>
      <c r="T770" s="37" t="s">
        <v>46</v>
      </c>
      <c r="U770" s="5" t="str">
        <f>+Instructions!$B$3</f>
        <v>B</v>
      </c>
      <c r="V770" s="52"/>
      <c r="W770" s="56">
        <f>+Instructions!$C$22</f>
        <v>0</v>
      </c>
      <c r="X770" s="39">
        <f t="shared" ref="X770" si="2068">ROUND($AA770*(1-W770)+0.004999,2)</f>
        <v>396.3</v>
      </c>
      <c r="Y770" s="52"/>
      <c r="Z770" s="6" t="s">
        <v>667</v>
      </c>
      <c r="AA770" s="39">
        <v>396.3</v>
      </c>
      <c r="AB770" s="60">
        <f t="shared" ref="AB770" si="2069">+W770</f>
        <v>0</v>
      </c>
      <c r="AC770" s="39">
        <f t="shared" ref="AC770" si="2070">+X770</f>
        <v>396.3</v>
      </c>
      <c r="AD770" s="60">
        <f t="shared" ref="AD770" si="2071">(AG770-AC770)/AG770</f>
        <v>0</v>
      </c>
      <c r="AE770" s="120"/>
      <c r="AF770" s="129">
        <v>2</v>
      </c>
      <c r="AG770" s="44">
        <f t="shared" ref="AG770" si="2072">SUM(AJ770:AL770)+AE770</f>
        <v>396.3</v>
      </c>
      <c r="AH770" s="52"/>
      <c r="AJ770" s="17">
        <f t="shared" ref="AJ770" si="2073">ROUND(AC770/(1-VLOOKUP(AF770,Group,2,FALSE)),2)</f>
        <v>396.3</v>
      </c>
      <c r="AK770" s="17">
        <f t="shared" ref="AK770" si="2074">IF(VLOOKUP(AF770,Group,5,FALSE)="YES",VLOOKUP(ROUND(ROUND(AJ770,1)-AJ770,2),Round,2,FALSE)+VLOOKUP(AF770,Group,6,FALSE),0)</f>
        <v>0</v>
      </c>
      <c r="AL770" s="17">
        <f t="shared" ref="AL770" si="2075">IF(VLOOKUP(AF770,Group,7,FALSE)="",0,ROUND(AJ770-0.04999,1)-AJ770+AM770)</f>
        <v>0</v>
      </c>
      <c r="AM770" s="17" t="str">
        <f t="shared" ref="AM770" si="2076">IF(VLOOKUP(AF770,Group,7,FALSE)="","",VLOOKUP(AF770,Group,7,FALSE))</f>
        <v/>
      </c>
      <c r="AO770" s="31" t="s">
        <v>59</v>
      </c>
    </row>
    <row r="771" spans="2:41" s="3" customFormat="1" ht="1.5" customHeight="1" x14ac:dyDescent="0.2">
      <c r="P771" s="73"/>
      <c r="Q771" s="89"/>
      <c r="R771" s="6"/>
      <c r="S771" s="39"/>
      <c r="T771" s="6"/>
      <c r="U771" s="5"/>
      <c r="V771" s="52"/>
      <c r="W771" s="56"/>
      <c r="X771" s="15"/>
      <c r="Y771" s="52"/>
      <c r="Z771" s="39"/>
      <c r="AA771" s="39"/>
      <c r="AB771" s="55"/>
      <c r="AC771" s="17"/>
      <c r="AD771" s="15"/>
      <c r="AE771" s="65"/>
      <c r="AF771" s="123"/>
      <c r="AG771" s="39"/>
      <c r="AH771" s="52"/>
      <c r="AJ771" s="17"/>
      <c r="AK771" s="17"/>
      <c r="AL771" s="17"/>
      <c r="AM771" s="17"/>
      <c r="AO771" s="157" t="s">
        <v>59</v>
      </c>
    </row>
    <row r="772" spans="2:41" s="3" customFormat="1" ht="9.9499999999999993" customHeight="1" x14ac:dyDescent="0.2">
      <c r="B772" s="113" t="s">
        <v>45</v>
      </c>
      <c r="D772" s="40"/>
      <c r="E772" s="73" t="s">
        <v>117</v>
      </c>
      <c r="F772" s="73"/>
      <c r="G772" s="30" t="s">
        <v>118</v>
      </c>
      <c r="H772" s="30"/>
      <c r="I772" s="30"/>
      <c r="J772" s="30" t="s">
        <v>135</v>
      </c>
      <c r="K772" s="30"/>
      <c r="L772" s="30"/>
      <c r="M772" s="30"/>
      <c r="N772" s="30"/>
      <c r="P772" s="73" t="s">
        <v>119</v>
      </c>
      <c r="Q772" s="89"/>
      <c r="R772" s="29"/>
      <c r="S772" s="39">
        <f t="shared" ref="S772" si="2077">IF(Suggested="Yes",AA772,AG772)</f>
        <v>17.55</v>
      </c>
      <c r="T772" s="37" t="s">
        <v>46</v>
      </c>
      <c r="U772" s="5" t="str">
        <f>+Instructions!$B$3</f>
        <v>B</v>
      </c>
      <c r="V772" s="52"/>
      <c r="W772" s="56">
        <f>+Instructions!$C$22</f>
        <v>0</v>
      </c>
      <c r="X772" s="39">
        <f t="shared" ref="X772" si="2078">ROUND($AA772*(1-W772)+0.004999,2)</f>
        <v>17.55</v>
      </c>
      <c r="Y772" s="52"/>
      <c r="Z772" s="6" t="s">
        <v>667</v>
      </c>
      <c r="AA772" s="39">
        <v>17.55</v>
      </c>
      <c r="AB772" s="60">
        <f t="shared" ref="AB772" si="2079">+W772</f>
        <v>0</v>
      </c>
      <c r="AC772" s="39">
        <f t="shared" ref="AC772" si="2080">+X772</f>
        <v>17.55</v>
      </c>
      <c r="AD772" s="60">
        <f t="shared" ref="AD772" si="2081">(AG772-AC772)/AG772</f>
        <v>0</v>
      </c>
      <c r="AE772" s="120"/>
      <c r="AF772" s="129">
        <v>2</v>
      </c>
      <c r="AG772" s="44">
        <f t="shared" ref="AG772" si="2082">SUM(AJ772:AL772)+AE772</f>
        <v>17.55</v>
      </c>
      <c r="AH772" s="52"/>
      <c r="AJ772" s="17">
        <f t="shared" ref="AJ772" si="2083">ROUND(AC772/(1-VLOOKUP(AF772,Group,2,FALSE)),2)</f>
        <v>17.55</v>
      </c>
      <c r="AK772" s="17">
        <f t="shared" ref="AK772" si="2084">IF(VLOOKUP(AF772,Group,5,FALSE)="YES",VLOOKUP(ROUND(ROUND(AJ772,1)-AJ772,2),Round,2,FALSE)+VLOOKUP(AF772,Group,6,FALSE),0)</f>
        <v>0</v>
      </c>
      <c r="AL772" s="17">
        <f t="shared" ref="AL772" si="2085">IF(VLOOKUP(AF772,Group,7,FALSE)="",0,ROUND(AJ772-0.04999,1)-AJ772+AM772)</f>
        <v>0</v>
      </c>
      <c r="AM772" s="17" t="str">
        <f t="shared" ref="AM772" si="2086">IF(VLOOKUP(AF772,Group,7,FALSE)="","",VLOOKUP(AF772,Group,7,FALSE))</f>
        <v/>
      </c>
      <c r="AO772" s="31" t="s">
        <v>59</v>
      </c>
    </row>
    <row r="773" spans="2:41" s="3" customFormat="1" ht="2.85" customHeight="1" x14ac:dyDescent="0.2">
      <c r="P773" s="73"/>
      <c r="Q773" s="89"/>
      <c r="R773" s="6"/>
      <c r="S773" s="39"/>
      <c r="T773" s="6"/>
      <c r="U773" s="5"/>
      <c r="V773" s="52"/>
      <c r="W773" s="56"/>
      <c r="X773" s="15"/>
      <c r="Y773" s="52"/>
      <c r="Z773" s="39"/>
      <c r="AA773" s="39"/>
      <c r="AB773" s="55"/>
      <c r="AC773" s="17"/>
      <c r="AD773" s="15"/>
      <c r="AE773" s="65"/>
      <c r="AF773" s="123"/>
      <c r="AG773" s="39"/>
      <c r="AH773" s="52"/>
      <c r="AJ773" s="17"/>
      <c r="AK773" s="17"/>
      <c r="AL773" s="17"/>
      <c r="AM773" s="17"/>
      <c r="AO773" s="157" t="s">
        <v>59</v>
      </c>
    </row>
    <row r="774" spans="2:41" s="3" customFormat="1" ht="9.9499999999999993" customHeight="1" x14ac:dyDescent="0.2">
      <c r="B774" s="112" t="s">
        <v>55</v>
      </c>
      <c r="D774" s="40"/>
      <c r="E774" s="73" t="s">
        <v>123</v>
      </c>
      <c r="F774" s="73"/>
      <c r="G774" s="30" t="s">
        <v>48</v>
      </c>
      <c r="H774" s="30"/>
      <c r="I774" s="30"/>
      <c r="J774" s="30" t="s">
        <v>195</v>
      </c>
      <c r="K774" s="30"/>
      <c r="L774" s="30"/>
      <c r="M774" s="30"/>
      <c r="N774" s="30"/>
      <c r="P774" s="73" t="s">
        <v>129</v>
      </c>
      <c r="Q774" s="89"/>
      <c r="R774" s="29"/>
      <c r="S774" s="39">
        <f t="shared" ref="S774:S777" si="2087">IF(Suggested="Yes",AA774,AG774)</f>
        <v>12.3</v>
      </c>
      <c r="T774" s="37" t="s">
        <v>47</v>
      </c>
      <c r="U774" s="5" t="str">
        <f>+Instructions!$B$3</f>
        <v>B</v>
      </c>
      <c r="V774" s="52"/>
      <c r="W774" s="56">
        <f>+Instructions!$C$22</f>
        <v>0</v>
      </c>
      <c r="X774" s="17">
        <f t="shared" ref="X774:X777" si="2088">ROUND($AA774*(1-W774)+0.004999,2)</f>
        <v>12.3</v>
      </c>
      <c r="Y774" s="52"/>
      <c r="Z774" s="6" t="s">
        <v>667</v>
      </c>
      <c r="AA774" s="39">
        <v>12.3</v>
      </c>
      <c r="AB774" s="60">
        <f t="shared" ref="AB774:AB777" si="2089">+W774</f>
        <v>0</v>
      </c>
      <c r="AC774" s="17">
        <f t="shared" ref="AC774:AC777" si="2090">+X774</f>
        <v>12.3</v>
      </c>
      <c r="AD774" s="12">
        <f t="shared" ref="AD774:AD777" si="2091">(AG774-AC774)/AG774</f>
        <v>0</v>
      </c>
      <c r="AE774" s="120"/>
      <c r="AF774" s="127">
        <v>1</v>
      </c>
      <c r="AG774" s="38">
        <f t="shared" ref="AG774:AG777" si="2092">SUM(AJ774:AL774)+AE774</f>
        <v>12.3</v>
      </c>
      <c r="AH774" s="52"/>
      <c r="AJ774" s="17">
        <f t="shared" ref="AJ774:AJ777" si="2093">ROUND(AC774/(1-VLOOKUP(AF774,Group,2,FALSE)),2)</f>
        <v>12.3</v>
      </c>
      <c r="AK774" s="17">
        <f t="shared" ref="AK774:AK777" si="2094">IF(VLOOKUP(AF774,Group,5,FALSE)="YES",VLOOKUP(ROUND(ROUND(AJ774,1)-AJ774,2),Round,2,FALSE)+VLOOKUP(AF774,Group,6,FALSE),0)</f>
        <v>0</v>
      </c>
      <c r="AL774" s="17">
        <f t="shared" ref="AL774:AL777" si="2095">IF(VLOOKUP(AF774,Group,7,FALSE)="",0,ROUND(AJ774-0.04999,1)-AJ774+AM774)</f>
        <v>0</v>
      </c>
      <c r="AM774" s="17" t="str">
        <f t="shared" ref="AM774:AM777" si="2096">IF(VLOOKUP(AF774,Group,7,FALSE)="","",VLOOKUP(AF774,Group,7,FALSE))</f>
        <v/>
      </c>
      <c r="AO774" s="31" t="s">
        <v>59</v>
      </c>
    </row>
    <row r="775" spans="2:41" s="3" customFormat="1" ht="9.9499999999999993" customHeight="1" x14ac:dyDescent="0.2">
      <c r="B775" s="112" t="s">
        <v>55</v>
      </c>
      <c r="D775" s="40"/>
      <c r="E775" s="73" t="s">
        <v>124</v>
      </c>
      <c r="F775" s="73"/>
      <c r="G775" s="30" t="s">
        <v>48</v>
      </c>
      <c r="H775" s="30"/>
      <c r="I775" s="30"/>
      <c r="J775" s="30" t="s">
        <v>195</v>
      </c>
      <c r="K775" s="30"/>
      <c r="L775" s="30"/>
      <c r="M775" s="30"/>
      <c r="N775" s="30"/>
      <c r="P775" s="73" t="s">
        <v>111</v>
      </c>
      <c r="Q775" s="89"/>
      <c r="R775" s="29"/>
      <c r="S775" s="39">
        <f t="shared" si="2087"/>
        <v>12.7</v>
      </c>
      <c r="T775" s="37" t="s">
        <v>47</v>
      </c>
      <c r="U775" s="5" t="str">
        <f>+Instructions!$B$3</f>
        <v>B</v>
      </c>
      <c r="V775" s="52"/>
      <c r="W775" s="56">
        <f>+Instructions!$C$22</f>
        <v>0</v>
      </c>
      <c r="X775" s="17">
        <f t="shared" si="2088"/>
        <v>12.7</v>
      </c>
      <c r="Y775" s="52"/>
      <c r="Z775" s="6" t="s">
        <v>667</v>
      </c>
      <c r="AA775" s="39">
        <v>12.7</v>
      </c>
      <c r="AB775" s="60">
        <f t="shared" si="2089"/>
        <v>0</v>
      </c>
      <c r="AC775" s="17">
        <f t="shared" si="2090"/>
        <v>12.7</v>
      </c>
      <c r="AD775" s="12">
        <f t="shared" si="2091"/>
        <v>0</v>
      </c>
      <c r="AE775" s="120"/>
      <c r="AF775" s="127">
        <v>1</v>
      </c>
      <c r="AG775" s="38">
        <f t="shared" si="2092"/>
        <v>12.7</v>
      </c>
      <c r="AH775" s="52"/>
      <c r="AJ775" s="17">
        <f t="shared" si="2093"/>
        <v>12.7</v>
      </c>
      <c r="AK775" s="17">
        <f t="shared" si="2094"/>
        <v>0</v>
      </c>
      <c r="AL775" s="17">
        <f t="shared" si="2095"/>
        <v>0</v>
      </c>
      <c r="AM775" s="17" t="str">
        <f t="shared" si="2096"/>
        <v/>
      </c>
      <c r="AO775" s="31" t="s">
        <v>59</v>
      </c>
    </row>
    <row r="776" spans="2:41" s="3" customFormat="1" ht="9.9499999999999993" customHeight="1" x14ac:dyDescent="0.2">
      <c r="B776" s="112" t="s">
        <v>55</v>
      </c>
      <c r="D776" s="40"/>
      <c r="E776" s="73" t="s">
        <v>125</v>
      </c>
      <c r="F776" s="73"/>
      <c r="G776" s="30" t="s">
        <v>48</v>
      </c>
      <c r="H776" s="30"/>
      <c r="I776" s="30"/>
      <c r="J776" s="30" t="s">
        <v>195</v>
      </c>
      <c r="K776" s="30"/>
      <c r="L776" s="30"/>
      <c r="M776" s="30"/>
      <c r="N776" s="30"/>
      <c r="P776" s="73" t="s">
        <v>141</v>
      </c>
      <c r="Q776" s="89"/>
      <c r="R776" s="29"/>
      <c r="S776" s="39">
        <f t="shared" si="2087"/>
        <v>15.8</v>
      </c>
      <c r="T776" s="37" t="s">
        <v>47</v>
      </c>
      <c r="U776" s="5" t="str">
        <f>+Instructions!$B$3</f>
        <v>B</v>
      </c>
      <c r="V776" s="52"/>
      <c r="W776" s="56">
        <f>+Instructions!$C$22</f>
        <v>0</v>
      </c>
      <c r="X776" s="17">
        <f t="shared" si="2088"/>
        <v>15.8</v>
      </c>
      <c r="Y776" s="52"/>
      <c r="Z776" s="6" t="s">
        <v>667</v>
      </c>
      <c r="AA776" s="39">
        <v>15.8</v>
      </c>
      <c r="AB776" s="60">
        <f t="shared" si="2089"/>
        <v>0</v>
      </c>
      <c r="AC776" s="17">
        <f t="shared" si="2090"/>
        <v>15.8</v>
      </c>
      <c r="AD776" s="12">
        <f t="shared" si="2091"/>
        <v>0</v>
      </c>
      <c r="AE776" s="120"/>
      <c r="AF776" s="127">
        <v>1</v>
      </c>
      <c r="AG776" s="38">
        <f t="shared" si="2092"/>
        <v>15.8</v>
      </c>
      <c r="AH776" s="52"/>
      <c r="AJ776" s="17">
        <f t="shared" si="2093"/>
        <v>15.8</v>
      </c>
      <c r="AK776" s="17">
        <f t="shared" si="2094"/>
        <v>0</v>
      </c>
      <c r="AL776" s="17">
        <f t="shared" si="2095"/>
        <v>0</v>
      </c>
      <c r="AM776" s="17" t="str">
        <f t="shared" si="2096"/>
        <v/>
      </c>
      <c r="AO776" s="31" t="s">
        <v>59</v>
      </c>
    </row>
    <row r="777" spans="2:41" s="3" customFormat="1" ht="9.9499999999999993" customHeight="1" x14ac:dyDescent="0.2">
      <c r="B777" s="112" t="s">
        <v>55</v>
      </c>
      <c r="D777" s="40"/>
      <c r="E777" s="73" t="s">
        <v>277</v>
      </c>
      <c r="F777" s="73"/>
      <c r="G777" s="30" t="s">
        <v>48</v>
      </c>
      <c r="H777" s="30"/>
      <c r="I777" s="30"/>
      <c r="J777" s="30" t="s">
        <v>195</v>
      </c>
      <c r="K777" s="30"/>
      <c r="L777" s="30"/>
      <c r="M777" s="30"/>
      <c r="N777" s="30"/>
      <c r="P777" s="73" t="s">
        <v>143</v>
      </c>
      <c r="Q777" s="89"/>
      <c r="R777" s="29"/>
      <c r="S777" s="39">
        <f t="shared" si="2087"/>
        <v>16.8</v>
      </c>
      <c r="T777" s="37" t="s">
        <v>47</v>
      </c>
      <c r="U777" s="5" t="str">
        <f>+Instructions!$B$3</f>
        <v>B</v>
      </c>
      <c r="V777" s="52"/>
      <c r="W777" s="56">
        <f>+Instructions!$C$22</f>
        <v>0</v>
      </c>
      <c r="X777" s="17">
        <f t="shared" si="2088"/>
        <v>16.8</v>
      </c>
      <c r="Y777" s="52"/>
      <c r="Z777" s="6" t="s">
        <v>667</v>
      </c>
      <c r="AA777" s="39">
        <v>16.8</v>
      </c>
      <c r="AB777" s="60">
        <f t="shared" si="2089"/>
        <v>0</v>
      </c>
      <c r="AC777" s="17">
        <f t="shared" si="2090"/>
        <v>16.8</v>
      </c>
      <c r="AD777" s="12">
        <f t="shared" si="2091"/>
        <v>0</v>
      </c>
      <c r="AE777" s="120"/>
      <c r="AF777" s="127">
        <v>1</v>
      </c>
      <c r="AG777" s="38">
        <f t="shared" si="2092"/>
        <v>16.8</v>
      </c>
      <c r="AH777" s="52"/>
      <c r="AJ777" s="17">
        <f t="shared" si="2093"/>
        <v>16.8</v>
      </c>
      <c r="AK777" s="17">
        <f t="shared" si="2094"/>
        <v>0</v>
      </c>
      <c r="AL777" s="17">
        <f t="shared" si="2095"/>
        <v>0</v>
      </c>
      <c r="AM777" s="17" t="str">
        <f t="shared" si="2096"/>
        <v/>
      </c>
      <c r="AO777" s="31" t="s">
        <v>59</v>
      </c>
    </row>
    <row r="778" spans="2:41" s="3" customFormat="1" ht="1.5" customHeight="1" x14ac:dyDescent="0.2">
      <c r="P778" s="73"/>
      <c r="Q778" s="89"/>
      <c r="R778" s="6"/>
      <c r="S778" s="39"/>
      <c r="T778" s="6"/>
      <c r="U778" s="5"/>
      <c r="V778" s="52"/>
      <c r="W778" s="56"/>
      <c r="X778" s="15"/>
      <c r="Y778" s="52"/>
      <c r="Z778" s="39"/>
      <c r="AA778" s="39"/>
      <c r="AB778" s="55"/>
      <c r="AC778" s="17"/>
      <c r="AD778" s="15"/>
      <c r="AE778" s="65"/>
      <c r="AF778" s="123"/>
      <c r="AG778" s="39"/>
      <c r="AH778" s="52"/>
      <c r="AJ778" s="17"/>
      <c r="AK778" s="17"/>
      <c r="AL778" s="17"/>
      <c r="AM778" s="17"/>
      <c r="AO778" s="157" t="s">
        <v>59</v>
      </c>
    </row>
    <row r="779" spans="2:41" s="3" customFormat="1" ht="9.9499999999999993" customHeight="1" x14ac:dyDescent="0.2">
      <c r="B779" s="113" t="s">
        <v>45</v>
      </c>
      <c r="D779" s="40"/>
      <c r="E779" s="73" t="s">
        <v>167</v>
      </c>
      <c r="F779" s="73"/>
      <c r="G779" s="30" t="s">
        <v>118</v>
      </c>
      <c r="H779" s="30"/>
      <c r="I779" s="30"/>
      <c r="J779" s="30" t="s">
        <v>196</v>
      </c>
      <c r="K779" s="30"/>
      <c r="L779" s="30"/>
      <c r="M779" s="30"/>
      <c r="N779" s="30"/>
      <c r="P779" s="73" t="s">
        <v>168</v>
      </c>
      <c r="Q779" s="89"/>
      <c r="R779" s="29"/>
      <c r="S779" s="39">
        <f t="shared" ref="S779" si="2097">IF(Suggested="Yes",AA779,AG779)</f>
        <v>14.5</v>
      </c>
      <c r="T779" s="37" t="s">
        <v>46</v>
      </c>
      <c r="U779" s="5" t="str">
        <f>+Instructions!$B$3</f>
        <v>B</v>
      </c>
      <c r="V779" s="52"/>
      <c r="W779" s="56">
        <f>+Instructions!$C$22</f>
        <v>0</v>
      </c>
      <c r="X779" s="39">
        <f t="shared" ref="X779" si="2098">ROUND($AA779*(1-W779)+0.004999,2)</f>
        <v>14.5</v>
      </c>
      <c r="Y779" s="52"/>
      <c r="Z779" s="6" t="s">
        <v>667</v>
      </c>
      <c r="AA779" s="39">
        <v>14.5</v>
      </c>
      <c r="AB779" s="60">
        <f t="shared" ref="AB779" si="2099">+W779</f>
        <v>0</v>
      </c>
      <c r="AC779" s="39">
        <f t="shared" ref="AC779" si="2100">+X779</f>
        <v>14.5</v>
      </c>
      <c r="AD779" s="60">
        <f t="shared" ref="AD779" si="2101">(AG779-AC779)/AG779</f>
        <v>0</v>
      </c>
      <c r="AE779" s="120"/>
      <c r="AF779" s="129">
        <v>2</v>
      </c>
      <c r="AG779" s="44">
        <f t="shared" ref="AG779" si="2102">SUM(AJ779:AL779)+AE779</f>
        <v>14.5</v>
      </c>
      <c r="AH779" s="52"/>
      <c r="AJ779" s="17">
        <f t="shared" ref="AJ779" si="2103">ROUND(AC779/(1-VLOOKUP(AF779,Group,2,FALSE)),2)</f>
        <v>14.5</v>
      </c>
      <c r="AK779" s="17">
        <f t="shared" ref="AK779" si="2104">IF(VLOOKUP(AF779,Group,5,FALSE)="YES",VLOOKUP(ROUND(ROUND(AJ779,1)-AJ779,2),Round,2,FALSE)+VLOOKUP(AF779,Group,6,FALSE),0)</f>
        <v>0</v>
      </c>
      <c r="AL779" s="17">
        <f t="shared" ref="AL779" si="2105">IF(VLOOKUP(AF779,Group,7,FALSE)="",0,ROUND(AJ779-0.04999,1)-AJ779+AM779)</f>
        <v>0</v>
      </c>
      <c r="AM779" s="17" t="str">
        <f t="shared" ref="AM779" si="2106">IF(VLOOKUP(AF779,Group,7,FALSE)="","",VLOOKUP(AF779,Group,7,FALSE))</f>
        <v/>
      </c>
      <c r="AO779" s="31" t="s">
        <v>59</v>
      </c>
    </row>
    <row r="780" spans="2:41" s="3" customFormat="1" ht="2.85" customHeight="1" x14ac:dyDescent="0.2">
      <c r="P780" s="73"/>
      <c r="Q780" s="89"/>
      <c r="R780" s="6"/>
      <c r="S780" s="39"/>
      <c r="T780" s="6"/>
      <c r="U780" s="5"/>
      <c r="V780" s="52"/>
      <c r="W780" s="56"/>
      <c r="X780" s="15"/>
      <c r="Y780" s="52"/>
      <c r="Z780" s="39"/>
      <c r="AA780" s="39"/>
      <c r="AB780" s="55"/>
      <c r="AC780" s="17"/>
      <c r="AD780" s="15"/>
      <c r="AE780" s="65"/>
      <c r="AF780" s="123"/>
      <c r="AG780" s="39"/>
      <c r="AH780" s="52"/>
      <c r="AJ780" s="17"/>
      <c r="AK780" s="17"/>
      <c r="AL780" s="17"/>
      <c r="AM780" s="17"/>
      <c r="AO780" s="157" t="s">
        <v>59</v>
      </c>
    </row>
    <row r="781" spans="2:41" s="3" customFormat="1" ht="9.9499999999999993" customHeight="1" x14ac:dyDescent="0.2">
      <c r="B781" s="112" t="s">
        <v>55</v>
      </c>
      <c r="D781" s="40"/>
      <c r="E781" s="73" t="s">
        <v>123</v>
      </c>
      <c r="F781" s="73"/>
      <c r="G781" s="30" t="s">
        <v>48</v>
      </c>
      <c r="H781" s="30"/>
      <c r="I781" s="30"/>
      <c r="J781" s="30" t="s">
        <v>134</v>
      </c>
      <c r="K781" s="30"/>
      <c r="L781" s="30"/>
      <c r="M781" s="30"/>
      <c r="N781" s="30"/>
      <c r="P781" s="73" t="s">
        <v>129</v>
      </c>
      <c r="Q781" s="89"/>
      <c r="R781" s="29"/>
      <c r="S781" s="39">
        <f t="shared" ref="S781:S785" si="2107">IF(Suggested="Yes",AA781,AG781)</f>
        <v>15.25</v>
      </c>
      <c r="T781" s="37" t="s">
        <v>47</v>
      </c>
      <c r="U781" s="5" t="str">
        <f>+Instructions!$B$3</f>
        <v>B</v>
      </c>
      <c r="V781" s="52"/>
      <c r="W781" s="56">
        <f>+Instructions!$C$22</f>
        <v>0</v>
      </c>
      <c r="X781" s="17">
        <f t="shared" ref="X781:X785" si="2108">ROUND($AA781*(1-W781)+0.004999,2)</f>
        <v>15.25</v>
      </c>
      <c r="Y781" s="52"/>
      <c r="Z781" s="6" t="s">
        <v>667</v>
      </c>
      <c r="AA781" s="39">
        <v>15.25</v>
      </c>
      <c r="AB781" s="60">
        <f t="shared" ref="AB781:AB785" si="2109">+W781</f>
        <v>0</v>
      </c>
      <c r="AC781" s="17">
        <f t="shared" ref="AC781:AC785" si="2110">+X781</f>
        <v>15.25</v>
      </c>
      <c r="AD781" s="12">
        <f t="shared" ref="AD781:AD785" si="2111">(AG781-AC781)/AG781</f>
        <v>0</v>
      </c>
      <c r="AE781" s="120"/>
      <c r="AF781" s="127">
        <v>1</v>
      </c>
      <c r="AG781" s="38">
        <f t="shared" ref="AG781:AG785" si="2112">SUM(AJ781:AL781)+AE781</f>
        <v>15.25</v>
      </c>
      <c r="AH781" s="52"/>
      <c r="AJ781" s="17">
        <f t="shared" ref="AJ781:AJ785" si="2113">ROUND(AC781/(1-VLOOKUP(AF781,Group,2,FALSE)),2)</f>
        <v>15.25</v>
      </c>
      <c r="AK781" s="17">
        <f t="shared" ref="AK781:AK785" si="2114">IF(VLOOKUP(AF781,Group,5,FALSE)="YES",VLOOKUP(ROUND(ROUND(AJ781,1)-AJ781,2),Round,2,FALSE)+VLOOKUP(AF781,Group,6,FALSE),0)</f>
        <v>0</v>
      </c>
      <c r="AL781" s="17">
        <f t="shared" ref="AL781:AL785" si="2115">IF(VLOOKUP(AF781,Group,7,FALSE)="",0,ROUND(AJ781-0.04999,1)-AJ781+AM781)</f>
        <v>0</v>
      </c>
      <c r="AM781" s="17" t="str">
        <f t="shared" ref="AM781:AM785" si="2116">IF(VLOOKUP(AF781,Group,7,FALSE)="","",VLOOKUP(AF781,Group,7,FALSE))</f>
        <v/>
      </c>
      <c r="AO781" s="31" t="s">
        <v>59</v>
      </c>
    </row>
    <row r="782" spans="2:41" s="3" customFormat="1" ht="9.9499999999999993" customHeight="1" x14ac:dyDescent="0.2">
      <c r="B782" s="112" t="s">
        <v>55</v>
      </c>
      <c r="D782" s="40"/>
      <c r="E782" s="73" t="s">
        <v>124</v>
      </c>
      <c r="F782" s="73"/>
      <c r="G782" s="30" t="s">
        <v>48</v>
      </c>
      <c r="H782" s="30"/>
      <c r="I782" s="30"/>
      <c r="J782" s="30" t="s">
        <v>134</v>
      </c>
      <c r="K782" s="30"/>
      <c r="L782" s="30"/>
      <c r="M782" s="30"/>
      <c r="N782" s="30"/>
      <c r="P782" s="73" t="s">
        <v>111</v>
      </c>
      <c r="Q782" s="89"/>
      <c r="R782" s="29"/>
      <c r="S782" s="39">
        <f t="shared" si="2107"/>
        <v>15.75</v>
      </c>
      <c r="T782" s="37" t="s">
        <v>47</v>
      </c>
      <c r="U782" s="5" t="str">
        <f>+Instructions!$B$3</f>
        <v>B</v>
      </c>
      <c r="V782" s="52"/>
      <c r="W782" s="56">
        <f>+Instructions!$C$22</f>
        <v>0</v>
      </c>
      <c r="X782" s="17">
        <f t="shared" si="2108"/>
        <v>15.75</v>
      </c>
      <c r="Y782" s="52"/>
      <c r="Z782" s="6" t="s">
        <v>667</v>
      </c>
      <c r="AA782" s="39">
        <v>15.75</v>
      </c>
      <c r="AB782" s="60">
        <f t="shared" si="2109"/>
        <v>0</v>
      </c>
      <c r="AC782" s="17">
        <f t="shared" si="2110"/>
        <v>15.75</v>
      </c>
      <c r="AD782" s="12">
        <f t="shared" si="2111"/>
        <v>0</v>
      </c>
      <c r="AE782" s="120"/>
      <c r="AF782" s="127">
        <v>1</v>
      </c>
      <c r="AG782" s="38">
        <f t="shared" si="2112"/>
        <v>15.75</v>
      </c>
      <c r="AH782" s="52"/>
      <c r="AJ782" s="17">
        <f t="shared" si="2113"/>
        <v>15.75</v>
      </c>
      <c r="AK782" s="17">
        <f t="shared" si="2114"/>
        <v>0</v>
      </c>
      <c r="AL782" s="17">
        <f t="shared" si="2115"/>
        <v>0</v>
      </c>
      <c r="AM782" s="17" t="str">
        <f t="shared" si="2116"/>
        <v/>
      </c>
      <c r="AO782" s="31" t="s">
        <v>59</v>
      </c>
    </row>
    <row r="783" spans="2:41" s="3" customFormat="1" ht="9.9499999999999993" customHeight="1" x14ac:dyDescent="0.2">
      <c r="B783" s="112" t="s">
        <v>55</v>
      </c>
      <c r="D783" s="40"/>
      <c r="E783" s="73" t="s">
        <v>125</v>
      </c>
      <c r="F783" s="73"/>
      <c r="G783" s="30" t="s">
        <v>48</v>
      </c>
      <c r="H783" s="30"/>
      <c r="I783" s="30"/>
      <c r="J783" s="30" t="s">
        <v>134</v>
      </c>
      <c r="K783" s="30"/>
      <c r="L783" s="30"/>
      <c r="M783" s="30"/>
      <c r="N783" s="30"/>
      <c r="P783" s="73" t="s">
        <v>141</v>
      </c>
      <c r="Q783" s="89"/>
      <c r="R783" s="29"/>
      <c r="S783" s="39">
        <f t="shared" si="2107"/>
        <v>19.45</v>
      </c>
      <c r="T783" s="37" t="s">
        <v>47</v>
      </c>
      <c r="U783" s="5" t="str">
        <f>+Instructions!$B$3</f>
        <v>B</v>
      </c>
      <c r="V783" s="52"/>
      <c r="W783" s="56">
        <f>+Instructions!$C$22</f>
        <v>0</v>
      </c>
      <c r="X783" s="17">
        <f t="shared" si="2108"/>
        <v>19.45</v>
      </c>
      <c r="Y783" s="52"/>
      <c r="Z783" s="6" t="s">
        <v>667</v>
      </c>
      <c r="AA783" s="39">
        <v>19.45</v>
      </c>
      <c r="AB783" s="60">
        <f t="shared" si="2109"/>
        <v>0</v>
      </c>
      <c r="AC783" s="17">
        <f t="shared" si="2110"/>
        <v>19.45</v>
      </c>
      <c r="AD783" s="12">
        <f t="shared" si="2111"/>
        <v>0</v>
      </c>
      <c r="AE783" s="120"/>
      <c r="AF783" s="127">
        <v>1</v>
      </c>
      <c r="AG783" s="38">
        <f t="shared" si="2112"/>
        <v>19.45</v>
      </c>
      <c r="AH783" s="52"/>
      <c r="AJ783" s="17">
        <f t="shared" si="2113"/>
        <v>19.45</v>
      </c>
      <c r="AK783" s="17">
        <f t="shared" si="2114"/>
        <v>0</v>
      </c>
      <c r="AL783" s="17">
        <f t="shared" si="2115"/>
        <v>0</v>
      </c>
      <c r="AM783" s="17" t="str">
        <f t="shared" si="2116"/>
        <v/>
      </c>
      <c r="AO783" s="31" t="s">
        <v>59</v>
      </c>
    </row>
    <row r="784" spans="2:41" s="3" customFormat="1" ht="9.9499999999999993" customHeight="1" x14ac:dyDescent="0.2">
      <c r="B784" s="112" t="s">
        <v>55</v>
      </c>
      <c r="D784" s="40"/>
      <c r="E784" s="73" t="s">
        <v>277</v>
      </c>
      <c r="F784" s="73"/>
      <c r="G784" s="30" t="s">
        <v>48</v>
      </c>
      <c r="H784" s="30"/>
      <c r="I784" s="30"/>
      <c r="J784" s="30" t="s">
        <v>134</v>
      </c>
      <c r="K784" s="30"/>
      <c r="L784" s="30"/>
      <c r="M784" s="30"/>
      <c r="N784" s="30"/>
      <c r="P784" s="73" t="s">
        <v>143</v>
      </c>
      <c r="Q784" s="89"/>
      <c r="R784" s="29"/>
      <c r="S784" s="39">
        <f t="shared" si="2107"/>
        <v>20.45</v>
      </c>
      <c r="T784" s="37" t="s">
        <v>47</v>
      </c>
      <c r="U784" s="5" t="str">
        <f>+Instructions!$B$3</f>
        <v>B</v>
      </c>
      <c r="V784" s="52"/>
      <c r="W784" s="56">
        <f>+Instructions!$C$22</f>
        <v>0</v>
      </c>
      <c r="X784" s="17">
        <f t="shared" si="2108"/>
        <v>20.45</v>
      </c>
      <c r="Y784" s="52"/>
      <c r="Z784" s="6" t="s">
        <v>667</v>
      </c>
      <c r="AA784" s="39">
        <v>20.45</v>
      </c>
      <c r="AB784" s="60">
        <f t="shared" si="2109"/>
        <v>0</v>
      </c>
      <c r="AC784" s="17">
        <f t="shared" si="2110"/>
        <v>20.45</v>
      </c>
      <c r="AD784" s="12">
        <f t="shared" si="2111"/>
        <v>0</v>
      </c>
      <c r="AE784" s="120"/>
      <c r="AF784" s="127">
        <v>1</v>
      </c>
      <c r="AG784" s="38">
        <f t="shared" si="2112"/>
        <v>20.45</v>
      </c>
      <c r="AH784" s="52"/>
      <c r="AJ784" s="17">
        <f t="shared" si="2113"/>
        <v>20.45</v>
      </c>
      <c r="AK784" s="17">
        <f t="shared" si="2114"/>
        <v>0</v>
      </c>
      <c r="AL784" s="17">
        <f t="shared" si="2115"/>
        <v>0</v>
      </c>
      <c r="AM784" s="17" t="str">
        <f t="shared" si="2116"/>
        <v/>
      </c>
      <c r="AO784" s="31" t="s">
        <v>59</v>
      </c>
    </row>
    <row r="785" spans="2:41" s="3" customFormat="1" ht="9.9499999999999993" customHeight="1" x14ac:dyDescent="0.2">
      <c r="B785" s="112" t="s">
        <v>55</v>
      </c>
      <c r="D785" s="40"/>
      <c r="E785" s="73" t="s">
        <v>127</v>
      </c>
      <c r="F785" s="73"/>
      <c r="G785" s="30" t="s">
        <v>48</v>
      </c>
      <c r="H785" s="30"/>
      <c r="I785" s="30"/>
      <c r="J785" s="30" t="s">
        <v>134</v>
      </c>
      <c r="K785" s="30"/>
      <c r="L785" s="30"/>
      <c r="M785" s="30"/>
      <c r="N785" s="30"/>
      <c r="P785" s="73" t="s">
        <v>144</v>
      </c>
      <c r="Q785" s="89"/>
      <c r="R785" s="29" t="s">
        <v>52</v>
      </c>
      <c r="S785" s="39">
        <f t="shared" si="2107"/>
        <v>30.45</v>
      </c>
      <c r="T785" s="37" t="s">
        <v>47</v>
      </c>
      <c r="U785" s="5" t="str">
        <f>+Instructions!$B$3</f>
        <v>B</v>
      </c>
      <c r="V785" s="52"/>
      <c r="W785" s="56">
        <f>+Instructions!$C$22</f>
        <v>0</v>
      </c>
      <c r="X785" s="17">
        <f t="shared" si="2108"/>
        <v>30.45</v>
      </c>
      <c r="Y785" s="52"/>
      <c r="Z785" s="6" t="s">
        <v>667</v>
      </c>
      <c r="AA785" s="39">
        <v>30.45</v>
      </c>
      <c r="AB785" s="60">
        <f t="shared" si="2109"/>
        <v>0</v>
      </c>
      <c r="AC785" s="17">
        <f t="shared" si="2110"/>
        <v>30.45</v>
      </c>
      <c r="AD785" s="12">
        <f t="shared" si="2111"/>
        <v>0</v>
      </c>
      <c r="AE785" s="120"/>
      <c r="AF785" s="127">
        <v>1</v>
      </c>
      <c r="AG785" s="38">
        <f t="shared" si="2112"/>
        <v>30.45</v>
      </c>
      <c r="AH785" s="52"/>
      <c r="AJ785" s="17">
        <f t="shared" si="2113"/>
        <v>30.45</v>
      </c>
      <c r="AK785" s="17">
        <f t="shared" si="2114"/>
        <v>0</v>
      </c>
      <c r="AL785" s="17">
        <f t="shared" si="2115"/>
        <v>0</v>
      </c>
      <c r="AM785" s="17" t="str">
        <f t="shared" si="2116"/>
        <v/>
      </c>
      <c r="AO785" s="31" t="s">
        <v>59</v>
      </c>
    </row>
    <row r="786" spans="2:41" s="3" customFormat="1" ht="1.5" customHeight="1" x14ac:dyDescent="0.2">
      <c r="P786" s="73"/>
      <c r="Q786" s="89"/>
      <c r="R786" s="6"/>
      <c r="S786" s="39"/>
      <c r="T786" s="6"/>
      <c r="U786" s="5"/>
      <c r="V786" s="52"/>
      <c r="W786" s="56"/>
      <c r="X786" s="15"/>
      <c r="Y786" s="52"/>
      <c r="Z786" s="39"/>
      <c r="AA786" s="39"/>
      <c r="AB786" s="55"/>
      <c r="AC786" s="17"/>
      <c r="AD786" s="15"/>
      <c r="AE786" s="65"/>
      <c r="AF786" s="123"/>
      <c r="AG786" s="39"/>
      <c r="AH786" s="52"/>
      <c r="AJ786" s="17"/>
      <c r="AK786" s="17"/>
      <c r="AL786" s="17"/>
      <c r="AM786" s="17"/>
      <c r="AO786" s="157" t="s">
        <v>59</v>
      </c>
    </row>
    <row r="787" spans="2:41" s="3" customFormat="1" ht="9.9499999999999993" customHeight="1" x14ac:dyDescent="0.2">
      <c r="B787" s="113" t="s">
        <v>45</v>
      </c>
      <c r="D787" s="40"/>
      <c r="E787" s="73" t="s">
        <v>167</v>
      </c>
      <c r="F787" s="73"/>
      <c r="G787" s="30" t="s">
        <v>118</v>
      </c>
      <c r="H787" s="30"/>
      <c r="I787" s="30"/>
      <c r="J787" s="30" t="s">
        <v>135</v>
      </c>
      <c r="K787" s="30"/>
      <c r="L787" s="30"/>
      <c r="M787" s="30"/>
      <c r="N787" s="30"/>
      <c r="P787" s="73" t="s">
        <v>168</v>
      </c>
      <c r="Q787" s="89"/>
      <c r="R787" s="29"/>
      <c r="S787" s="39">
        <f t="shared" ref="S787:S791" si="2117">IF(Suggested="Yes",AA787,AG787)</f>
        <v>14.5</v>
      </c>
      <c r="T787" s="37" t="s">
        <v>46</v>
      </c>
      <c r="U787" s="5" t="str">
        <f>+Instructions!$B$3</f>
        <v>B</v>
      </c>
      <c r="V787" s="52"/>
      <c r="W787" s="56">
        <f>+Instructions!$C$22</f>
        <v>0</v>
      </c>
      <c r="X787" s="39">
        <f t="shared" ref="X787:X791" si="2118">ROUND($AA787*(1-W787)+0.004999,2)</f>
        <v>14.5</v>
      </c>
      <c r="Y787" s="52"/>
      <c r="Z787" s="6" t="s">
        <v>667</v>
      </c>
      <c r="AA787" s="39">
        <v>14.5</v>
      </c>
      <c r="AB787" s="60">
        <f t="shared" ref="AB787:AB791" si="2119">+W787</f>
        <v>0</v>
      </c>
      <c r="AC787" s="39">
        <f t="shared" ref="AC787:AC791" si="2120">+X787</f>
        <v>14.5</v>
      </c>
      <c r="AD787" s="60">
        <f t="shared" ref="AD787:AD791" si="2121">(AG787-AC787)/AG787</f>
        <v>0</v>
      </c>
      <c r="AE787" s="120"/>
      <c r="AF787" s="129">
        <v>2</v>
      </c>
      <c r="AG787" s="44">
        <f t="shared" ref="AG787:AG791" si="2122">SUM(AJ787:AL787)+AE787</f>
        <v>14.5</v>
      </c>
      <c r="AH787" s="52"/>
      <c r="AJ787" s="17">
        <f t="shared" ref="AJ787:AJ791" si="2123">ROUND(AC787/(1-VLOOKUP(AF787,Group,2,FALSE)),2)</f>
        <v>14.5</v>
      </c>
      <c r="AK787" s="17">
        <f t="shared" ref="AK787:AK791" si="2124">IF(VLOOKUP(AF787,Group,5,FALSE)="YES",VLOOKUP(ROUND(ROUND(AJ787,1)-AJ787,2),Round,2,FALSE)+VLOOKUP(AF787,Group,6,FALSE),0)</f>
        <v>0</v>
      </c>
      <c r="AL787" s="17">
        <f t="shared" ref="AL787:AL791" si="2125">IF(VLOOKUP(AF787,Group,7,FALSE)="",0,ROUND(AJ787-0.04999,1)-AJ787+AM787)</f>
        <v>0</v>
      </c>
      <c r="AM787" s="17" t="str">
        <f t="shared" ref="AM787:AM791" si="2126">IF(VLOOKUP(AF787,Group,7,FALSE)="","",VLOOKUP(AF787,Group,7,FALSE))</f>
        <v/>
      </c>
      <c r="AO787" s="31" t="s">
        <v>59</v>
      </c>
    </row>
    <row r="788" spans="2:41" s="3" customFormat="1" ht="2.85" customHeight="1" x14ac:dyDescent="0.2">
      <c r="P788" s="73"/>
      <c r="Q788" s="89"/>
      <c r="R788" s="6"/>
      <c r="S788" s="39"/>
      <c r="T788" s="6"/>
      <c r="U788" s="5"/>
      <c r="V788" s="52"/>
      <c r="W788" s="56"/>
      <c r="X788" s="15"/>
      <c r="Y788" s="52"/>
      <c r="Z788" s="39"/>
      <c r="AA788" s="39"/>
      <c r="AB788" s="55"/>
      <c r="AC788" s="17"/>
      <c r="AD788" s="15"/>
      <c r="AE788" s="65"/>
      <c r="AF788" s="123"/>
      <c r="AG788" s="39"/>
      <c r="AH788" s="52"/>
      <c r="AJ788" s="17"/>
      <c r="AK788" s="17"/>
      <c r="AL788" s="17"/>
      <c r="AM788" s="17"/>
      <c r="AO788" s="157" t="s">
        <v>59</v>
      </c>
    </row>
    <row r="789" spans="2:41" s="3" customFormat="1" ht="9.9499999999999993" customHeight="1" x14ac:dyDescent="0.2">
      <c r="D789" s="40" t="s">
        <v>97</v>
      </c>
      <c r="E789" s="186" t="s">
        <v>564</v>
      </c>
      <c r="F789" s="186"/>
      <c r="G789" s="186"/>
      <c r="H789" s="186"/>
      <c r="I789" s="186"/>
      <c r="J789" s="186"/>
      <c r="K789" s="186"/>
      <c r="L789" s="186" t="s">
        <v>87</v>
      </c>
      <c r="M789" s="186"/>
      <c r="N789" s="186"/>
      <c r="O789" s="186"/>
      <c r="P789" s="98"/>
      <c r="Q789" s="187"/>
      <c r="R789" s="188"/>
      <c r="S789" s="39"/>
      <c r="T789" s="6"/>
      <c r="U789" s="5"/>
      <c r="V789" s="52"/>
      <c r="W789" s="56"/>
      <c r="X789" s="15"/>
      <c r="Y789" s="52"/>
      <c r="Z789" s="39"/>
      <c r="AA789" s="39"/>
      <c r="AB789" s="55"/>
      <c r="AC789" s="17"/>
      <c r="AD789" s="15"/>
      <c r="AE789" s="65"/>
      <c r="AF789" s="123"/>
      <c r="AG789" s="39"/>
      <c r="AH789" s="52"/>
      <c r="AJ789" s="17"/>
      <c r="AK789" s="17"/>
      <c r="AL789" s="17"/>
      <c r="AM789" s="17"/>
      <c r="AO789" s="157" t="s">
        <v>59</v>
      </c>
    </row>
    <row r="790" spans="2:41" s="3" customFormat="1" ht="1.5" customHeight="1" x14ac:dyDescent="0.2">
      <c r="P790" s="73"/>
      <c r="Q790" s="89"/>
      <c r="R790" s="6"/>
      <c r="S790" s="39"/>
      <c r="T790" s="6"/>
      <c r="U790" s="5"/>
      <c r="V790" s="52"/>
      <c r="W790" s="56"/>
      <c r="X790" s="15"/>
      <c r="Y790" s="52"/>
      <c r="Z790" s="39"/>
      <c r="AA790" s="39"/>
      <c r="AB790" s="55"/>
      <c r="AC790" s="17"/>
      <c r="AD790" s="15"/>
      <c r="AE790" s="65"/>
      <c r="AF790" s="123"/>
      <c r="AG790" s="39"/>
      <c r="AH790" s="52"/>
      <c r="AJ790" s="17"/>
      <c r="AK790" s="17"/>
      <c r="AL790" s="17"/>
      <c r="AM790" s="17"/>
      <c r="AO790" s="157" t="s">
        <v>59</v>
      </c>
    </row>
    <row r="791" spans="2:41" s="3" customFormat="1" ht="9.9499999999999993" customHeight="1" x14ac:dyDescent="0.2">
      <c r="B791" s="112" t="s">
        <v>55</v>
      </c>
      <c r="D791" s="40"/>
      <c r="E791" s="73" t="s">
        <v>127</v>
      </c>
      <c r="F791" s="73"/>
      <c r="G791" s="30" t="s">
        <v>48</v>
      </c>
      <c r="H791" s="30"/>
      <c r="I791" s="30"/>
      <c r="J791" s="30" t="s">
        <v>105</v>
      </c>
      <c r="K791" s="30"/>
      <c r="L791" s="30"/>
      <c r="M791" s="30"/>
      <c r="N791" s="30"/>
      <c r="P791" s="73" t="s">
        <v>144</v>
      </c>
      <c r="Q791" s="89"/>
      <c r="R791" s="29"/>
      <c r="S791" s="39">
        <f t="shared" si="2117"/>
        <v>25.5</v>
      </c>
      <c r="T791" s="37" t="s">
        <v>47</v>
      </c>
      <c r="U791" s="5" t="str">
        <f>+Instructions!$B$3</f>
        <v>B</v>
      </c>
      <c r="V791" s="52"/>
      <c r="W791" s="56">
        <f>+Instructions!$C$22</f>
        <v>0</v>
      </c>
      <c r="X791" s="17">
        <f t="shared" si="2118"/>
        <v>25.5</v>
      </c>
      <c r="Y791" s="52"/>
      <c r="Z791" s="6" t="s">
        <v>667</v>
      </c>
      <c r="AA791" s="39">
        <v>25.5</v>
      </c>
      <c r="AB791" s="60">
        <f t="shared" si="2119"/>
        <v>0</v>
      </c>
      <c r="AC791" s="17">
        <f t="shared" si="2120"/>
        <v>25.5</v>
      </c>
      <c r="AD791" s="12">
        <f t="shared" si="2121"/>
        <v>0</v>
      </c>
      <c r="AE791" s="120"/>
      <c r="AF791" s="127">
        <v>1</v>
      </c>
      <c r="AG791" s="38">
        <f t="shared" si="2122"/>
        <v>25.5</v>
      </c>
      <c r="AH791" s="52"/>
      <c r="AJ791" s="17">
        <f t="shared" si="2123"/>
        <v>25.5</v>
      </c>
      <c r="AK791" s="17">
        <f t="shared" si="2124"/>
        <v>0</v>
      </c>
      <c r="AL791" s="17">
        <f t="shared" si="2125"/>
        <v>0</v>
      </c>
      <c r="AM791" s="17" t="str">
        <f t="shared" si="2126"/>
        <v/>
      </c>
      <c r="AO791" s="31" t="s">
        <v>59</v>
      </c>
    </row>
    <row r="792" spans="2:41" s="3" customFormat="1" ht="2.85" customHeight="1" x14ac:dyDescent="0.2">
      <c r="P792" s="73"/>
      <c r="Q792" s="89"/>
      <c r="R792" s="6"/>
      <c r="S792" s="39"/>
      <c r="T792" s="6"/>
      <c r="U792" s="5"/>
      <c r="V792" s="52"/>
      <c r="W792" s="56"/>
      <c r="X792" s="15"/>
      <c r="Y792" s="52"/>
      <c r="Z792" s="39"/>
      <c r="AA792" s="39"/>
      <c r="AB792" s="55"/>
      <c r="AC792" s="17"/>
      <c r="AD792" s="15"/>
      <c r="AE792" s="65"/>
      <c r="AF792" s="123"/>
      <c r="AG792" s="39"/>
      <c r="AH792" s="52"/>
      <c r="AJ792" s="17"/>
      <c r="AK792" s="17"/>
      <c r="AL792" s="17"/>
      <c r="AM792" s="17"/>
      <c r="AO792" s="157" t="s">
        <v>59</v>
      </c>
    </row>
    <row r="793" spans="2:41" s="3" customFormat="1" ht="9.9499999999999993" customHeight="1" x14ac:dyDescent="0.2">
      <c r="D793" s="40" t="s">
        <v>97</v>
      </c>
      <c r="E793" s="186" t="s">
        <v>197</v>
      </c>
      <c r="F793" s="186"/>
      <c r="G793" s="186"/>
      <c r="H793" s="186"/>
      <c r="I793" s="186"/>
      <c r="J793" s="186"/>
      <c r="K793" s="186"/>
      <c r="L793" s="186"/>
      <c r="M793" s="186"/>
      <c r="N793" s="186"/>
      <c r="O793" s="186"/>
      <c r="P793" s="98"/>
      <c r="Q793" s="187"/>
      <c r="R793" s="188"/>
      <c r="S793" s="39"/>
      <c r="T793" s="6"/>
      <c r="U793" s="5"/>
      <c r="V793" s="52"/>
      <c r="W793" s="56"/>
      <c r="X793" s="15"/>
      <c r="Y793" s="52"/>
      <c r="Z793" s="39"/>
      <c r="AA793" s="39"/>
      <c r="AB793" s="55"/>
      <c r="AC793" s="17"/>
      <c r="AD793" s="15"/>
      <c r="AE793" s="65"/>
      <c r="AF793" s="123"/>
      <c r="AG793" s="39"/>
      <c r="AH793" s="52"/>
      <c r="AJ793" s="17"/>
      <c r="AK793" s="17"/>
      <c r="AL793" s="17"/>
      <c r="AM793" s="17"/>
      <c r="AO793" s="157" t="s">
        <v>59</v>
      </c>
    </row>
    <row r="794" spans="2:41" s="3" customFormat="1" ht="1.5" customHeight="1" x14ac:dyDescent="0.2">
      <c r="P794" s="73"/>
      <c r="Q794" s="89"/>
      <c r="R794" s="6"/>
      <c r="S794" s="39"/>
      <c r="T794" s="6"/>
      <c r="U794" s="5"/>
      <c r="V794" s="52"/>
      <c r="W794" s="56"/>
      <c r="X794" s="15"/>
      <c r="Y794" s="52"/>
      <c r="Z794" s="39"/>
      <c r="AA794" s="39"/>
      <c r="AB794" s="55"/>
      <c r="AC794" s="17"/>
      <c r="AD794" s="15"/>
      <c r="AE794" s="65"/>
      <c r="AF794" s="123"/>
      <c r="AG794" s="39"/>
      <c r="AH794" s="52"/>
      <c r="AJ794" s="17"/>
      <c r="AK794" s="17"/>
      <c r="AL794" s="17"/>
      <c r="AM794" s="17"/>
      <c r="AO794" s="157" t="s">
        <v>59</v>
      </c>
    </row>
    <row r="795" spans="2:41" s="3" customFormat="1" ht="9.9499999999999993" customHeight="1" x14ac:dyDescent="0.2">
      <c r="B795" s="112" t="s">
        <v>55</v>
      </c>
      <c r="D795" s="40"/>
      <c r="E795" s="73" t="s">
        <v>199</v>
      </c>
      <c r="F795" s="73"/>
      <c r="G795" s="30" t="s">
        <v>48</v>
      </c>
      <c r="H795" s="30"/>
      <c r="I795" s="30"/>
      <c r="J795" s="30" t="s">
        <v>195</v>
      </c>
      <c r="L795" s="30"/>
      <c r="M795" s="30"/>
      <c r="N795" s="30"/>
      <c r="P795" s="73" t="s">
        <v>108</v>
      </c>
      <c r="Q795" s="89"/>
      <c r="R795" s="29"/>
      <c r="S795" s="39">
        <f t="shared" ref="S795:S796" si="2127">IF(Suggested="Yes",AA795,AG795)</f>
        <v>18.5</v>
      </c>
      <c r="T795" s="37" t="s">
        <v>47</v>
      </c>
      <c r="U795" s="5" t="str">
        <f>+Instructions!$B$3</f>
        <v>B</v>
      </c>
      <c r="V795" s="52"/>
      <c r="W795" s="56">
        <f>+Instructions!$C$22</f>
        <v>0</v>
      </c>
      <c r="X795" s="17">
        <f t="shared" ref="X795:X796" si="2128">ROUND($AA795*(1-W795)+0.004999,2)</f>
        <v>18.5</v>
      </c>
      <c r="Y795" s="52"/>
      <c r="Z795" s="6" t="s">
        <v>667</v>
      </c>
      <c r="AA795" s="39">
        <v>18.5</v>
      </c>
      <c r="AB795" s="60">
        <f t="shared" ref="AB795:AB796" si="2129">+W795</f>
        <v>0</v>
      </c>
      <c r="AC795" s="17">
        <f t="shared" ref="AC795:AC796" si="2130">+X795</f>
        <v>18.5</v>
      </c>
      <c r="AD795" s="12">
        <f t="shared" ref="AD795:AD796" si="2131">(AG795-AC795)/AG795</f>
        <v>0</v>
      </c>
      <c r="AE795" s="120"/>
      <c r="AF795" s="127">
        <v>1</v>
      </c>
      <c r="AG795" s="38">
        <f t="shared" ref="AG795:AG796" si="2132">SUM(AJ795:AL795)+AE795</f>
        <v>18.5</v>
      </c>
      <c r="AH795" s="52"/>
      <c r="AJ795" s="17">
        <f t="shared" ref="AJ795:AJ796" si="2133">ROUND(AC795/(1-VLOOKUP(AF795,Group,2,FALSE)),2)</f>
        <v>18.5</v>
      </c>
      <c r="AK795" s="17">
        <f t="shared" ref="AK795:AK796" si="2134">IF(VLOOKUP(AF795,Group,5,FALSE)="YES",VLOOKUP(ROUND(ROUND(AJ795,1)-AJ795,2),Round,2,FALSE)+VLOOKUP(AF795,Group,6,FALSE),0)</f>
        <v>0</v>
      </c>
      <c r="AL795" s="17">
        <f t="shared" ref="AL795:AL796" si="2135">IF(VLOOKUP(AF795,Group,7,FALSE)="",0,ROUND(AJ795-0.04999,1)-AJ795+AM795)</f>
        <v>0</v>
      </c>
      <c r="AM795" s="17" t="str">
        <f t="shared" ref="AM795:AM796" si="2136">IF(VLOOKUP(AF795,Group,7,FALSE)="","",VLOOKUP(AF795,Group,7,FALSE))</f>
        <v/>
      </c>
      <c r="AO795" s="31" t="s">
        <v>59</v>
      </c>
    </row>
    <row r="796" spans="2:41" s="3" customFormat="1" ht="9.9499999999999993" customHeight="1" x14ac:dyDescent="0.2">
      <c r="B796" s="112" t="s">
        <v>55</v>
      </c>
      <c r="D796" s="40"/>
      <c r="E796" s="73" t="s">
        <v>198</v>
      </c>
      <c r="F796" s="73"/>
      <c r="G796" s="30" t="s">
        <v>48</v>
      </c>
      <c r="H796" s="30"/>
      <c r="I796" s="30"/>
      <c r="J796" s="30" t="s">
        <v>195</v>
      </c>
      <c r="L796" s="30"/>
      <c r="M796" s="30"/>
      <c r="N796" s="30"/>
      <c r="P796" s="73" t="s">
        <v>108</v>
      </c>
      <c r="Q796" s="89"/>
      <c r="R796" s="29"/>
      <c r="S796" s="39">
        <f t="shared" si="2127"/>
        <v>18.5</v>
      </c>
      <c r="T796" s="37" t="s">
        <v>47</v>
      </c>
      <c r="U796" s="5" t="str">
        <f>+Instructions!$B$3</f>
        <v>B</v>
      </c>
      <c r="V796" s="52"/>
      <c r="W796" s="56">
        <f>+Instructions!$C$22</f>
        <v>0</v>
      </c>
      <c r="X796" s="17">
        <f t="shared" si="2128"/>
        <v>18.5</v>
      </c>
      <c r="Y796" s="52"/>
      <c r="Z796" s="6" t="s">
        <v>667</v>
      </c>
      <c r="AA796" s="39">
        <v>18.5</v>
      </c>
      <c r="AB796" s="60">
        <f t="shared" si="2129"/>
        <v>0</v>
      </c>
      <c r="AC796" s="17">
        <f t="shared" si="2130"/>
        <v>18.5</v>
      </c>
      <c r="AD796" s="12">
        <f t="shared" si="2131"/>
        <v>0</v>
      </c>
      <c r="AE796" s="120"/>
      <c r="AF796" s="127">
        <v>1</v>
      </c>
      <c r="AG796" s="38">
        <f t="shared" si="2132"/>
        <v>18.5</v>
      </c>
      <c r="AH796" s="52"/>
      <c r="AJ796" s="17">
        <f t="shared" si="2133"/>
        <v>18.5</v>
      </c>
      <c r="AK796" s="17">
        <f t="shared" si="2134"/>
        <v>0</v>
      </c>
      <c r="AL796" s="17">
        <f t="shared" si="2135"/>
        <v>0</v>
      </c>
      <c r="AM796" s="17" t="str">
        <f t="shared" si="2136"/>
        <v/>
      </c>
      <c r="AO796" s="31" t="s">
        <v>59</v>
      </c>
    </row>
    <row r="797" spans="2:41" s="3" customFormat="1" ht="1.5" customHeight="1" x14ac:dyDescent="0.2">
      <c r="P797" s="73"/>
      <c r="Q797" s="89"/>
      <c r="R797" s="6"/>
      <c r="S797" s="39"/>
      <c r="T797" s="6"/>
      <c r="U797" s="5"/>
      <c r="V797" s="52"/>
      <c r="W797" s="56"/>
      <c r="X797" s="15"/>
      <c r="Y797" s="52"/>
      <c r="Z797" s="39"/>
      <c r="AA797" s="39"/>
      <c r="AB797" s="55"/>
      <c r="AC797" s="17"/>
      <c r="AD797" s="15"/>
      <c r="AE797" s="65"/>
      <c r="AF797" s="123"/>
      <c r="AG797" s="39"/>
      <c r="AH797" s="52"/>
      <c r="AJ797" s="17"/>
      <c r="AK797" s="17"/>
      <c r="AL797" s="17"/>
      <c r="AM797" s="17"/>
      <c r="AO797" s="157" t="s">
        <v>59</v>
      </c>
    </row>
    <row r="798" spans="2:41" s="3" customFormat="1" ht="9.9499999999999993" customHeight="1" x14ac:dyDescent="0.2">
      <c r="B798" s="113" t="s">
        <v>45</v>
      </c>
      <c r="D798" s="40"/>
      <c r="E798" s="73" t="s">
        <v>117</v>
      </c>
      <c r="F798" s="73"/>
      <c r="G798" s="30" t="s">
        <v>118</v>
      </c>
      <c r="H798" s="30"/>
      <c r="I798" s="30"/>
      <c r="J798" s="30" t="s">
        <v>196</v>
      </c>
      <c r="K798" s="30"/>
      <c r="L798" s="30"/>
      <c r="M798" s="30"/>
      <c r="N798" s="30"/>
      <c r="P798" s="73" t="s">
        <v>119</v>
      </c>
      <c r="Q798" s="89"/>
      <c r="R798" s="29"/>
      <c r="S798" s="39">
        <f t="shared" ref="S798" si="2137">IF(Suggested="Yes",AA798,AG798)</f>
        <v>17.55</v>
      </c>
      <c r="T798" s="37" t="s">
        <v>46</v>
      </c>
      <c r="U798" s="5" t="str">
        <f>+Instructions!$B$3</f>
        <v>B</v>
      </c>
      <c r="V798" s="52"/>
      <c r="W798" s="56">
        <f>+Instructions!$C$22</f>
        <v>0</v>
      </c>
      <c r="X798" s="39">
        <f t="shared" ref="X798" si="2138">ROUND($AA798*(1-W798)+0.004999,2)</f>
        <v>17.55</v>
      </c>
      <c r="Y798" s="52"/>
      <c r="Z798" s="6" t="s">
        <v>667</v>
      </c>
      <c r="AA798" s="39">
        <v>17.55</v>
      </c>
      <c r="AB798" s="60">
        <f t="shared" ref="AB798" si="2139">+W798</f>
        <v>0</v>
      </c>
      <c r="AC798" s="39">
        <f t="shared" ref="AC798" si="2140">+X798</f>
        <v>17.55</v>
      </c>
      <c r="AD798" s="60">
        <f t="shared" ref="AD798" si="2141">(AG798-AC798)/AG798</f>
        <v>0</v>
      </c>
      <c r="AE798" s="120"/>
      <c r="AF798" s="129">
        <v>2</v>
      </c>
      <c r="AG798" s="44">
        <f t="shared" ref="AG798" si="2142">SUM(AJ798:AL798)+AE798</f>
        <v>17.55</v>
      </c>
      <c r="AH798" s="52"/>
      <c r="AJ798" s="17">
        <f t="shared" ref="AJ798" si="2143">ROUND(AC798/(1-VLOOKUP(AF798,Group,2,FALSE)),2)</f>
        <v>17.55</v>
      </c>
      <c r="AK798" s="17">
        <f t="shared" ref="AK798" si="2144">IF(VLOOKUP(AF798,Group,5,FALSE)="YES",VLOOKUP(ROUND(ROUND(AJ798,1)-AJ798,2),Round,2,FALSE)+VLOOKUP(AF798,Group,6,FALSE),0)</f>
        <v>0</v>
      </c>
      <c r="AL798" s="17">
        <f t="shared" ref="AL798" si="2145">IF(VLOOKUP(AF798,Group,7,FALSE)="",0,ROUND(AJ798-0.04999,1)-AJ798+AM798)</f>
        <v>0</v>
      </c>
      <c r="AM798" s="17" t="str">
        <f t="shared" ref="AM798" si="2146">IF(VLOOKUP(AF798,Group,7,FALSE)="","",VLOOKUP(AF798,Group,7,FALSE))</f>
        <v/>
      </c>
      <c r="AO798" s="31" t="s">
        <v>59</v>
      </c>
    </row>
    <row r="799" spans="2:41" s="3" customFormat="1" ht="2.85" customHeight="1" x14ac:dyDescent="0.2">
      <c r="P799" s="73"/>
      <c r="Q799" s="89"/>
      <c r="R799" s="6"/>
      <c r="S799" s="39"/>
      <c r="T799" s="6"/>
      <c r="U799" s="5"/>
      <c r="V799" s="52"/>
      <c r="W799" s="56"/>
      <c r="X799" s="15"/>
      <c r="Y799" s="52"/>
      <c r="Z799" s="39"/>
      <c r="AA799" s="39"/>
      <c r="AB799" s="55"/>
      <c r="AC799" s="17"/>
      <c r="AD799" s="15"/>
      <c r="AE799" s="65"/>
      <c r="AF799" s="123"/>
      <c r="AG799" s="39"/>
      <c r="AH799" s="52"/>
      <c r="AJ799" s="17"/>
      <c r="AK799" s="17"/>
      <c r="AL799" s="17"/>
      <c r="AM799" s="17"/>
      <c r="AO799" s="157" t="s">
        <v>59</v>
      </c>
    </row>
    <row r="800" spans="2:41" s="3" customFormat="1" ht="9.9499999999999993" customHeight="1" x14ac:dyDescent="0.2">
      <c r="D800" s="40" t="s">
        <v>97</v>
      </c>
      <c r="E800" s="186" t="s">
        <v>200</v>
      </c>
      <c r="F800" s="186"/>
      <c r="G800" s="186"/>
      <c r="H800" s="186"/>
      <c r="I800" s="186"/>
      <c r="J800" s="186"/>
      <c r="K800" s="186"/>
      <c r="L800" s="186"/>
      <c r="M800" s="186"/>
      <c r="N800" s="186"/>
      <c r="O800" s="186"/>
      <c r="P800" s="98"/>
      <c r="Q800" s="187"/>
      <c r="R800" s="188"/>
      <c r="S800" s="39"/>
      <c r="T800" s="6"/>
      <c r="U800" s="5"/>
      <c r="V800" s="52"/>
      <c r="W800" s="56"/>
      <c r="X800" s="15"/>
      <c r="Y800" s="52"/>
      <c r="Z800" s="39"/>
      <c r="AA800" s="39"/>
      <c r="AB800" s="55"/>
      <c r="AC800" s="17"/>
      <c r="AD800" s="15"/>
      <c r="AE800" s="65"/>
      <c r="AF800" s="123"/>
      <c r="AG800" s="39"/>
      <c r="AH800" s="52"/>
      <c r="AJ800" s="17"/>
      <c r="AK800" s="17"/>
      <c r="AL800" s="17"/>
      <c r="AM800" s="17"/>
      <c r="AO800" s="157" t="s">
        <v>59</v>
      </c>
    </row>
    <row r="801" spans="2:41" s="3" customFormat="1" ht="1.5" customHeight="1" x14ac:dyDescent="0.2">
      <c r="P801" s="73"/>
      <c r="Q801" s="89"/>
      <c r="R801" s="6"/>
      <c r="S801" s="39"/>
      <c r="T801" s="6"/>
      <c r="U801" s="5"/>
      <c r="V801" s="52"/>
      <c r="W801" s="56"/>
      <c r="X801" s="15"/>
      <c r="Y801" s="52"/>
      <c r="Z801" s="39"/>
      <c r="AA801" s="39"/>
      <c r="AB801" s="55"/>
      <c r="AC801" s="17"/>
      <c r="AD801" s="15"/>
      <c r="AE801" s="65"/>
      <c r="AF801" s="123"/>
      <c r="AG801" s="39"/>
      <c r="AH801" s="52"/>
      <c r="AJ801" s="17"/>
      <c r="AK801" s="17"/>
      <c r="AL801" s="17"/>
      <c r="AM801" s="17"/>
      <c r="AO801" s="157" t="s">
        <v>59</v>
      </c>
    </row>
    <row r="802" spans="2:41" s="3" customFormat="1" ht="9.9499999999999993" customHeight="1" x14ac:dyDescent="0.2">
      <c r="B802" s="112" t="s">
        <v>55</v>
      </c>
      <c r="D802" s="40"/>
      <c r="E802" s="73" t="s">
        <v>201</v>
      </c>
      <c r="F802" s="73"/>
      <c r="G802" s="30" t="s">
        <v>48</v>
      </c>
      <c r="H802" s="30"/>
      <c r="I802" s="30"/>
      <c r="J802" s="30" t="s">
        <v>175</v>
      </c>
      <c r="L802" s="30"/>
      <c r="M802" s="30"/>
      <c r="N802" s="30"/>
      <c r="P802" s="73" t="s">
        <v>106</v>
      </c>
      <c r="Q802" s="89"/>
      <c r="R802" s="29"/>
      <c r="S802" s="39">
        <f t="shared" ref="S802" si="2147">IF(Suggested="Yes",AA802,AG802)</f>
        <v>12.4</v>
      </c>
      <c r="T802" s="37" t="s">
        <v>47</v>
      </c>
      <c r="U802" s="5" t="str">
        <f>+Instructions!$B$3</f>
        <v>B</v>
      </c>
      <c r="V802" s="52"/>
      <c r="W802" s="56">
        <f>+Instructions!$C$22</f>
        <v>0</v>
      </c>
      <c r="X802" s="17">
        <f t="shared" ref="X802" si="2148">ROUND($AA802*(1-W802)+0.004999,2)</f>
        <v>12.4</v>
      </c>
      <c r="Y802" s="52"/>
      <c r="Z802" s="6" t="s">
        <v>667</v>
      </c>
      <c r="AA802" s="39">
        <v>12.4</v>
      </c>
      <c r="AB802" s="60">
        <f t="shared" ref="AB802" si="2149">+W802</f>
        <v>0</v>
      </c>
      <c r="AC802" s="17">
        <f t="shared" ref="AC802" si="2150">+X802</f>
        <v>12.4</v>
      </c>
      <c r="AD802" s="12">
        <f t="shared" ref="AD802" si="2151">(AG802-AC802)/AG802</f>
        <v>0</v>
      </c>
      <c r="AE802" s="120"/>
      <c r="AF802" s="127">
        <v>1</v>
      </c>
      <c r="AG802" s="38">
        <f t="shared" ref="AG802" si="2152">SUM(AJ802:AL802)+AE802</f>
        <v>12.4</v>
      </c>
      <c r="AH802" s="52"/>
      <c r="AJ802" s="17">
        <f t="shared" ref="AJ802" si="2153">ROUND(AC802/(1-VLOOKUP(AF802,Group,2,FALSE)),2)</f>
        <v>12.4</v>
      </c>
      <c r="AK802" s="17">
        <f t="shared" ref="AK802" si="2154">IF(VLOOKUP(AF802,Group,5,FALSE)="YES",VLOOKUP(ROUND(ROUND(AJ802,1)-AJ802,2),Round,2,FALSE)+VLOOKUP(AF802,Group,6,FALSE),0)</f>
        <v>0</v>
      </c>
      <c r="AL802" s="17">
        <f t="shared" ref="AL802" si="2155">IF(VLOOKUP(AF802,Group,7,FALSE)="",0,ROUND(AJ802-0.04999,1)-AJ802+AM802)</f>
        <v>0</v>
      </c>
      <c r="AM802" s="17" t="str">
        <f t="shared" ref="AM802" si="2156">IF(VLOOKUP(AF802,Group,7,FALSE)="","",VLOOKUP(AF802,Group,7,FALSE))</f>
        <v/>
      </c>
      <c r="AO802" s="31" t="s">
        <v>59</v>
      </c>
    </row>
    <row r="803" spans="2:41" s="3" customFormat="1" ht="2.85" customHeight="1" x14ac:dyDescent="0.2">
      <c r="P803" s="73"/>
      <c r="Q803" s="89"/>
      <c r="R803" s="6"/>
      <c r="S803" s="39"/>
      <c r="T803" s="6"/>
      <c r="U803" s="5"/>
      <c r="V803" s="52"/>
      <c r="W803" s="56"/>
      <c r="X803" s="15"/>
      <c r="Y803" s="52"/>
      <c r="Z803" s="39"/>
      <c r="AA803" s="39"/>
      <c r="AB803" s="55"/>
      <c r="AC803" s="17"/>
      <c r="AD803" s="15"/>
      <c r="AE803" s="65"/>
      <c r="AF803" s="123"/>
      <c r="AG803" s="39"/>
      <c r="AH803" s="52"/>
      <c r="AJ803" s="17"/>
      <c r="AK803" s="17"/>
      <c r="AL803" s="17"/>
      <c r="AM803" s="17"/>
      <c r="AO803" s="157" t="s">
        <v>59</v>
      </c>
    </row>
    <row r="804" spans="2:41" s="3" customFormat="1" ht="9.9499999999999993" customHeight="1" x14ac:dyDescent="0.2">
      <c r="D804" s="40" t="s">
        <v>97</v>
      </c>
      <c r="E804" s="186" t="s">
        <v>197</v>
      </c>
      <c r="F804" s="186"/>
      <c r="G804" s="186"/>
      <c r="H804" s="186"/>
      <c r="I804" s="186"/>
      <c r="J804" s="186"/>
      <c r="K804" s="186"/>
      <c r="L804" s="186"/>
      <c r="M804" s="186"/>
      <c r="N804" s="186"/>
      <c r="O804" s="186"/>
      <c r="P804" s="98"/>
      <c r="Q804" s="187"/>
      <c r="R804" s="188"/>
      <c r="S804" s="39"/>
      <c r="T804" s="6"/>
      <c r="U804" s="5"/>
      <c r="V804" s="52"/>
      <c r="W804" s="56"/>
      <c r="X804" s="15"/>
      <c r="Y804" s="52"/>
      <c r="Z804" s="39"/>
      <c r="AA804" s="39"/>
      <c r="AB804" s="55"/>
      <c r="AC804" s="17"/>
      <c r="AD804" s="15"/>
      <c r="AE804" s="65"/>
      <c r="AF804" s="123"/>
      <c r="AG804" s="39"/>
      <c r="AH804" s="52"/>
      <c r="AJ804" s="17"/>
      <c r="AK804" s="17"/>
      <c r="AL804" s="17"/>
      <c r="AM804" s="17"/>
      <c r="AO804" s="157" t="s">
        <v>59</v>
      </c>
    </row>
    <row r="805" spans="2:41" s="3" customFormat="1" ht="1.5" customHeight="1" x14ac:dyDescent="0.2">
      <c r="P805" s="73"/>
      <c r="Q805" s="89"/>
      <c r="R805" s="6"/>
      <c r="S805" s="39"/>
      <c r="T805" s="6"/>
      <c r="U805" s="5"/>
      <c r="V805" s="52"/>
      <c r="W805" s="56"/>
      <c r="X805" s="15"/>
      <c r="Y805" s="52"/>
      <c r="Z805" s="39"/>
      <c r="AA805" s="39"/>
      <c r="AB805" s="55"/>
      <c r="AC805" s="17"/>
      <c r="AD805" s="15"/>
      <c r="AE805" s="65"/>
      <c r="AF805" s="123"/>
      <c r="AG805" s="39"/>
      <c r="AH805" s="52"/>
      <c r="AJ805" s="17"/>
      <c r="AK805" s="17"/>
      <c r="AL805" s="17"/>
      <c r="AM805" s="17"/>
      <c r="AO805" s="157" t="s">
        <v>59</v>
      </c>
    </row>
    <row r="806" spans="2:41" s="3" customFormat="1" ht="9.9499999999999993" customHeight="1" x14ac:dyDescent="0.2">
      <c r="B806" s="112" t="s">
        <v>55</v>
      </c>
      <c r="D806" s="40"/>
      <c r="E806" s="73" t="s">
        <v>123</v>
      </c>
      <c r="F806" s="73"/>
      <c r="G806" s="30" t="s">
        <v>48</v>
      </c>
      <c r="H806" s="30"/>
      <c r="I806" s="30"/>
      <c r="J806" s="30" t="s">
        <v>195</v>
      </c>
      <c r="K806" s="30"/>
      <c r="L806" s="30"/>
      <c r="M806" s="30"/>
      <c r="N806" s="30"/>
      <c r="P806" s="73" t="s">
        <v>129</v>
      </c>
      <c r="Q806" s="89"/>
      <c r="R806" s="29"/>
      <c r="S806" s="39">
        <f t="shared" ref="S806:S811" si="2157">IF(Suggested="Yes",AA806,AG806)</f>
        <v>12.3</v>
      </c>
      <c r="T806" s="37" t="s">
        <v>47</v>
      </c>
      <c r="U806" s="5" t="str">
        <f>+Instructions!$B$3</f>
        <v>B</v>
      </c>
      <c r="V806" s="52"/>
      <c r="W806" s="56">
        <f>+Instructions!$C$22</f>
        <v>0</v>
      </c>
      <c r="X806" s="17">
        <f t="shared" ref="X806:X811" si="2158">ROUND($AA806*(1-W806)+0.004999,2)</f>
        <v>12.3</v>
      </c>
      <c r="Y806" s="52"/>
      <c r="Z806" s="6" t="s">
        <v>667</v>
      </c>
      <c r="AA806" s="39">
        <v>12.3</v>
      </c>
      <c r="AB806" s="60">
        <f t="shared" ref="AB806:AB811" si="2159">+W806</f>
        <v>0</v>
      </c>
      <c r="AC806" s="17">
        <f t="shared" ref="AC806:AC811" si="2160">+X806</f>
        <v>12.3</v>
      </c>
      <c r="AD806" s="12">
        <f t="shared" ref="AD806:AD811" si="2161">(AG806-AC806)/AG806</f>
        <v>0</v>
      </c>
      <c r="AE806" s="120"/>
      <c r="AF806" s="127">
        <v>1</v>
      </c>
      <c r="AG806" s="38">
        <f t="shared" ref="AG806:AG811" si="2162">SUM(AJ806:AL806)+AE806</f>
        <v>12.3</v>
      </c>
      <c r="AH806" s="52"/>
      <c r="AJ806" s="17">
        <f t="shared" ref="AJ806:AJ811" si="2163">ROUND(AC806/(1-VLOOKUP(AF806,Group,2,FALSE)),2)</f>
        <v>12.3</v>
      </c>
      <c r="AK806" s="17">
        <f t="shared" ref="AK806:AK811" si="2164">IF(VLOOKUP(AF806,Group,5,FALSE)="YES",VLOOKUP(ROUND(ROUND(AJ806,1)-AJ806,2),Round,2,FALSE)+VLOOKUP(AF806,Group,6,FALSE),0)</f>
        <v>0</v>
      </c>
      <c r="AL806" s="17">
        <f t="shared" ref="AL806:AL811" si="2165">IF(VLOOKUP(AF806,Group,7,FALSE)="",0,ROUND(AJ806-0.04999,1)-AJ806+AM806)</f>
        <v>0</v>
      </c>
      <c r="AM806" s="17" t="str">
        <f t="shared" ref="AM806:AM811" si="2166">IF(VLOOKUP(AF806,Group,7,FALSE)="","",VLOOKUP(AF806,Group,7,FALSE))</f>
        <v/>
      </c>
      <c r="AO806" s="31" t="s">
        <v>59</v>
      </c>
    </row>
    <row r="807" spans="2:41" s="3" customFormat="1" ht="9.9499999999999993" customHeight="1" x14ac:dyDescent="0.2">
      <c r="B807" s="112" t="s">
        <v>55</v>
      </c>
      <c r="D807" s="40"/>
      <c r="E807" s="73" t="s">
        <v>124</v>
      </c>
      <c r="F807" s="73"/>
      <c r="G807" s="30" t="s">
        <v>48</v>
      </c>
      <c r="H807" s="30"/>
      <c r="I807" s="30"/>
      <c r="J807" s="30" t="s">
        <v>195</v>
      </c>
      <c r="K807" s="30"/>
      <c r="L807" s="30"/>
      <c r="M807" s="30"/>
      <c r="N807" s="30"/>
      <c r="P807" s="73" t="s">
        <v>111</v>
      </c>
      <c r="Q807" s="89"/>
      <c r="R807" s="29"/>
      <c r="S807" s="39">
        <f t="shared" si="2157"/>
        <v>12.7</v>
      </c>
      <c r="T807" s="37" t="s">
        <v>47</v>
      </c>
      <c r="U807" s="5" t="str">
        <f>+Instructions!$B$3</f>
        <v>B</v>
      </c>
      <c r="V807" s="52"/>
      <c r="W807" s="56">
        <f>+Instructions!$C$22</f>
        <v>0</v>
      </c>
      <c r="X807" s="17">
        <f t="shared" si="2158"/>
        <v>12.7</v>
      </c>
      <c r="Y807" s="52"/>
      <c r="Z807" s="6" t="s">
        <v>667</v>
      </c>
      <c r="AA807" s="39">
        <v>12.7</v>
      </c>
      <c r="AB807" s="60">
        <f t="shared" si="2159"/>
        <v>0</v>
      </c>
      <c r="AC807" s="17">
        <f t="shared" si="2160"/>
        <v>12.7</v>
      </c>
      <c r="AD807" s="12">
        <f t="shared" si="2161"/>
        <v>0</v>
      </c>
      <c r="AE807" s="120"/>
      <c r="AF807" s="127">
        <v>1</v>
      </c>
      <c r="AG807" s="38">
        <f t="shared" si="2162"/>
        <v>12.7</v>
      </c>
      <c r="AH807" s="52"/>
      <c r="AJ807" s="17">
        <f t="shared" si="2163"/>
        <v>12.7</v>
      </c>
      <c r="AK807" s="17">
        <f t="shared" si="2164"/>
        <v>0</v>
      </c>
      <c r="AL807" s="17">
        <f t="shared" si="2165"/>
        <v>0</v>
      </c>
      <c r="AM807" s="17" t="str">
        <f t="shared" si="2166"/>
        <v/>
      </c>
      <c r="AO807" s="31" t="s">
        <v>59</v>
      </c>
    </row>
    <row r="808" spans="2:41" s="3" customFormat="1" ht="9.9499999999999993" customHeight="1" x14ac:dyDescent="0.2">
      <c r="B808" s="112" t="s">
        <v>55</v>
      </c>
      <c r="D808" s="40"/>
      <c r="E808" s="73" t="s">
        <v>125</v>
      </c>
      <c r="F808" s="73"/>
      <c r="G808" s="30" t="s">
        <v>48</v>
      </c>
      <c r="H808" s="30"/>
      <c r="I808" s="30"/>
      <c r="J808" s="30" t="s">
        <v>195</v>
      </c>
      <c r="K808" s="30"/>
      <c r="L808" s="30"/>
      <c r="M808" s="30"/>
      <c r="N808" s="30"/>
      <c r="P808" s="73" t="s">
        <v>141</v>
      </c>
      <c r="Q808" s="89"/>
      <c r="R808" s="29"/>
      <c r="S808" s="39">
        <f t="shared" si="2157"/>
        <v>15.8</v>
      </c>
      <c r="T808" s="37" t="s">
        <v>47</v>
      </c>
      <c r="U808" s="5" t="str">
        <f>+Instructions!$B$3</f>
        <v>B</v>
      </c>
      <c r="V808" s="52"/>
      <c r="W808" s="56">
        <f>+Instructions!$C$22</f>
        <v>0</v>
      </c>
      <c r="X808" s="17">
        <f t="shared" si="2158"/>
        <v>15.8</v>
      </c>
      <c r="Y808" s="52"/>
      <c r="Z808" s="6" t="s">
        <v>667</v>
      </c>
      <c r="AA808" s="39">
        <v>15.8</v>
      </c>
      <c r="AB808" s="60">
        <f t="shared" si="2159"/>
        <v>0</v>
      </c>
      <c r="AC808" s="17">
        <f t="shared" si="2160"/>
        <v>15.8</v>
      </c>
      <c r="AD808" s="12">
        <f t="shared" si="2161"/>
        <v>0</v>
      </c>
      <c r="AE808" s="120"/>
      <c r="AF808" s="127">
        <v>1</v>
      </c>
      <c r="AG808" s="38">
        <f t="shared" si="2162"/>
        <v>15.8</v>
      </c>
      <c r="AH808" s="52"/>
      <c r="AJ808" s="17">
        <f t="shared" si="2163"/>
        <v>15.8</v>
      </c>
      <c r="AK808" s="17">
        <f t="shared" si="2164"/>
        <v>0</v>
      </c>
      <c r="AL808" s="17">
        <f t="shared" si="2165"/>
        <v>0</v>
      </c>
      <c r="AM808" s="17" t="str">
        <f t="shared" si="2166"/>
        <v/>
      </c>
      <c r="AO808" s="31" t="s">
        <v>59</v>
      </c>
    </row>
    <row r="809" spans="2:41" s="3" customFormat="1" ht="9.9499999999999993" customHeight="1" x14ac:dyDescent="0.2">
      <c r="B809" s="112" t="s">
        <v>55</v>
      </c>
      <c r="D809" s="40"/>
      <c r="E809" s="73" t="s">
        <v>277</v>
      </c>
      <c r="F809" s="73"/>
      <c r="G809" s="30" t="s">
        <v>48</v>
      </c>
      <c r="H809" s="30"/>
      <c r="I809" s="30"/>
      <c r="J809" s="30" t="s">
        <v>195</v>
      </c>
      <c r="K809" s="30"/>
      <c r="L809" s="30"/>
      <c r="M809" s="30"/>
      <c r="N809" s="30"/>
      <c r="P809" s="73" t="s">
        <v>143</v>
      </c>
      <c r="Q809" s="89"/>
      <c r="R809" s="29"/>
      <c r="S809" s="39">
        <f t="shared" si="2157"/>
        <v>16.8</v>
      </c>
      <c r="T809" s="37" t="s">
        <v>47</v>
      </c>
      <c r="U809" s="5" t="str">
        <f>+Instructions!$B$3</f>
        <v>B</v>
      </c>
      <c r="V809" s="52"/>
      <c r="W809" s="56">
        <f>+Instructions!$C$22</f>
        <v>0</v>
      </c>
      <c r="X809" s="17">
        <f t="shared" si="2158"/>
        <v>16.8</v>
      </c>
      <c r="Y809" s="52"/>
      <c r="Z809" s="6" t="s">
        <v>667</v>
      </c>
      <c r="AA809" s="39">
        <v>16.8</v>
      </c>
      <c r="AB809" s="60">
        <f t="shared" si="2159"/>
        <v>0</v>
      </c>
      <c r="AC809" s="17">
        <f t="shared" si="2160"/>
        <v>16.8</v>
      </c>
      <c r="AD809" s="12">
        <f t="shared" si="2161"/>
        <v>0</v>
      </c>
      <c r="AE809" s="120"/>
      <c r="AF809" s="127">
        <v>1</v>
      </c>
      <c r="AG809" s="38">
        <f t="shared" si="2162"/>
        <v>16.8</v>
      </c>
      <c r="AH809" s="52"/>
      <c r="AJ809" s="17">
        <f t="shared" si="2163"/>
        <v>16.8</v>
      </c>
      <c r="AK809" s="17">
        <f t="shared" si="2164"/>
        <v>0</v>
      </c>
      <c r="AL809" s="17">
        <f t="shared" si="2165"/>
        <v>0</v>
      </c>
      <c r="AM809" s="17" t="str">
        <f t="shared" si="2166"/>
        <v/>
      </c>
      <c r="AO809" s="31" t="s">
        <v>59</v>
      </c>
    </row>
    <row r="810" spans="2:41" s="3" customFormat="1" ht="1.5" customHeight="1" x14ac:dyDescent="0.2">
      <c r="P810" s="73"/>
      <c r="Q810" s="89"/>
      <c r="R810" s="6"/>
      <c r="S810" s="39"/>
      <c r="T810" s="6"/>
      <c r="U810" s="5"/>
      <c r="V810" s="52"/>
      <c r="W810" s="56"/>
      <c r="X810" s="15"/>
      <c r="Y810" s="52"/>
      <c r="Z810" s="39"/>
      <c r="AA810" s="39"/>
      <c r="AB810" s="55"/>
      <c r="AC810" s="17"/>
      <c r="AD810" s="15"/>
      <c r="AE810" s="65"/>
      <c r="AF810" s="123"/>
      <c r="AG810" s="39"/>
      <c r="AH810" s="52"/>
      <c r="AJ810" s="17"/>
      <c r="AK810" s="17"/>
      <c r="AL810" s="17"/>
      <c r="AM810" s="17"/>
      <c r="AO810" s="157" t="s">
        <v>59</v>
      </c>
    </row>
    <row r="811" spans="2:41" s="3" customFormat="1" ht="9.9499999999999993" customHeight="1" x14ac:dyDescent="0.2">
      <c r="B811" s="112" t="s">
        <v>55</v>
      </c>
      <c r="D811" s="40"/>
      <c r="E811" s="73" t="s">
        <v>441</v>
      </c>
      <c r="F811" s="73"/>
      <c r="G811" s="30" t="s">
        <v>202</v>
      </c>
      <c r="H811" s="30"/>
      <c r="I811" s="30"/>
      <c r="J811" s="30"/>
      <c r="K811" s="30" t="s">
        <v>195</v>
      </c>
      <c r="L811" s="30"/>
      <c r="M811" s="30"/>
      <c r="N811" s="30"/>
      <c r="P811" s="73" t="s">
        <v>203</v>
      </c>
      <c r="Q811" s="89"/>
      <c r="R811" s="29"/>
      <c r="S811" s="39">
        <f t="shared" si="2157"/>
        <v>19.399999999999999</v>
      </c>
      <c r="T811" s="37" t="s">
        <v>47</v>
      </c>
      <c r="U811" s="5" t="str">
        <f>+Instructions!$B$3</f>
        <v>B</v>
      </c>
      <c r="V811" s="52"/>
      <c r="W811" s="56">
        <f>+Instructions!$C$22</f>
        <v>0</v>
      </c>
      <c r="X811" s="17">
        <f t="shared" si="2158"/>
        <v>19.399999999999999</v>
      </c>
      <c r="Y811" s="52"/>
      <c r="Z811" s="6" t="s">
        <v>667</v>
      </c>
      <c r="AA811" s="39">
        <v>19.399999999999999</v>
      </c>
      <c r="AB811" s="60">
        <f t="shared" si="2159"/>
        <v>0</v>
      </c>
      <c r="AC811" s="17">
        <f t="shared" si="2160"/>
        <v>19.399999999999999</v>
      </c>
      <c r="AD811" s="12">
        <f t="shared" si="2161"/>
        <v>0</v>
      </c>
      <c r="AE811" s="120"/>
      <c r="AF811" s="127">
        <v>1</v>
      </c>
      <c r="AG811" s="38">
        <f t="shared" si="2162"/>
        <v>19.399999999999999</v>
      </c>
      <c r="AH811" s="52"/>
      <c r="AJ811" s="17">
        <f t="shared" si="2163"/>
        <v>19.399999999999999</v>
      </c>
      <c r="AK811" s="17">
        <f t="shared" si="2164"/>
        <v>0</v>
      </c>
      <c r="AL811" s="17">
        <f t="shared" si="2165"/>
        <v>0</v>
      </c>
      <c r="AM811" s="17" t="str">
        <f t="shared" si="2166"/>
        <v/>
      </c>
      <c r="AO811" s="31" t="s">
        <v>59</v>
      </c>
    </row>
    <row r="812" spans="2:41" s="3" customFormat="1" ht="9.9499999999999993" customHeight="1" x14ac:dyDescent="0.2">
      <c r="B812" s="112" t="s">
        <v>55</v>
      </c>
      <c r="D812" s="40"/>
      <c r="E812" s="73" t="s">
        <v>441</v>
      </c>
      <c r="F812" s="73"/>
      <c r="G812" s="30" t="s">
        <v>204</v>
      </c>
      <c r="H812" s="30"/>
      <c r="I812" s="30"/>
      <c r="J812" s="30"/>
      <c r="K812" s="30" t="s">
        <v>195</v>
      </c>
      <c r="L812" s="30"/>
      <c r="M812" s="30"/>
      <c r="N812" s="30"/>
      <c r="P812" s="73" t="s">
        <v>203</v>
      </c>
      <c r="Q812" s="89"/>
      <c r="R812" s="29"/>
      <c r="S812" s="39">
        <f t="shared" ref="S812" si="2167">IF(Suggested="Yes",AA812,AG812)</f>
        <v>19.399999999999999</v>
      </c>
      <c r="T812" s="37" t="s">
        <v>47</v>
      </c>
      <c r="U812" s="5" t="str">
        <f>+Instructions!$B$3</f>
        <v>B</v>
      </c>
      <c r="V812" s="52"/>
      <c r="W812" s="56">
        <f>+Instructions!$C$22</f>
        <v>0</v>
      </c>
      <c r="X812" s="17">
        <f t="shared" ref="X812" si="2168">ROUND($AA812*(1-W812)+0.004999,2)</f>
        <v>19.399999999999999</v>
      </c>
      <c r="Y812" s="52"/>
      <c r="Z812" s="6" t="s">
        <v>667</v>
      </c>
      <c r="AA812" s="39">
        <v>19.399999999999999</v>
      </c>
      <c r="AB812" s="60">
        <f t="shared" ref="AB812" si="2169">+W812</f>
        <v>0</v>
      </c>
      <c r="AC812" s="17">
        <f t="shared" ref="AC812" si="2170">+X812</f>
        <v>19.399999999999999</v>
      </c>
      <c r="AD812" s="12">
        <f t="shared" ref="AD812" si="2171">(AG812-AC812)/AG812</f>
        <v>0</v>
      </c>
      <c r="AE812" s="120"/>
      <c r="AF812" s="127">
        <v>1</v>
      </c>
      <c r="AG812" s="38">
        <f t="shared" ref="AG812" si="2172">SUM(AJ812:AL812)+AE812</f>
        <v>19.399999999999999</v>
      </c>
      <c r="AH812" s="52"/>
      <c r="AJ812" s="17">
        <f t="shared" ref="AJ812" si="2173">ROUND(AC812/(1-VLOOKUP(AF812,Group,2,FALSE)),2)</f>
        <v>19.399999999999999</v>
      </c>
      <c r="AK812" s="17">
        <f t="shared" ref="AK812" si="2174">IF(VLOOKUP(AF812,Group,5,FALSE)="YES",VLOOKUP(ROUND(ROUND(AJ812,1)-AJ812,2),Round,2,FALSE)+VLOOKUP(AF812,Group,6,FALSE),0)</f>
        <v>0</v>
      </c>
      <c r="AL812" s="17">
        <f t="shared" ref="AL812" si="2175">IF(VLOOKUP(AF812,Group,7,FALSE)="",0,ROUND(AJ812-0.04999,1)-AJ812+AM812)</f>
        <v>0</v>
      </c>
      <c r="AM812" s="17" t="str">
        <f t="shared" ref="AM812" si="2176">IF(VLOOKUP(AF812,Group,7,FALSE)="","",VLOOKUP(AF812,Group,7,FALSE))</f>
        <v/>
      </c>
      <c r="AO812" s="31" t="s">
        <v>59</v>
      </c>
    </row>
    <row r="813" spans="2:41" s="3" customFormat="1" ht="9.9499999999999993" customHeight="1" x14ac:dyDescent="0.2">
      <c r="B813" s="112" t="s">
        <v>55</v>
      </c>
      <c r="D813" s="40"/>
      <c r="E813" s="73" t="s">
        <v>442</v>
      </c>
      <c r="F813" s="73"/>
      <c r="G813" s="30" t="s">
        <v>205</v>
      </c>
      <c r="H813" s="30"/>
      <c r="I813" s="30"/>
      <c r="J813" s="30"/>
      <c r="K813" s="30" t="s">
        <v>195</v>
      </c>
      <c r="L813" s="30"/>
      <c r="M813" s="30"/>
      <c r="N813" s="30"/>
      <c r="P813" s="73" t="s">
        <v>160</v>
      </c>
      <c r="Q813" s="89"/>
      <c r="R813" s="29"/>
      <c r="S813" s="39">
        <f t="shared" ref="S813" si="2177">IF(Suggested="Yes",AA813,AG813)</f>
        <v>25.35</v>
      </c>
      <c r="T813" s="37" t="s">
        <v>47</v>
      </c>
      <c r="U813" s="5" t="str">
        <f>+Instructions!$B$3</f>
        <v>B</v>
      </c>
      <c r="V813" s="52"/>
      <c r="W813" s="56">
        <f>+Instructions!$C$22</f>
        <v>0</v>
      </c>
      <c r="X813" s="17">
        <f t="shared" ref="X813" si="2178">ROUND($AA813*(1-W813)+0.004999,2)</f>
        <v>25.35</v>
      </c>
      <c r="Y813" s="52"/>
      <c r="Z813" s="6" t="s">
        <v>667</v>
      </c>
      <c r="AA813" s="39">
        <v>25.35</v>
      </c>
      <c r="AB813" s="60">
        <f t="shared" ref="AB813" si="2179">+W813</f>
        <v>0</v>
      </c>
      <c r="AC813" s="17">
        <f t="shared" ref="AC813" si="2180">+X813</f>
        <v>25.35</v>
      </c>
      <c r="AD813" s="12">
        <f t="shared" ref="AD813" si="2181">(AG813-AC813)/AG813</f>
        <v>0</v>
      </c>
      <c r="AE813" s="120"/>
      <c r="AF813" s="127">
        <v>1</v>
      </c>
      <c r="AG813" s="38">
        <f t="shared" ref="AG813" si="2182">SUM(AJ813:AL813)+AE813</f>
        <v>25.35</v>
      </c>
      <c r="AH813" s="52"/>
      <c r="AJ813" s="17">
        <f t="shared" ref="AJ813" si="2183">ROUND(AC813/(1-VLOOKUP(AF813,Group,2,FALSE)),2)</f>
        <v>25.35</v>
      </c>
      <c r="AK813" s="17">
        <f t="shared" ref="AK813" si="2184">IF(VLOOKUP(AF813,Group,5,FALSE)="YES",VLOOKUP(ROUND(ROUND(AJ813,1)-AJ813,2),Round,2,FALSE)+VLOOKUP(AF813,Group,6,FALSE),0)</f>
        <v>0</v>
      </c>
      <c r="AL813" s="17">
        <f t="shared" ref="AL813" si="2185">IF(VLOOKUP(AF813,Group,7,FALSE)="",0,ROUND(AJ813-0.04999,1)-AJ813+AM813)</f>
        <v>0</v>
      </c>
      <c r="AM813" s="17" t="str">
        <f t="shared" ref="AM813" si="2186">IF(VLOOKUP(AF813,Group,7,FALSE)="","",VLOOKUP(AF813,Group,7,FALSE))</f>
        <v/>
      </c>
      <c r="AO813" s="31" t="s">
        <v>59</v>
      </c>
    </row>
    <row r="814" spans="2:41" s="3" customFormat="1" ht="1.5" customHeight="1" x14ac:dyDescent="0.2">
      <c r="P814" s="73"/>
      <c r="Q814" s="89"/>
      <c r="R814" s="6"/>
      <c r="S814" s="39"/>
      <c r="T814" s="6"/>
      <c r="U814" s="5"/>
      <c r="V814" s="52"/>
      <c r="W814" s="56"/>
      <c r="X814" s="15"/>
      <c r="Y814" s="52"/>
      <c r="Z814" s="39"/>
      <c r="AA814" s="39"/>
      <c r="AB814" s="55"/>
      <c r="AC814" s="17"/>
      <c r="AD814" s="15"/>
      <c r="AE814" s="65"/>
      <c r="AF814" s="123"/>
      <c r="AG814" s="39"/>
      <c r="AH814" s="52"/>
      <c r="AJ814" s="17"/>
      <c r="AK814" s="17"/>
      <c r="AL814" s="17"/>
      <c r="AM814" s="17"/>
      <c r="AO814" s="157" t="s">
        <v>59</v>
      </c>
    </row>
    <row r="815" spans="2:41" s="3" customFormat="1" ht="9.9499999999999993" customHeight="1" x14ac:dyDescent="0.2">
      <c r="B815" s="113" t="s">
        <v>45</v>
      </c>
      <c r="D815" s="40"/>
      <c r="E815" s="73" t="s">
        <v>167</v>
      </c>
      <c r="F815" s="73"/>
      <c r="G815" s="30" t="s">
        <v>118</v>
      </c>
      <c r="H815" s="30"/>
      <c r="I815" s="30"/>
      <c r="J815" s="30" t="s">
        <v>196</v>
      </c>
      <c r="K815" s="30"/>
      <c r="L815" s="30"/>
      <c r="M815" s="30"/>
      <c r="N815" s="30"/>
      <c r="P815" s="73" t="s">
        <v>168</v>
      </c>
      <c r="Q815" s="89"/>
      <c r="R815" s="29"/>
      <c r="S815" s="39">
        <f t="shared" ref="S815" si="2187">IF(Suggested="Yes",AA815,AG815)</f>
        <v>14.5</v>
      </c>
      <c r="T815" s="37" t="s">
        <v>46</v>
      </c>
      <c r="U815" s="5" t="str">
        <f>+Instructions!$B$3</f>
        <v>B</v>
      </c>
      <c r="V815" s="52"/>
      <c r="W815" s="56">
        <f>+Instructions!$C$22</f>
        <v>0</v>
      </c>
      <c r="X815" s="39">
        <f t="shared" ref="X815" si="2188">ROUND($AA815*(1-W815)+0.004999,2)</f>
        <v>14.5</v>
      </c>
      <c r="Y815" s="52"/>
      <c r="Z815" s="6" t="s">
        <v>667</v>
      </c>
      <c r="AA815" s="39">
        <v>14.5</v>
      </c>
      <c r="AB815" s="60">
        <f t="shared" ref="AB815" si="2189">+W815</f>
        <v>0</v>
      </c>
      <c r="AC815" s="39">
        <f t="shared" ref="AC815" si="2190">+X815</f>
        <v>14.5</v>
      </c>
      <c r="AD815" s="60">
        <f t="shared" ref="AD815" si="2191">(AG815-AC815)/AG815</f>
        <v>0</v>
      </c>
      <c r="AE815" s="120"/>
      <c r="AF815" s="129">
        <v>2</v>
      </c>
      <c r="AG815" s="44">
        <f t="shared" ref="AG815" si="2192">SUM(AJ815:AL815)+AE815</f>
        <v>14.5</v>
      </c>
      <c r="AH815" s="52"/>
      <c r="AJ815" s="17">
        <f t="shared" ref="AJ815" si="2193">ROUND(AC815/(1-VLOOKUP(AF815,Group,2,FALSE)),2)</f>
        <v>14.5</v>
      </c>
      <c r="AK815" s="17">
        <f t="shared" ref="AK815" si="2194">IF(VLOOKUP(AF815,Group,5,FALSE)="YES",VLOOKUP(ROUND(ROUND(AJ815,1)-AJ815,2),Round,2,FALSE)+VLOOKUP(AF815,Group,6,FALSE),0)</f>
        <v>0</v>
      </c>
      <c r="AL815" s="17">
        <f t="shared" ref="AL815" si="2195">IF(VLOOKUP(AF815,Group,7,FALSE)="",0,ROUND(AJ815-0.04999,1)-AJ815+AM815)</f>
        <v>0</v>
      </c>
      <c r="AM815" s="17" t="str">
        <f t="shared" ref="AM815" si="2196">IF(VLOOKUP(AF815,Group,7,FALSE)="","",VLOOKUP(AF815,Group,7,FALSE))</f>
        <v/>
      </c>
      <c r="AO815" s="31" t="s">
        <v>59</v>
      </c>
    </row>
    <row r="816" spans="2:41" s="3" customFormat="1" ht="2.85" customHeight="1" x14ac:dyDescent="0.2">
      <c r="P816" s="73"/>
      <c r="Q816" s="89"/>
      <c r="R816" s="6"/>
      <c r="S816" s="39"/>
      <c r="T816" s="6"/>
      <c r="U816" s="5"/>
      <c r="V816" s="52"/>
      <c r="W816" s="56"/>
      <c r="X816" s="15"/>
      <c r="Y816" s="52"/>
      <c r="Z816" s="39"/>
      <c r="AA816" s="39"/>
      <c r="AB816" s="55"/>
      <c r="AC816" s="17"/>
      <c r="AD816" s="15"/>
      <c r="AE816" s="65"/>
      <c r="AF816" s="123"/>
      <c r="AG816" s="39"/>
      <c r="AH816" s="52"/>
      <c r="AJ816" s="17"/>
      <c r="AK816" s="17"/>
      <c r="AL816" s="17"/>
      <c r="AM816" s="17"/>
      <c r="AO816" s="157" t="s">
        <v>59</v>
      </c>
    </row>
    <row r="817" spans="2:41" s="3" customFormat="1" ht="9.9499999999999993" customHeight="1" x14ac:dyDescent="0.2">
      <c r="D817" s="40" t="s">
        <v>97</v>
      </c>
      <c r="E817" s="186" t="s">
        <v>206</v>
      </c>
      <c r="F817" s="186"/>
      <c r="G817" s="186"/>
      <c r="H817" s="186"/>
      <c r="I817" s="186"/>
      <c r="J817" s="186"/>
      <c r="K817" s="186"/>
      <c r="L817" s="186"/>
      <c r="M817" s="186"/>
      <c r="N817" s="186"/>
      <c r="O817" s="186"/>
      <c r="P817" s="98"/>
      <c r="Q817" s="187"/>
      <c r="R817" s="188"/>
      <c r="S817" s="39"/>
      <c r="T817" s="6"/>
      <c r="U817" s="5"/>
      <c r="V817" s="52"/>
      <c r="W817" s="56"/>
      <c r="X817" s="15"/>
      <c r="Y817" s="52"/>
      <c r="Z817" s="39"/>
      <c r="AA817" s="39"/>
      <c r="AB817" s="55"/>
      <c r="AC817" s="17"/>
      <c r="AD817" s="15"/>
      <c r="AE817" s="65"/>
      <c r="AF817" s="123"/>
      <c r="AG817" s="39"/>
      <c r="AH817" s="52"/>
      <c r="AJ817" s="17"/>
      <c r="AK817" s="17"/>
      <c r="AL817" s="17"/>
      <c r="AM817" s="17"/>
      <c r="AO817" s="157" t="s">
        <v>59</v>
      </c>
    </row>
    <row r="818" spans="2:41" s="3" customFormat="1" ht="1.5" customHeight="1" x14ac:dyDescent="0.2">
      <c r="P818" s="73"/>
      <c r="Q818" s="89"/>
      <c r="R818" s="6"/>
      <c r="S818" s="39"/>
      <c r="T818" s="6"/>
      <c r="U818" s="5"/>
      <c r="V818" s="52"/>
      <c r="W818" s="56"/>
      <c r="X818" s="15"/>
      <c r="Y818" s="52"/>
      <c r="Z818" s="39"/>
      <c r="AA818" s="39"/>
      <c r="AB818" s="55"/>
      <c r="AC818" s="17"/>
      <c r="AD818" s="15"/>
      <c r="AE818" s="65"/>
      <c r="AF818" s="123"/>
      <c r="AG818" s="39"/>
      <c r="AH818" s="52"/>
      <c r="AJ818" s="17"/>
      <c r="AK818" s="17"/>
      <c r="AL818" s="17"/>
      <c r="AM818" s="17"/>
      <c r="AO818" s="157" t="s">
        <v>59</v>
      </c>
    </row>
    <row r="819" spans="2:41" s="3" customFormat="1" ht="9.9499999999999993" customHeight="1" x14ac:dyDescent="0.2">
      <c r="B819" s="111" t="s">
        <v>8</v>
      </c>
      <c r="D819" s="40"/>
      <c r="E819" s="73" t="s">
        <v>208</v>
      </c>
      <c r="F819" s="73"/>
      <c r="G819" s="30" t="s">
        <v>207</v>
      </c>
      <c r="H819" s="30"/>
      <c r="I819" s="30"/>
      <c r="J819" s="30"/>
      <c r="K819" s="30" t="s">
        <v>195</v>
      </c>
      <c r="L819" s="30"/>
      <c r="M819" s="30"/>
      <c r="N819" s="73" t="s">
        <v>209</v>
      </c>
      <c r="P819" s="73" t="s">
        <v>139</v>
      </c>
      <c r="Q819" s="89"/>
      <c r="R819" s="29"/>
      <c r="S819" s="39">
        <f t="shared" ref="S819" si="2197">IF(Suggested="Yes",AA819,AG819)</f>
        <v>49.8</v>
      </c>
      <c r="T819" s="37" t="s">
        <v>46</v>
      </c>
      <c r="U819" s="5" t="str">
        <f>+Instructions!$B$3</f>
        <v>B</v>
      </c>
      <c r="V819" s="52"/>
      <c r="W819" s="56">
        <f>+Instructions!$C$22</f>
        <v>0</v>
      </c>
      <c r="X819" s="17">
        <f t="shared" ref="X819" si="2198">ROUND($AA819*(1-W819)+0.004999,2)</f>
        <v>49.8</v>
      </c>
      <c r="Y819" s="52"/>
      <c r="Z819" s="6" t="s">
        <v>667</v>
      </c>
      <c r="AA819" s="39">
        <v>49.8</v>
      </c>
      <c r="AB819" s="60">
        <f t="shared" ref="AB819" si="2199">+W819</f>
        <v>0</v>
      </c>
      <c r="AC819" s="17">
        <f t="shared" ref="AC819" si="2200">+X819</f>
        <v>49.8</v>
      </c>
      <c r="AD819" s="12">
        <f t="shared" ref="AD819" si="2201">(AG819-AC819)/AG819</f>
        <v>0</v>
      </c>
      <c r="AE819" s="120"/>
      <c r="AF819" s="128">
        <v>3</v>
      </c>
      <c r="AG819" s="53">
        <f t="shared" ref="AG819" si="2202">SUM(AJ819:AL819)+AE819</f>
        <v>49.8</v>
      </c>
      <c r="AH819" s="52"/>
      <c r="AJ819" s="17">
        <f t="shared" ref="AJ819" si="2203">ROUND(AC819/(1-VLOOKUP(AF819,Group,2,FALSE)),2)</f>
        <v>49.8</v>
      </c>
      <c r="AK819" s="17">
        <f t="shared" ref="AK819" si="2204">IF(VLOOKUP(AF819,Group,5,FALSE)="YES",VLOOKUP(ROUND(ROUND(AJ819,1)-AJ819,2),Round,2,FALSE)+VLOOKUP(AF819,Group,6,FALSE),0)</f>
        <v>0</v>
      </c>
      <c r="AL819" s="17">
        <f t="shared" ref="AL819" si="2205">IF(VLOOKUP(AF819,Group,7,FALSE)="",0,ROUND(AJ819-0.04999,1)-AJ819+AM819)</f>
        <v>0</v>
      </c>
      <c r="AM819" s="17" t="str">
        <f t="shared" ref="AM819" si="2206">IF(VLOOKUP(AF819,Group,7,FALSE)="","",VLOOKUP(AF819,Group,7,FALSE))</f>
        <v/>
      </c>
      <c r="AO819" s="31" t="s">
        <v>59</v>
      </c>
    </row>
    <row r="820" spans="2:41" s="3" customFormat="1" ht="9.9499999999999993" customHeight="1" x14ac:dyDescent="0.2">
      <c r="B820" s="111" t="s">
        <v>8</v>
      </c>
      <c r="D820" s="40"/>
      <c r="E820" s="73" t="s">
        <v>210</v>
      </c>
      <c r="F820" s="73"/>
      <c r="G820" s="30" t="s">
        <v>211</v>
      </c>
      <c r="H820" s="30"/>
      <c r="I820" s="30"/>
      <c r="J820" s="30"/>
      <c r="K820" s="30" t="s">
        <v>195</v>
      </c>
      <c r="L820" s="30"/>
      <c r="M820" s="30"/>
      <c r="N820" s="73" t="s">
        <v>212</v>
      </c>
      <c r="P820" s="73" t="s">
        <v>193</v>
      </c>
      <c r="Q820" s="89"/>
      <c r="R820" s="29"/>
      <c r="S820" s="39">
        <f t="shared" ref="S820" si="2207">IF(Suggested="Yes",AA820,AG820)</f>
        <v>111.7</v>
      </c>
      <c r="T820" s="37" t="s">
        <v>46</v>
      </c>
      <c r="U820" s="5" t="str">
        <f>+Instructions!$B$3</f>
        <v>B</v>
      </c>
      <c r="V820" s="52"/>
      <c r="W820" s="56">
        <f>+Instructions!$C$22</f>
        <v>0</v>
      </c>
      <c r="X820" s="17">
        <f t="shared" ref="X820" si="2208">ROUND($AA820*(1-W820)+0.004999,2)</f>
        <v>111.7</v>
      </c>
      <c r="Y820" s="52"/>
      <c r="Z820" s="6" t="s">
        <v>667</v>
      </c>
      <c r="AA820" s="39">
        <v>111.7</v>
      </c>
      <c r="AB820" s="60">
        <f t="shared" ref="AB820" si="2209">+W820</f>
        <v>0</v>
      </c>
      <c r="AC820" s="17">
        <f t="shared" ref="AC820" si="2210">+X820</f>
        <v>111.7</v>
      </c>
      <c r="AD820" s="12">
        <f t="shared" ref="AD820" si="2211">(AG820-AC820)/AG820</f>
        <v>0</v>
      </c>
      <c r="AE820" s="120"/>
      <c r="AF820" s="128">
        <v>3</v>
      </c>
      <c r="AG820" s="53">
        <f t="shared" ref="AG820" si="2212">SUM(AJ820:AL820)+AE820</f>
        <v>111.7</v>
      </c>
      <c r="AH820" s="52"/>
      <c r="AJ820" s="17">
        <f t="shared" ref="AJ820" si="2213">ROUND(AC820/(1-VLOOKUP(AF820,Group,2,FALSE)),2)</f>
        <v>111.7</v>
      </c>
      <c r="AK820" s="17">
        <f t="shared" ref="AK820" si="2214">IF(VLOOKUP(AF820,Group,5,FALSE)="YES",VLOOKUP(ROUND(ROUND(AJ820,1)-AJ820,2),Round,2,FALSE)+VLOOKUP(AF820,Group,6,FALSE),0)</f>
        <v>0</v>
      </c>
      <c r="AL820" s="17">
        <f t="shared" ref="AL820" si="2215">IF(VLOOKUP(AF820,Group,7,FALSE)="",0,ROUND(AJ820-0.04999,1)-AJ820+AM820)</f>
        <v>0</v>
      </c>
      <c r="AM820" s="17" t="str">
        <f t="shared" ref="AM820" si="2216">IF(VLOOKUP(AF820,Group,7,FALSE)="","",VLOOKUP(AF820,Group,7,FALSE))</f>
        <v/>
      </c>
      <c r="AO820" s="31" t="s">
        <v>59</v>
      </c>
    </row>
    <row r="821" spans="2:41" s="3" customFormat="1" ht="9.9499999999999993" customHeight="1" x14ac:dyDescent="0.2">
      <c r="B821" s="111" t="s">
        <v>8</v>
      </c>
      <c r="D821" s="40"/>
      <c r="E821" s="73" t="s">
        <v>214</v>
      </c>
      <c r="F821" s="73"/>
      <c r="G821" s="30" t="s">
        <v>213</v>
      </c>
      <c r="H821" s="30"/>
      <c r="I821" s="30"/>
      <c r="J821" s="30"/>
      <c r="K821" s="30" t="s">
        <v>195</v>
      </c>
      <c r="L821" s="30"/>
      <c r="M821" s="30"/>
      <c r="N821" s="73" t="s">
        <v>215</v>
      </c>
      <c r="P821" s="73" t="s">
        <v>116</v>
      </c>
      <c r="Q821" s="89"/>
      <c r="R821" s="29"/>
      <c r="S821" s="39">
        <f t="shared" ref="S821" si="2217">IF(Suggested="Yes",AA821,AG821)</f>
        <v>63.4</v>
      </c>
      <c r="T821" s="37" t="s">
        <v>46</v>
      </c>
      <c r="U821" s="5" t="str">
        <f>+Instructions!$B$3</f>
        <v>B</v>
      </c>
      <c r="V821" s="52"/>
      <c r="W821" s="56">
        <f>+Instructions!$C$22</f>
        <v>0</v>
      </c>
      <c r="X821" s="17">
        <f t="shared" ref="X821" si="2218">ROUND($AA821*(1-W821)+0.004999,2)</f>
        <v>63.4</v>
      </c>
      <c r="Y821" s="52"/>
      <c r="Z821" s="6" t="s">
        <v>667</v>
      </c>
      <c r="AA821" s="39">
        <v>63.4</v>
      </c>
      <c r="AB821" s="60">
        <f t="shared" ref="AB821" si="2219">+W821</f>
        <v>0</v>
      </c>
      <c r="AC821" s="17">
        <f t="shared" ref="AC821" si="2220">+X821</f>
        <v>63.4</v>
      </c>
      <c r="AD821" s="12">
        <f t="shared" ref="AD821" si="2221">(AG821-AC821)/AG821</f>
        <v>0</v>
      </c>
      <c r="AE821" s="120"/>
      <c r="AF821" s="128">
        <v>3</v>
      </c>
      <c r="AG821" s="53">
        <f t="shared" ref="AG821" si="2222">SUM(AJ821:AL821)+AE821</f>
        <v>63.4</v>
      </c>
      <c r="AH821" s="52"/>
      <c r="AJ821" s="17">
        <f t="shared" ref="AJ821" si="2223">ROUND(AC821/(1-VLOOKUP(AF821,Group,2,FALSE)),2)</f>
        <v>63.4</v>
      </c>
      <c r="AK821" s="17">
        <f t="shared" ref="AK821" si="2224">IF(VLOOKUP(AF821,Group,5,FALSE)="YES",VLOOKUP(ROUND(ROUND(AJ821,1)-AJ821,2),Round,2,FALSE)+VLOOKUP(AF821,Group,6,FALSE),0)</f>
        <v>0</v>
      </c>
      <c r="AL821" s="17">
        <f t="shared" ref="AL821" si="2225">IF(VLOOKUP(AF821,Group,7,FALSE)="",0,ROUND(AJ821-0.04999,1)-AJ821+AM821)</f>
        <v>0</v>
      </c>
      <c r="AM821" s="17" t="str">
        <f t="shared" ref="AM821" si="2226">IF(VLOOKUP(AF821,Group,7,FALSE)="","",VLOOKUP(AF821,Group,7,FALSE))</f>
        <v/>
      </c>
      <c r="AO821" s="31" t="s">
        <v>59</v>
      </c>
    </row>
    <row r="822" spans="2:41" s="3" customFormat="1" ht="1.5" customHeight="1" x14ac:dyDescent="0.2">
      <c r="P822" s="73"/>
      <c r="Q822" s="89"/>
      <c r="R822" s="6"/>
      <c r="S822" s="39"/>
      <c r="T822" s="6"/>
      <c r="U822" s="5"/>
      <c r="V822" s="52"/>
      <c r="W822" s="56"/>
      <c r="X822" s="15"/>
      <c r="Y822" s="52"/>
      <c r="Z822" s="39"/>
      <c r="AA822" s="39"/>
      <c r="AB822" s="55"/>
      <c r="AC822" s="17"/>
      <c r="AD822" s="15"/>
      <c r="AE822" s="65"/>
      <c r="AF822" s="123"/>
      <c r="AG822" s="39"/>
      <c r="AH822" s="52"/>
      <c r="AJ822" s="17"/>
      <c r="AK822" s="17"/>
      <c r="AL822" s="17"/>
      <c r="AM822" s="17"/>
      <c r="AO822" s="157" t="s">
        <v>59</v>
      </c>
    </row>
    <row r="823" spans="2:41" s="3" customFormat="1" ht="9.75" customHeight="1" x14ac:dyDescent="0.2">
      <c r="C823" s="11"/>
      <c r="D823" s="98" t="s">
        <v>90</v>
      </c>
      <c r="E823" s="174" t="s">
        <v>565</v>
      </c>
      <c r="F823" s="73"/>
      <c r="G823" s="30"/>
      <c r="H823" s="30"/>
      <c r="I823" s="30"/>
      <c r="J823" s="30"/>
      <c r="K823" s="174"/>
      <c r="M823" s="30"/>
      <c r="N823" s="30"/>
      <c r="P823" s="73"/>
      <c r="Q823" s="89"/>
      <c r="R823" s="29"/>
      <c r="S823" s="39"/>
      <c r="T823" s="37"/>
      <c r="U823" s="37"/>
      <c r="V823" s="52"/>
      <c r="W823" s="56"/>
      <c r="X823" s="39"/>
      <c r="Y823" s="52"/>
      <c r="Z823" s="39"/>
      <c r="AA823" s="39"/>
      <c r="AB823" s="60"/>
      <c r="AC823" s="39"/>
      <c r="AD823" s="60"/>
      <c r="AE823" s="74"/>
      <c r="AF823" s="74"/>
      <c r="AG823" s="39"/>
      <c r="AH823" s="52"/>
      <c r="AI823" s="39"/>
      <c r="AJ823" s="39"/>
      <c r="AK823" s="39"/>
      <c r="AL823" s="39"/>
      <c r="AM823" s="39"/>
      <c r="AN823" s="6"/>
      <c r="AO823" s="156"/>
    </row>
    <row r="824" spans="2:41" s="3" customFormat="1" ht="3.95" customHeight="1" x14ac:dyDescent="0.2">
      <c r="P824" s="73"/>
      <c r="Q824" s="89"/>
      <c r="R824" s="6"/>
      <c r="S824" s="39"/>
      <c r="T824" s="6"/>
      <c r="U824" s="5"/>
      <c r="V824" s="52"/>
      <c r="W824" s="56"/>
      <c r="X824" s="15"/>
      <c r="Y824" s="52"/>
      <c r="Z824" s="39"/>
      <c r="AA824" s="39"/>
      <c r="AB824" s="55"/>
      <c r="AC824" s="17"/>
      <c r="AD824" s="15"/>
      <c r="AE824" s="65"/>
      <c r="AF824" s="123"/>
      <c r="AG824" s="39"/>
      <c r="AH824" s="52"/>
      <c r="AJ824" s="17"/>
      <c r="AK824" s="17"/>
      <c r="AL824" s="17"/>
      <c r="AM824" s="17"/>
      <c r="AO824" s="157" t="s">
        <v>59</v>
      </c>
    </row>
    <row r="825" spans="2:41" s="3" customFormat="1" ht="9.9499999999999993" customHeight="1" x14ac:dyDescent="0.2">
      <c r="C825" s="213" t="s">
        <v>388</v>
      </c>
      <c r="D825" s="98"/>
      <c r="E825" s="174"/>
      <c r="F825" s="73"/>
      <c r="G825" s="30"/>
      <c r="H825" s="30"/>
      <c r="I825" s="30"/>
      <c r="J825" s="30"/>
      <c r="K825" s="174"/>
      <c r="M825" s="30"/>
      <c r="N825" s="30"/>
      <c r="P825" s="73"/>
      <c r="Q825" s="89"/>
      <c r="R825" s="78" t="s">
        <v>121</v>
      </c>
      <c r="S825" s="189" t="s">
        <v>524</v>
      </c>
      <c r="T825" s="190"/>
      <c r="U825" s="37"/>
      <c r="V825" s="52"/>
      <c r="W825" s="56"/>
      <c r="X825" s="39"/>
      <c r="Y825" s="52"/>
      <c r="Z825" s="39"/>
      <c r="AA825" s="39"/>
      <c r="AB825" s="60"/>
      <c r="AC825" s="39"/>
      <c r="AD825" s="60"/>
      <c r="AE825" s="74"/>
      <c r="AF825" s="74"/>
      <c r="AG825" s="39"/>
      <c r="AH825" s="52"/>
      <c r="AI825" s="39"/>
      <c r="AJ825" s="39"/>
      <c r="AK825" s="39"/>
      <c r="AL825" s="39"/>
      <c r="AM825" s="39"/>
      <c r="AN825" s="6"/>
      <c r="AO825" s="156"/>
    </row>
    <row r="826" spans="2:41" s="3" customFormat="1" ht="2.85" customHeight="1" x14ac:dyDescent="0.2">
      <c r="P826" s="73"/>
      <c r="Q826" s="89"/>
      <c r="R826" s="6"/>
      <c r="S826" s="39"/>
      <c r="T826" s="6"/>
      <c r="U826" s="5"/>
      <c r="V826" s="52"/>
      <c r="W826" s="56"/>
      <c r="X826" s="15"/>
      <c r="Y826" s="52"/>
      <c r="Z826" s="39"/>
      <c r="AA826" s="39"/>
      <c r="AB826" s="55"/>
      <c r="AC826" s="17"/>
      <c r="AD826" s="15"/>
      <c r="AE826" s="65"/>
      <c r="AF826" s="123"/>
      <c r="AG826" s="39"/>
      <c r="AH826" s="52"/>
      <c r="AJ826" s="17"/>
      <c r="AK826" s="17"/>
      <c r="AL826" s="17"/>
      <c r="AM826" s="17"/>
      <c r="AO826" s="157" t="s">
        <v>59</v>
      </c>
    </row>
    <row r="827" spans="2:41" s="3" customFormat="1" ht="9.9499999999999993" customHeight="1" x14ac:dyDescent="0.2">
      <c r="D827" s="40" t="s">
        <v>97</v>
      </c>
      <c r="E827" s="186" t="s">
        <v>389</v>
      </c>
      <c r="F827" s="186"/>
      <c r="G827" s="186" t="s">
        <v>391</v>
      </c>
      <c r="H827" s="186"/>
      <c r="I827" s="186" t="s">
        <v>394</v>
      </c>
      <c r="J827" s="186"/>
      <c r="K827" s="186" t="s">
        <v>395</v>
      </c>
      <c r="M827" s="186"/>
      <c r="N827" s="186"/>
      <c r="O827" s="186"/>
      <c r="P827" s="98"/>
      <c r="Q827" s="187"/>
      <c r="R827" s="188"/>
      <c r="S827" s="39"/>
      <c r="T827" s="6"/>
      <c r="U827" s="5"/>
      <c r="V827" s="52"/>
      <c r="W827" s="56"/>
      <c r="X827" s="15"/>
      <c r="Y827" s="52"/>
      <c r="Z827" s="39"/>
      <c r="AA827" s="39"/>
      <c r="AB827" s="55"/>
      <c r="AC827" s="17"/>
      <c r="AD827" s="15"/>
      <c r="AE827" s="65"/>
      <c r="AF827" s="123"/>
      <c r="AG827" s="39"/>
      <c r="AH827" s="52"/>
      <c r="AJ827" s="17"/>
      <c r="AK827" s="17"/>
      <c r="AL827" s="17"/>
      <c r="AM827" s="17"/>
      <c r="AO827" s="157" t="s">
        <v>59</v>
      </c>
    </row>
    <row r="828" spans="2:41" s="3" customFormat="1" ht="9.9499999999999993" customHeight="1" x14ac:dyDescent="0.2">
      <c r="D828" s="40"/>
      <c r="E828" s="186" t="s">
        <v>390</v>
      </c>
      <c r="F828" s="186"/>
      <c r="G828" s="186" t="s">
        <v>392</v>
      </c>
      <c r="H828" s="186"/>
      <c r="I828" s="186" t="s">
        <v>393</v>
      </c>
      <c r="J828" s="186"/>
      <c r="K828" s="186" t="s">
        <v>396</v>
      </c>
      <c r="M828" s="186"/>
      <c r="N828" s="186"/>
      <c r="O828" s="186"/>
      <c r="P828" s="98"/>
      <c r="Q828" s="187"/>
      <c r="R828" s="188"/>
      <c r="S828" s="39"/>
      <c r="T828" s="6"/>
      <c r="U828" s="5"/>
      <c r="V828" s="52"/>
      <c r="W828" s="56"/>
      <c r="X828" s="15"/>
      <c r="Y828" s="52"/>
      <c r="Z828" s="39"/>
      <c r="AA828" s="39"/>
      <c r="AB828" s="55"/>
      <c r="AC828" s="17"/>
      <c r="AD828" s="15"/>
      <c r="AE828" s="65"/>
      <c r="AF828" s="123"/>
      <c r="AG828" s="39"/>
      <c r="AH828" s="52"/>
      <c r="AJ828" s="17"/>
      <c r="AK828" s="17"/>
      <c r="AL828" s="17"/>
      <c r="AM828" s="17"/>
      <c r="AO828" s="157" t="s">
        <v>59</v>
      </c>
    </row>
    <row r="829" spans="2:41" s="3" customFormat="1" ht="1.5" customHeight="1" x14ac:dyDescent="0.2">
      <c r="P829" s="73"/>
      <c r="Q829" s="89"/>
      <c r="R829" s="6"/>
      <c r="S829" s="39"/>
      <c r="T829" s="6"/>
      <c r="U829" s="5"/>
      <c r="V829" s="52"/>
      <c r="W829" s="56"/>
      <c r="X829" s="15"/>
      <c r="Y829" s="52"/>
      <c r="Z829" s="39"/>
      <c r="AA829" s="39"/>
      <c r="AB829" s="55"/>
      <c r="AC829" s="17"/>
      <c r="AD829" s="15"/>
      <c r="AE829" s="65"/>
      <c r="AF829" s="123"/>
      <c r="AG829" s="39"/>
      <c r="AH829" s="52"/>
      <c r="AJ829" s="17"/>
      <c r="AK829" s="17"/>
      <c r="AL829" s="17"/>
      <c r="AM829" s="17"/>
      <c r="AO829" s="157" t="s">
        <v>59</v>
      </c>
    </row>
    <row r="830" spans="2:41" s="3" customFormat="1" ht="9.9499999999999993" customHeight="1" x14ac:dyDescent="0.2">
      <c r="B830" s="112" t="s">
        <v>55</v>
      </c>
      <c r="D830" s="40"/>
      <c r="E830" s="73" t="s">
        <v>112</v>
      </c>
      <c r="F830" s="73"/>
      <c r="G830" s="30" t="s">
        <v>48</v>
      </c>
      <c r="H830" s="30"/>
      <c r="I830" s="30"/>
      <c r="J830" s="30" t="s">
        <v>105</v>
      </c>
      <c r="L830" s="30"/>
      <c r="M830" s="30"/>
      <c r="N830" s="30"/>
      <c r="P830" s="73" t="s">
        <v>113</v>
      </c>
      <c r="Q830" s="89"/>
      <c r="R830" s="29"/>
      <c r="S830" s="39">
        <f>IF(Suggested="Yes",AA830,AG830)</f>
        <v>12.65</v>
      </c>
      <c r="T830" s="37" t="s">
        <v>47</v>
      </c>
      <c r="U830" s="5" t="str">
        <f>+Instructions!$B$3</f>
        <v>B</v>
      </c>
      <c r="V830" s="52"/>
      <c r="W830" s="56">
        <f>+Instructions!$C$22</f>
        <v>0</v>
      </c>
      <c r="X830" s="17">
        <f>ROUND($AA830*(1-W830)+0.004999,2)</f>
        <v>12.65</v>
      </c>
      <c r="Y830" s="52"/>
      <c r="Z830" s="6" t="s">
        <v>667</v>
      </c>
      <c r="AA830" s="39">
        <v>12.65</v>
      </c>
      <c r="AB830" s="60">
        <f>+W830</f>
        <v>0</v>
      </c>
      <c r="AC830" s="17">
        <f>+X830</f>
        <v>12.65</v>
      </c>
      <c r="AD830" s="12">
        <f>(AG830-AC830)/AG830</f>
        <v>0</v>
      </c>
      <c r="AE830" s="120"/>
      <c r="AF830" s="127">
        <v>1</v>
      </c>
      <c r="AG830" s="38">
        <f>SUM(AJ830:AL830)+AE830</f>
        <v>12.65</v>
      </c>
      <c r="AH830" s="52"/>
      <c r="AJ830" s="17">
        <f>ROUND(AC830/(1-VLOOKUP(AF830,Group,2,FALSE)),2)</f>
        <v>12.65</v>
      </c>
      <c r="AK830" s="17">
        <f>IF(VLOOKUP(AF830,Group,5,FALSE)="YES",VLOOKUP(ROUND(ROUND(AJ830,1)-AJ830,2),Round,2,FALSE)+VLOOKUP(AF830,Group,6,FALSE),0)</f>
        <v>0</v>
      </c>
      <c r="AL830" s="17">
        <f>IF(VLOOKUP(AF830,Group,7,FALSE)="",0,ROUND(AJ830-0.04999,1)-AJ830+AM830)</f>
        <v>0</v>
      </c>
      <c r="AM830" s="17" t="str">
        <f>IF(VLOOKUP(AF830,Group,7,FALSE)="","",VLOOKUP(AF830,Group,7,FALSE))</f>
        <v/>
      </c>
      <c r="AO830" s="31" t="s">
        <v>59</v>
      </c>
    </row>
    <row r="831" spans="2:41" s="3" customFormat="1" ht="9.9499999999999993" customHeight="1" x14ac:dyDescent="0.2">
      <c r="B831" s="112" t="s">
        <v>55</v>
      </c>
      <c r="D831" s="40"/>
      <c r="E831" s="73" t="s">
        <v>107</v>
      </c>
      <c r="F831" s="73"/>
      <c r="G831" s="30" t="s">
        <v>48</v>
      </c>
      <c r="H831" s="30"/>
      <c r="I831" s="30"/>
      <c r="J831" s="30" t="s">
        <v>105</v>
      </c>
      <c r="L831" s="30"/>
      <c r="M831" s="30"/>
      <c r="N831" s="30"/>
      <c r="P831" s="73" t="s">
        <v>108</v>
      </c>
      <c r="Q831" s="89"/>
      <c r="R831" s="29"/>
      <c r="S831" s="39">
        <f t="shared" ref="S831" si="2227">IF(Suggested="Yes",AA831,AG831)</f>
        <v>14.35</v>
      </c>
      <c r="T831" s="37" t="s">
        <v>47</v>
      </c>
      <c r="U831" s="5" t="str">
        <f>+Instructions!$B$3</f>
        <v>B</v>
      </c>
      <c r="V831" s="52"/>
      <c r="W831" s="56">
        <f>+Instructions!$C$22</f>
        <v>0</v>
      </c>
      <c r="X831" s="17">
        <f t="shared" ref="X831" si="2228">ROUND($AA831*(1-W831)+0.004999,2)</f>
        <v>14.35</v>
      </c>
      <c r="Y831" s="52"/>
      <c r="Z831" s="6" t="s">
        <v>667</v>
      </c>
      <c r="AA831" s="39">
        <v>14.35</v>
      </c>
      <c r="AB831" s="60">
        <f t="shared" ref="AB831" si="2229">+W831</f>
        <v>0</v>
      </c>
      <c r="AC831" s="17">
        <f t="shared" ref="AC831" si="2230">+X831</f>
        <v>14.35</v>
      </c>
      <c r="AD831" s="12">
        <f t="shared" ref="AD831" si="2231">(AG831-AC831)/AG831</f>
        <v>0</v>
      </c>
      <c r="AE831" s="120"/>
      <c r="AF831" s="127">
        <v>1</v>
      </c>
      <c r="AG831" s="38">
        <f t="shared" ref="AG831" si="2232">SUM(AJ831:AL831)+AE831</f>
        <v>14.35</v>
      </c>
      <c r="AH831" s="52"/>
      <c r="AJ831" s="17">
        <f t="shared" ref="AJ831" si="2233">ROUND(AC831/(1-VLOOKUP(AF831,Group,2,FALSE)),2)</f>
        <v>14.35</v>
      </c>
      <c r="AK831" s="17">
        <f t="shared" ref="AK831" si="2234">IF(VLOOKUP(AF831,Group,5,FALSE)="YES",VLOOKUP(ROUND(ROUND(AJ831,1)-AJ831,2),Round,2,FALSE)+VLOOKUP(AF831,Group,6,FALSE),0)</f>
        <v>0</v>
      </c>
      <c r="AL831" s="17">
        <f t="shared" ref="AL831" si="2235">IF(VLOOKUP(AF831,Group,7,FALSE)="",0,ROUND(AJ831-0.04999,1)-AJ831+AM831)</f>
        <v>0</v>
      </c>
      <c r="AM831" s="17" t="str">
        <f t="shared" ref="AM831" si="2236">IF(VLOOKUP(AF831,Group,7,FALSE)="","",VLOOKUP(AF831,Group,7,FALSE))</f>
        <v/>
      </c>
      <c r="AO831" s="31" t="s">
        <v>59</v>
      </c>
    </row>
    <row r="832" spans="2:41" s="3" customFormat="1" ht="1.5" customHeight="1" x14ac:dyDescent="0.2">
      <c r="P832" s="73"/>
      <c r="Q832" s="89"/>
      <c r="R832" s="6"/>
      <c r="S832" s="39"/>
      <c r="T832" s="6"/>
      <c r="U832" s="5"/>
      <c r="V832" s="52"/>
      <c r="W832" s="56"/>
      <c r="X832" s="15"/>
      <c r="Y832" s="52"/>
      <c r="Z832" s="39"/>
      <c r="AA832" s="39"/>
      <c r="AB832" s="55"/>
      <c r="AC832" s="17"/>
      <c r="AD832" s="15"/>
      <c r="AE832" s="65"/>
      <c r="AF832" s="123"/>
      <c r="AG832" s="39"/>
      <c r="AH832" s="52"/>
      <c r="AJ832" s="17"/>
      <c r="AK832" s="17"/>
      <c r="AL832" s="17"/>
      <c r="AM832" s="17"/>
      <c r="AO832" s="157" t="s">
        <v>59</v>
      </c>
    </row>
    <row r="833" spans="2:41" s="3" customFormat="1" ht="9.9499999999999993" customHeight="1" x14ac:dyDescent="0.2">
      <c r="B833" s="113" t="s">
        <v>45</v>
      </c>
      <c r="D833" s="40"/>
      <c r="E833" s="73" t="s">
        <v>136</v>
      </c>
      <c r="F833" s="73"/>
      <c r="G833" s="30" t="s">
        <v>162</v>
      </c>
      <c r="H833" s="30"/>
      <c r="I833" s="30"/>
      <c r="J833" s="30" t="s">
        <v>115</v>
      </c>
      <c r="K833" s="30"/>
      <c r="L833" s="30"/>
      <c r="M833" s="30"/>
      <c r="N833" s="30"/>
      <c r="P833" s="73" t="s">
        <v>120</v>
      </c>
      <c r="Q833" s="89"/>
      <c r="R833" s="29"/>
      <c r="S833" s="39">
        <f t="shared" ref="S833" si="2237">IF(Suggested="Yes",AA833,AG833)</f>
        <v>361.4</v>
      </c>
      <c r="T833" s="37" t="s">
        <v>46</v>
      </c>
      <c r="U833" s="5" t="str">
        <f>+Instructions!$B$3</f>
        <v>B</v>
      </c>
      <c r="V833" s="52"/>
      <c r="W833" s="56">
        <f>+Instructions!$C$22</f>
        <v>0</v>
      </c>
      <c r="X833" s="39">
        <f t="shared" ref="X833" si="2238">ROUND($AA833*(1-W833)+0.004999,2)</f>
        <v>361.4</v>
      </c>
      <c r="Y833" s="52"/>
      <c r="Z833" s="6" t="s">
        <v>667</v>
      </c>
      <c r="AA833" s="39">
        <v>361.4</v>
      </c>
      <c r="AB833" s="60">
        <f t="shared" ref="AB833" si="2239">+W833</f>
        <v>0</v>
      </c>
      <c r="AC833" s="39">
        <f t="shared" ref="AC833" si="2240">+X833</f>
        <v>361.4</v>
      </c>
      <c r="AD833" s="60">
        <f t="shared" ref="AD833" si="2241">(AG833-AC833)/AG833</f>
        <v>0</v>
      </c>
      <c r="AE833" s="120"/>
      <c r="AF833" s="129">
        <v>2</v>
      </c>
      <c r="AG833" s="44">
        <f t="shared" ref="AG833" si="2242">SUM(AJ833:AL833)+AE833</f>
        <v>361.4</v>
      </c>
      <c r="AH833" s="52"/>
      <c r="AJ833" s="17">
        <f t="shared" ref="AJ833" si="2243">ROUND(AC833/(1-VLOOKUP(AF833,Group,2,FALSE)),2)</f>
        <v>361.4</v>
      </c>
      <c r="AK833" s="17">
        <f t="shared" ref="AK833" si="2244">IF(VLOOKUP(AF833,Group,5,FALSE)="YES",VLOOKUP(ROUND(ROUND(AJ833,1)-AJ833,2),Round,2,FALSE)+VLOOKUP(AF833,Group,6,FALSE),0)</f>
        <v>0</v>
      </c>
      <c r="AL833" s="17">
        <f t="shared" ref="AL833" si="2245">IF(VLOOKUP(AF833,Group,7,FALSE)="",0,ROUND(AJ833-0.04999,1)-AJ833+AM833)</f>
        <v>0</v>
      </c>
      <c r="AM833" s="17" t="str">
        <f t="shared" ref="AM833" si="2246">IF(VLOOKUP(AF833,Group,7,FALSE)="","",VLOOKUP(AF833,Group,7,FALSE))</f>
        <v/>
      </c>
      <c r="AO833" s="31" t="s">
        <v>59</v>
      </c>
    </row>
    <row r="834" spans="2:41" s="3" customFormat="1" ht="9.9499999999999993" customHeight="1" x14ac:dyDescent="0.2">
      <c r="B834" s="113" t="s">
        <v>45</v>
      </c>
      <c r="D834" s="40"/>
      <c r="E834" s="73" t="s">
        <v>136</v>
      </c>
      <c r="F834" s="73"/>
      <c r="G834" s="30" t="s">
        <v>163</v>
      </c>
      <c r="H834" s="30"/>
      <c r="I834" s="30"/>
      <c r="J834" s="30" t="s">
        <v>115</v>
      </c>
      <c r="K834" s="30"/>
      <c r="L834" s="30"/>
      <c r="M834" s="30"/>
      <c r="N834" s="30"/>
      <c r="P834" s="73" t="s">
        <v>120</v>
      </c>
      <c r="Q834" s="89"/>
      <c r="R834" s="29"/>
      <c r="S834" s="39">
        <f>IF(Suggested="Yes",AA834,AG834)</f>
        <v>541.75</v>
      </c>
      <c r="T834" s="37" t="s">
        <v>46</v>
      </c>
      <c r="U834" s="5" t="str">
        <f>+Instructions!$B$3</f>
        <v>B</v>
      </c>
      <c r="V834" s="52"/>
      <c r="W834" s="56">
        <f>+Instructions!$C$22</f>
        <v>0</v>
      </c>
      <c r="X834" s="39">
        <f>ROUND($AA834*(1-W834)+0.004999,2)</f>
        <v>541.75</v>
      </c>
      <c r="Y834" s="52"/>
      <c r="Z834" s="6" t="s">
        <v>667</v>
      </c>
      <c r="AA834" s="39">
        <v>541.75</v>
      </c>
      <c r="AB834" s="60">
        <f>+W834</f>
        <v>0</v>
      </c>
      <c r="AC834" s="39">
        <f>+X834</f>
        <v>541.75</v>
      </c>
      <c r="AD834" s="60">
        <f>(AG834-AC834)/AG834</f>
        <v>0</v>
      </c>
      <c r="AE834" s="120"/>
      <c r="AF834" s="129">
        <v>2</v>
      </c>
      <c r="AG834" s="44">
        <f>SUM(AJ834:AL834)+AE834</f>
        <v>541.75</v>
      </c>
      <c r="AH834" s="52"/>
      <c r="AJ834" s="17">
        <f>ROUND(AC834/(1-VLOOKUP(AF834,Group,2,FALSE)),2)</f>
        <v>541.75</v>
      </c>
      <c r="AK834" s="17">
        <f>IF(VLOOKUP(AF834,Group,5,FALSE)="YES",VLOOKUP(ROUND(ROUND(AJ834,1)-AJ834,2),Round,2,FALSE)+VLOOKUP(AF834,Group,6,FALSE),0)</f>
        <v>0</v>
      </c>
      <c r="AL834" s="17">
        <f>IF(VLOOKUP(AF834,Group,7,FALSE)="",0,ROUND(AJ834-0.04999,1)-AJ834+AM834)</f>
        <v>0</v>
      </c>
      <c r="AM834" s="17" t="str">
        <f>IF(VLOOKUP(AF834,Group,7,FALSE)="","",VLOOKUP(AF834,Group,7,FALSE))</f>
        <v/>
      </c>
      <c r="AO834" s="31" t="s">
        <v>59</v>
      </c>
    </row>
    <row r="835" spans="2:41" s="3" customFormat="1" ht="9.9499999999999993" customHeight="1" x14ac:dyDescent="0.2">
      <c r="B835" s="113" t="s">
        <v>45</v>
      </c>
      <c r="D835" s="40"/>
      <c r="E835" s="73" t="s">
        <v>136</v>
      </c>
      <c r="F835" s="73"/>
      <c r="G835" s="30" t="s">
        <v>164</v>
      </c>
      <c r="H835" s="30"/>
      <c r="I835" s="30"/>
      <c r="J835" s="30" t="s">
        <v>115</v>
      </c>
      <c r="K835" s="30"/>
      <c r="L835" s="30"/>
      <c r="M835" s="30"/>
      <c r="N835" s="30"/>
      <c r="P835" s="73" t="s">
        <v>120</v>
      </c>
      <c r="Q835" s="89"/>
      <c r="R835" s="29"/>
      <c r="S835" s="39">
        <f t="shared" ref="S835" si="2247">IF(Suggested="Yes",AA835,AG835)</f>
        <v>541.75</v>
      </c>
      <c r="T835" s="37" t="s">
        <v>46</v>
      </c>
      <c r="U835" s="5" t="str">
        <f>+Instructions!$B$3</f>
        <v>B</v>
      </c>
      <c r="V835" s="52"/>
      <c r="W835" s="56">
        <f>+Instructions!$C$22</f>
        <v>0</v>
      </c>
      <c r="X835" s="39">
        <f>ROUND($AA835*(1-W835)+0.004999,2)</f>
        <v>541.75</v>
      </c>
      <c r="Y835" s="52"/>
      <c r="Z835" s="6" t="s">
        <v>667</v>
      </c>
      <c r="AA835" s="39">
        <v>541.75</v>
      </c>
      <c r="AB835" s="60">
        <f t="shared" ref="AB835" si="2248">+W835</f>
        <v>0</v>
      </c>
      <c r="AC835" s="39">
        <f t="shared" ref="AC835" si="2249">+X835</f>
        <v>541.75</v>
      </c>
      <c r="AD835" s="60">
        <f t="shared" ref="AD835" si="2250">(AG835-AC835)/AG835</f>
        <v>0</v>
      </c>
      <c r="AE835" s="120"/>
      <c r="AF835" s="129">
        <v>2</v>
      </c>
      <c r="AG835" s="44">
        <f t="shared" ref="AG835" si="2251">SUM(AJ835:AL835)+AE835</f>
        <v>541.75</v>
      </c>
      <c r="AH835" s="52"/>
      <c r="AJ835" s="17">
        <f t="shared" ref="AJ835" si="2252">ROUND(AC835/(1-VLOOKUP(AF835,Group,2,FALSE)),2)</f>
        <v>541.75</v>
      </c>
      <c r="AK835" s="17">
        <f t="shared" ref="AK835" si="2253">IF(VLOOKUP(AF835,Group,5,FALSE)="YES",VLOOKUP(ROUND(ROUND(AJ835,1)-AJ835,2),Round,2,FALSE)+VLOOKUP(AF835,Group,6,FALSE),0)</f>
        <v>0</v>
      </c>
      <c r="AL835" s="17">
        <f t="shared" ref="AL835" si="2254">IF(VLOOKUP(AF835,Group,7,FALSE)="",0,ROUND(AJ835-0.04999,1)-AJ835+AM835)</f>
        <v>0</v>
      </c>
      <c r="AM835" s="17" t="str">
        <f t="shared" ref="AM835" si="2255">IF(VLOOKUP(AF835,Group,7,FALSE)="","",VLOOKUP(AF835,Group,7,FALSE))</f>
        <v/>
      </c>
      <c r="AO835" s="31" t="s">
        <v>59</v>
      </c>
    </row>
    <row r="836" spans="2:41" s="3" customFormat="1" ht="1.5" customHeight="1" x14ac:dyDescent="0.2">
      <c r="P836" s="73"/>
      <c r="Q836" s="89"/>
      <c r="R836" s="6"/>
      <c r="S836" s="39"/>
      <c r="T836" s="6"/>
      <c r="U836" s="5"/>
      <c r="V836" s="52"/>
      <c r="W836" s="56"/>
      <c r="X836" s="15"/>
      <c r="Y836" s="52"/>
      <c r="Z836" s="39"/>
      <c r="AA836" s="39"/>
      <c r="AB836" s="55"/>
      <c r="AC836" s="17"/>
      <c r="AD836" s="15"/>
      <c r="AE836" s="65"/>
      <c r="AF836" s="123"/>
      <c r="AG836" s="39"/>
      <c r="AH836" s="52"/>
      <c r="AJ836" s="17"/>
      <c r="AK836" s="17"/>
      <c r="AL836" s="17"/>
      <c r="AM836" s="17"/>
      <c r="AO836" s="157" t="s">
        <v>59</v>
      </c>
    </row>
    <row r="837" spans="2:41" s="3" customFormat="1" ht="9.9499999999999993" customHeight="1" x14ac:dyDescent="0.2">
      <c r="B837" s="113" t="s">
        <v>45</v>
      </c>
      <c r="D837" s="40"/>
      <c r="E837" s="73" t="s">
        <v>165</v>
      </c>
      <c r="F837" s="73"/>
      <c r="G837" s="30" t="s">
        <v>118</v>
      </c>
      <c r="H837" s="30"/>
      <c r="I837" s="30"/>
      <c r="J837" s="30" t="s">
        <v>115</v>
      </c>
      <c r="K837" s="30"/>
      <c r="L837" s="30"/>
      <c r="M837" s="30"/>
      <c r="N837" s="30"/>
      <c r="P837" s="73" t="s">
        <v>166</v>
      </c>
      <c r="Q837" s="89"/>
      <c r="R837" s="29"/>
      <c r="S837" s="39">
        <f t="shared" ref="S837:S852" si="2256">IF(Suggested="Yes",AA837,AG837)</f>
        <v>22.9</v>
      </c>
      <c r="T837" s="37" t="s">
        <v>46</v>
      </c>
      <c r="U837" s="5" t="str">
        <f>+Instructions!$B$3</f>
        <v>B</v>
      </c>
      <c r="V837" s="52"/>
      <c r="W837" s="56">
        <f>+Instructions!$C$22</f>
        <v>0</v>
      </c>
      <c r="X837" s="39">
        <f t="shared" ref="X837:X852" si="2257">ROUND($AA837*(1-W837)+0.004999,2)</f>
        <v>22.9</v>
      </c>
      <c r="Y837" s="52"/>
      <c r="Z837" s="6" t="s">
        <v>667</v>
      </c>
      <c r="AA837" s="39">
        <v>22.9</v>
      </c>
      <c r="AB837" s="60">
        <f t="shared" ref="AB837:AB852" si="2258">+W837</f>
        <v>0</v>
      </c>
      <c r="AC837" s="39">
        <f t="shared" ref="AC837:AC852" si="2259">+X837</f>
        <v>22.9</v>
      </c>
      <c r="AD837" s="60">
        <f t="shared" ref="AD837:AD852" si="2260">(AG837-AC837)/AG837</f>
        <v>0</v>
      </c>
      <c r="AE837" s="120"/>
      <c r="AF837" s="129">
        <v>2</v>
      </c>
      <c r="AG837" s="44">
        <f t="shared" ref="AG837:AG852" si="2261">SUM(AJ837:AL837)+AE837</f>
        <v>22.9</v>
      </c>
      <c r="AH837" s="52"/>
      <c r="AJ837" s="17">
        <f t="shared" ref="AJ837:AJ852" si="2262">ROUND(AC837/(1-VLOOKUP(AF837,Group,2,FALSE)),2)</f>
        <v>22.9</v>
      </c>
      <c r="AK837" s="17">
        <f t="shared" ref="AK837:AK852" si="2263">IF(VLOOKUP(AF837,Group,5,FALSE)="YES",VLOOKUP(ROUND(ROUND(AJ837,1)-AJ837,2),Round,2,FALSE)+VLOOKUP(AF837,Group,6,FALSE),0)</f>
        <v>0</v>
      </c>
      <c r="AL837" s="17">
        <f t="shared" ref="AL837:AL852" si="2264">IF(VLOOKUP(AF837,Group,7,FALSE)="",0,ROUND(AJ837-0.04999,1)-AJ837+AM837)</f>
        <v>0</v>
      </c>
      <c r="AM837" s="17" t="str">
        <f t="shared" ref="AM837:AM852" si="2265">IF(VLOOKUP(AF837,Group,7,FALSE)="","",VLOOKUP(AF837,Group,7,FALSE))</f>
        <v/>
      </c>
      <c r="AO837" s="31" t="s">
        <v>59</v>
      </c>
    </row>
    <row r="838" spans="2:41" s="3" customFormat="1" ht="2.85" customHeight="1" x14ac:dyDescent="0.2">
      <c r="P838" s="73"/>
      <c r="Q838" s="89"/>
      <c r="R838" s="6"/>
      <c r="S838" s="39"/>
      <c r="T838" s="6"/>
      <c r="U838" s="5"/>
      <c r="V838" s="52"/>
      <c r="W838" s="56"/>
      <c r="X838" s="15"/>
      <c r="Y838" s="52"/>
      <c r="Z838" s="39"/>
      <c r="AA838" s="39"/>
      <c r="AB838" s="55"/>
      <c r="AC838" s="17"/>
      <c r="AD838" s="15"/>
      <c r="AE838" s="65"/>
      <c r="AF838" s="123"/>
      <c r="AG838" s="39"/>
      <c r="AH838" s="52"/>
      <c r="AJ838" s="17"/>
      <c r="AK838" s="17"/>
      <c r="AL838" s="17"/>
      <c r="AM838" s="17"/>
      <c r="AO838" s="157" t="s">
        <v>59</v>
      </c>
    </row>
    <row r="839" spans="2:41" s="3" customFormat="1" ht="9.9499999999999993" customHeight="1" x14ac:dyDescent="0.2">
      <c r="B839" s="112" t="s">
        <v>55</v>
      </c>
      <c r="D839" s="40"/>
      <c r="E839" s="73" t="s">
        <v>123</v>
      </c>
      <c r="F839" s="73"/>
      <c r="G839" s="30" t="s">
        <v>48</v>
      </c>
      <c r="H839" s="30"/>
      <c r="I839" s="30"/>
      <c r="J839" s="30" t="s">
        <v>105</v>
      </c>
      <c r="K839" s="30"/>
      <c r="L839" s="30"/>
      <c r="M839" s="30"/>
      <c r="N839" s="30"/>
      <c r="P839" s="73" t="s">
        <v>129</v>
      </c>
      <c r="Q839" s="89"/>
      <c r="R839" s="29"/>
      <c r="S839" s="39">
        <f t="shared" si="2256"/>
        <v>11.7</v>
      </c>
      <c r="T839" s="37" t="s">
        <v>47</v>
      </c>
      <c r="U839" s="5" t="str">
        <f>+Instructions!$B$3</f>
        <v>B</v>
      </c>
      <c r="V839" s="52"/>
      <c r="W839" s="56">
        <f>+Instructions!$C$22</f>
        <v>0</v>
      </c>
      <c r="X839" s="17">
        <f t="shared" si="2257"/>
        <v>11.7</v>
      </c>
      <c r="Y839" s="52"/>
      <c r="Z839" s="6" t="s">
        <v>667</v>
      </c>
      <c r="AA839" s="39">
        <v>11.7</v>
      </c>
      <c r="AB839" s="60">
        <f t="shared" si="2258"/>
        <v>0</v>
      </c>
      <c r="AC839" s="17">
        <f t="shared" si="2259"/>
        <v>11.7</v>
      </c>
      <c r="AD839" s="12">
        <f t="shared" si="2260"/>
        <v>0</v>
      </c>
      <c r="AE839" s="120"/>
      <c r="AF839" s="127">
        <v>1</v>
      </c>
      <c r="AG839" s="38">
        <f t="shared" si="2261"/>
        <v>11.7</v>
      </c>
      <c r="AH839" s="52"/>
      <c r="AJ839" s="17">
        <f t="shared" si="2262"/>
        <v>11.7</v>
      </c>
      <c r="AK839" s="17">
        <f t="shared" si="2263"/>
        <v>0</v>
      </c>
      <c r="AL839" s="17">
        <f t="shared" si="2264"/>
        <v>0</v>
      </c>
      <c r="AM839" s="17" t="str">
        <f t="shared" si="2265"/>
        <v/>
      </c>
      <c r="AO839" s="31" t="s">
        <v>59</v>
      </c>
    </row>
    <row r="840" spans="2:41" s="3" customFormat="1" ht="9.9499999999999993" customHeight="1" x14ac:dyDescent="0.2">
      <c r="B840" s="112" t="s">
        <v>55</v>
      </c>
      <c r="D840" s="40"/>
      <c r="E840" s="73" t="s">
        <v>124</v>
      </c>
      <c r="F840" s="73"/>
      <c r="G840" s="30" t="s">
        <v>48</v>
      </c>
      <c r="H840" s="30"/>
      <c r="I840" s="30"/>
      <c r="J840" s="30" t="s">
        <v>105</v>
      </c>
      <c r="K840" s="30"/>
      <c r="L840" s="30"/>
      <c r="M840" s="30"/>
      <c r="N840" s="30"/>
      <c r="P840" s="73" t="s">
        <v>111</v>
      </c>
      <c r="Q840" s="89"/>
      <c r="R840" s="29"/>
      <c r="S840" s="39">
        <f t="shared" si="2256"/>
        <v>12</v>
      </c>
      <c r="T840" s="37" t="s">
        <v>47</v>
      </c>
      <c r="U840" s="5" t="str">
        <f>+Instructions!$B$3</f>
        <v>B</v>
      </c>
      <c r="V840" s="52"/>
      <c r="W840" s="56">
        <f>+Instructions!$C$22</f>
        <v>0</v>
      </c>
      <c r="X840" s="17">
        <f t="shared" si="2257"/>
        <v>12</v>
      </c>
      <c r="Y840" s="52"/>
      <c r="Z840" s="6" t="s">
        <v>667</v>
      </c>
      <c r="AA840" s="39">
        <v>12</v>
      </c>
      <c r="AB840" s="60">
        <f t="shared" si="2258"/>
        <v>0</v>
      </c>
      <c r="AC840" s="17">
        <f t="shared" si="2259"/>
        <v>12</v>
      </c>
      <c r="AD840" s="12">
        <f t="shared" si="2260"/>
        <v>0</v>
      </c>
      <c r="AE840" s="120"/>
      <c r="AF840" s="127">
        <v>1</v>
      </c>
      <c r="AG840" s="38">
        <f t="shared" si="2261"/>
        <v>12</v>
      </c>
      <c r="AH840" s="52"/>
      <c r="AJ840" s="17">
        <f t="shared" si="2262"/>
        <v>12</v>
      </c>
      <c r="AK840" s="17">
        <f t="shared" si="2263"/>
        <v>0</v>
      </c>
      <c r="AL840" s="17">
        <f t="shared" si="2264"/>
        <v>0</v>
      </c>
      <c r="AM840" s="17" t="str">
        <f t="shared" si="2265"/>
        <v/>
      </c>
      <c r="AO840" s="31" t="s">
        <v>59</v>
      </c>
    </row>
    <row r="841" spans="2:41" s="3" customFormat="1" ht="9.9499999999999993" customHeight="1" x14ac:dyDescent="0.2">
      <c r="B841" s="112" t="s">
        <v>55</v>
      </c>
      <c r="D841" s="40"/>
      <c r="E841" s="73" t="s">
        <v>125</v>
      </c>
      <c r="F841" s="73"/>
      <c r="G841" s="30" t="s">
        <v>48</v>
      </c>
      <c r="H841" s="30"/>
      <c r="I841" s="30"/>
      <c r="J841" s="30" t="s">
        <v>105</v>
      </c>
      <c r="K841" s="30"/>
      <c r="L841" s="30"/>
      <c r="M841" s="30"/>
      <c r="N841" s="30"/>
      <c r="P841" s="73" t="s">
        <v>141</v>
      </c>
      <c r="Q841" s="89"/>
      <c r="R841" s="29"/>
      <c r="S841" s="39">
        <f t="shared" si="2256"/>
        <v>15.15</v>
      </c>
      <c r="T841" s="37" t="s">
        <v>47</v>
      </c>
      <c r="U841" s="5" t="str">
        <f>+Instructions!$B$3</f>
        <v>B</v>
      </c>
      <c r="V841" s="52"/>
      <c r="W841" s="56">
        <f>+Instructions!$C$22</f>
        <v>0</v>
      </c>
      <c r="X841" s="17">
        <f t="shared" si="2257"/>
        <v>15.15</v>
      </c>
      <c r="Y841" s="52"/>
      <c r="Z841" s="6" t="s">
        <v>667</v>
      </c>
      <c r="AA841" s="39">
        <v>15.15</v>
      </c>
      <c r="AB841" s="60">
        <f t="shared" si="2258"/>
        <v>0</v>
      </c>
      <c r="AC841" s="17">
        <f t="shared" si="2259"/>
        <v>15.15</v>
      </c>
      <c r="AD841" s="12">
        <f t="shared" si="2260"/>
        <v>0</v>
      </c>
      <c r="AE841" s="120"/>
      <c r="AF841" s="127">
        <v>1</v>
      </c>
      <c r="AG841" s="38">
        <f t="shared" si="2261"/>
        <v>15.15</v>
      </c>
      <c r="AH841" s="52"/>
      <c r="AJ841" s="17">
        <f t="shared" si="2262"/>
        <v>15.15</v>
      </c>
      <c r="AK841" s="17">
        <f t="shared" si="2263"/>
        <v>0</v>
      </c>
      <c r="AL841" s="17">
        <f t="shared" si="2264"/>
        <v>0</v>
      </c>
      <c r="AM841" s="17" t="str">
        <f t="shared" si="2265"/>
        <v/>
      </c>
      <c r="AO841" s="31" t="s">
        <v>59</v>
      </c>
    </row>
    <row r="842" spans="2:41" s="3" customFormat="1" ht="1.5" customHeight="1" x14ac:dyDescent="0.2">
      <c r="P842" s="73"/>
      <c r="Q842" s="89"/>
      <c r="R842" s="6"/>
      <c r="S842" s="39"/>
      <c r="T842" s="6"/>
      <c r="U842" s="5"/>
      <c r="V842" s="52"/>
      <c r="W842" s="56"/>
      <c r="X842" s="15"/>
      <c r="Y842" s="52"/>
      <c r="Z842" s="39"/>
      <c r="AA842" s="39"/>
      <c r="AB842" s="55"/>
      <c r="AC842" s="17"/>
      <c r="AD842" s="15"/>
      <c r="AE842" s="65"/>
      <c r="AF842" s="123"/>
      <c r="AG842" s="39"/>
      <c r="AH842" s="52"/>
      <c r="AJ842" s="17"/>
      <c r="AK842" s="17"/>
      <c r="AL842" s="17"/>
      <c r="AM842" s="17"/>
      <c r="AO842" s="157" t="s">
        <v>59</v>
      </c>
    </row>
    <row r="843" spans="2:41" s="3" customFormat="1" ht="9.9499999999999993" customHeight="1" x14ac:dyDescent="0.2">
      <c r="B843" s="113" t="s">
        <v>45</v>
      </c>
      <c r="D843" s="40"/>
      <c r="E843" s="73" t="s">
        <v>167</v>
      </c>
      <c r="F843" s="73"/>
      <c r="G843" s="30" t="s">
        <v>118</v>
      </c>
      <c r="H843" s="30"/>
      <c r="I843" s="30"/>
      <c r="J843" s="30" t="s">
        <v>115</v>
      </c>
      <c r="K843" s="30"/>
      <c r="L843" s="30"/>
      <c r="M843" s="30"/>
      <c r="N843" s="30"/>
      <c r="P843" s="73" t="s">
        <v>168</v>
      </c>
      <c r="Q843" s="89"/>
      <c r="R843" s="29" t="s">
        <v>52</v>
      </c>
      <c r="S843" s="39">
        <f t="shared" ref="S843" si="2266">IF(Suggested="Yes",AA843,AG843)</f>
        <v>14.45</v>
      </c>
      <c r="T843" s="37" t="s">
        <v>46</v>
      </c>
      <c r="U843" s="5" t="str">
        <f>+Instructions!$B$3</f>
        <v>B</v>
      </c>
      <c r="V843" s="52"/>
      <c r="W843" s="56">
        <f>+Instructions!$C$22</f>
        <v>0</v>
      </c>
      <c r="X843" s="39">
        <f>ROUND($AA843*(1-W843)+0.004999,2)</f>
        <v>14.45</v>
      </c>
      <c r="Y843" s="52"/>
      <c r="Z843" s="6" t="s">
        <v>667</v>
      </c>
      <c r="AA843" s="39">
        <v>14.45</v>
      </c>
      <c r="AB843" s="60">
        <f t="shared" ref="AB843" si="2267">+W843</f>
        <v>0</v>
      </c>
      <c r="AC843" s="39">
        <f t="shared" ref="AC843" si="2268">+X843</f>
        <v>14.45</v>
      </c>
      <c r="AD843" s="60">
        <f t="shared" ref="AD843" si="2269">(AG843-AC843)/AG843</f>
        <v>0</v>
      </c>
      <c r="AE843" s="120"/>
      <c r="AF843" s="129">
        <v>2</v>
      </c>
      <c r="AG843" s="44">
        <f t="shared" ref="AG843" si="2270">SUM(AJ843:AL843)+AE843</f>
        <v>14.45</v>
      </c>
      <c r="AH843" s="52"/>
      <c r="AJ843" s="17">
        <f t="shared" ref="AJ843" si="2271">ROUND(AC843/(1-VLOOKUP(AF843,Group,2,FALSE)),2)</f>
        <v>14.45</v>
      </c>
      <c r="AK843" s="17">
        <f t="shared" ref="AK843" si="2272">IF(VLOOKUP(AF843,Group,5,FALSE)="YES",VLOOKUP(ROUND(ROUND(AJ843,1)-AJ843,2),Round,2,FALSE)+VLOOKUP(AF843,Group,6,FALSE),0)</f>
        <v>0</v>
      </c>
      <c r="AL843" s="17">
        <f t="shared" ref="AL843" si="2273">IF(VLOOKUP(AF843,Group,7,FALSE)="",0,ROUND(AJ843-0.04999,1)-AJ843+AM843)</f>
        <v>0</v>
      </c>
      <c r="AM843" s="17" t="str">
        <f t="shared" ref="AM843" si="2274">IF(VLOOKUP(AF843,Group,7,FALSE)="","",VLOOKUP(AF843,Group,7,FALSE))</f>
        <v/>
      </c>
      <c r="AO843" s="31" t="s">
        <v>59</v>
      </c>
    </row>
    <row r="844" spans="2:41" s="3" customFormat="1" ht="2.85" customHeight="1" x14ac:dyDescent="0.2">
      <c r="P844" s="73"/>
      <c r="Q844" s="89"/>
      <c r="R844" s="6"/>
      <c r="S844" s="39"/>
      <c r="T844" s="6"/>
      <c r="U844" s="5"/>
      <c r="V844" s="52"/>
      <c r="W844" s="56"/>
      <c r="X844" s="15"/>
      <c r="Y844" s="52"/>
      <c r="Z844" s="39"/>
      <c r="AA844" s="39"/>
      <c r="AB844" s="55"/>
      <c r="AC844" s="17"/>
      <c r="AD844" s="15"/>
      <c r="AE844" s="65"/>
      <c r="AF844" s="123"/>
      <c r="AG844" s="39"/>
      <c r="AH844" s="52"/>
      <c r="AJ844" s="17"/>
      <c r="AK844" s="17"/>
      <c r="AL844" s="17"/>
      <c r="AM844" s="17"/>
      <c r="AO844" s="157" t="s">
        <v>59</v>
      </c>
    </row>
    <row r="845" spans="2:41" s="3" customFormat="1" ht="9.9499999999999993" customHeight="1" x14ac:dyDescent="0.2">
      <c r="D845" s="40" t="s">
        <v>97</v>
      </c>
      <c r="E845" s="186" t="s">
        <v>651</v>
      </c>
      <c r="F845" s="186"/>
      <c r="G845" s="186"/>
      <c r="H845" s="186"/>
      <c r="I845" s="186"/>
      <c r="J845" s="186"/>
      <c r="K845" s="186"/>
      <c r="M845" s="186"/>
      <c r="N845" s="186"/>
      <c r="O845" s="186"/>
      <c r="P845" s="98"/>
      <c r="Q845" s="187"/>
      <c r="R845" s="188"/>
      <c r="S845" s="39"/>
      <c r="T845" s="6"/>
      <c r="U845" s="5"/>
      <c r="V845" s="52"/>
      <c r="W845" s="56"/>
      <c r="X845" s="15"/>
      <c r="Y845" s="52"/>
      <c r="Z845" s="39"/>
      <c r="AA845" s="39"/>
      <c r="AB845" s="55"/>
      <c r="AC845" s="17"/>
      <c r="AD845" s="15"/>
      <c r="AE845" s="65"/>
      <c r="AF845" s="123"/>
      <c r="AG845" s="39"/>
      <c r="AH845" s="52"/>
      <c r="AJ845" s="17"/>
      <c r="AK845" s="17"/>
      <c r="AL845" s="17"/>
      <c r="AM845" s="17"/>
      <c r="AO845" s="157" t="s">
        <v>59</v>
      </c>
    </row>
    <row r="846" spans="2:41" s="3" customFormat="1" ht="1.5" customHeight="1" x14ac:dyDescent="0.2">
      <c r="P846" s="73"/>
      <c r="Q846" s="89"/>
      <c r="R846" s="6"/>
      <c r="S846" s="39"/>
      <c r="T846" s="6"/>
      <c r="U846" s="5"/>
      <c r="V846" s="52"/>
      <c r="W846" s="56"/>
      <c r="X846" s="15"/>
      <c r="Y846" s="52"/>
      <c r="Z846" s="39"/>
      <c r="AA846" s="39"/>
      <c r="AB846" s="55"/>
      <c r="AC846" s="17"/>
      <c r="AD846" s="15"/>
      <c r="AE846" s="65"/>
      <c r="AF846" s="123"/>
      <c r="AG846" s="39"/>
      <c r="AH846" s="52"/>
      <c r="AJ846" s="17"/>
      <c r="AK846" s="17"/>
      <c r="AL846" s="17"/>
      <c r="AM846" s="17"/>
      <c r="AO846" s="157" t="s">
        <v>59</v>
      </c>
    </row>
    <row r="847" spans="2:41" s="3" customFormat="1" ht="9.9499999999999993" customHeight="1" x14ac:dyDescent="0.2">
      <c r="B847" s="111" t="s">
        <v>8</v>
      </c>
      <c r="D847" s="40"/>
      <c r="E847" s="73" t="s">
        <v>224</v>
      </c>
      <c r="F847" s="73"/>
      <c r="G847" s="30" t="s">
        <v>114</v>
      </c>
      <c r="H847" s="30"/>
      <c r="I847" s="30"/>
      <c r="J847" s="73" t="s">
        <v>115</v>
      </c>
      <c r="K847" s="30"/>
      <c r="L847" s="30" t="s">
        <v>418</v>
      </c>
      <c r="N847" s="191" t="s">
        <v>130</v>
      </c>
      <c r="P847" s="73" t="s">
        <v>116</v>
      </c>
      <c r="Q847" s="89"/>
      <c r="R847" s="29"/>
      <c r="S847" s="39">
        <f t="shared" ref="S847:S849" si="2275">IF(Suggested="Yes",AA847,AG847)</f>
        <v>26</v>
      </c>
      <c r="T847" s="37" t="s">
        <v>46</v>
      </c>
      <c r="U847" s="5" t="str">
        <f>+Instructions!$B$3</f>
        <v>B</v>
      </c>
      <c r="V847" s="52"/>
      <c r="W847" s="56">
        <f>+Instructions!$C$22</f>
        <v>0</v>
      </c>
      <c r="X847" s="17">
        <f t="shared" ref="X847:X849" si="2276">ROUND($AA847*(1-W847)+0.004999,2)</f>
        <v>26</v>
      </c>
      <c r="Y847" s="52"/>
      <c r="Z847" s="6" t="s">
        <v>667</v>
      </c>
      <c r="AA847" s="39">
        <v>26</v>
      </c>
      <c r="AB847" s="60">
        <f t="shared" ref="AB847:AB849" si="2277">+W847</f>
        <v>0</v>
      </c>
      <c r="AC847" s="17">
        <f t="shared" ref="AC847:AC849" si="2278">+X847</f>
        <v>26</v>
      </c>
      <c r="AD847" s="12">
        <f t="shared" ref="AD847:AD849" si="2279">(AG847-AC847)/AG847</f>
        <v>0</v>
      </c>
      <c r="AE847" s="120"/>
      <c r="AF847" s="128">
        <v>3</v>
      </c>
      <c r="AG847" s="53">
        <f t="shared" ref="AG847:AG849" si="2280">SUM(AJ847:AL847)+AE847</f>
        <v>26</v>
      </c>
      <c r="AH847" s="52"/>
      <c r="AJ847" s="17">
        <f t="shared" ref="AJ847:AJ849" si="2281">ROUND(AC847/(1-VLOOKUP(AF847,Group,2,FALSE)),2)</f>
        <v>26</v>
      </c>
      <c r="AK847" s="17">
        <f t="shared" ref="AK847:AK849" si="2282">IF(VLOOKUP(AF847,Group,5,FALSE)="YES",VLOOKUP(ROUND(ROUND(AJ847,1)-AJ847,2),Round,2,FALSE)+VLOOKUP(AF847,Group,6,FALSE),0)</f>
        <v>0</v>
      </c>
      <c r="AL847" s="17">
        <f t="shared" ref="AL847:AL849" si="2283">IF(VLOOKUP(AF847,Group,7,FALSE)="",0,ROUND(AJ847-0.04999,1)-AJ847+AM847)</f>
        <v>0</v>
      </c>
      <c r="AM847" s="17" t="str">
        <f t="shared" ref="AM847:AM849" si="2284">IF(VLOOKUP(AF847,Group,7,FALSE)="","",VLOOKUP(AF847,Group,7,FALSE))</f>
        <v/>
      </c>
      <c r="AO847" s="31" t="s">
        <v>59</v>
      </c>
    </row>
    <row r="848" spans="2:41" s="3" customFormat="1" ht="9.9499999999999993" customHeight="1" x14ac:dyDescent="0.2">
      <c r="B848" s="111" t="s">
        <v>8</v>
      </c>
      <c r="D848" s="40"/>
      <c r="E848" s="73" t="s">
        <v>413</v>
      </c>
      <c r="F848" s="73"/>
      <c r="G848" s="30" t="s">
        <v>114</v>
      </c>
      <c r="H848" s="30"/>
      <c r="I848" s="30"/>
      <c r="J848" s="73" t="s">
        <v>115</v>
      </c>
      <c r="K848" s="30"/>
      <c r="L848" s="30" t="s">
        <v>419</v>
      </c>
      <c r="M848" s="30"/>
      <c r="N848" s="191" t="s">
        <v>130</v>
      </c>
      <c r="P848" s="73" t="s">
        <v>116</v>
      </c>
      <c r="Q848" s="89"/>
      <c r="R848" s="29"/>
      <c r="S848" s="39">
        <f t="shared" si="2275"/>
        <v>59.1</v>
      </c>
      <c r="T848" s="37" t="s">
        <v>46</v>
      </c>
      <c r="U848" s="5" t="str">
        <f>+Instructions!$B$3</f>
        <v>B</v>
      </c>
      <c r="V848" s="52"/>
      <c r="W848" s="56">
        <f>+Instructions!$C$22</f>
        <v>0</v>
      </c>
      <c r="X848" s="17">
        <f t="shared" si="2276"/>
        <v>59.1</v>
      </c>
      <c r="Y848" s="52"/>
      <c r="Z848" s="6" t="s">
        <v>667</v>
      </c>
      <c r="AA848" s="39">
        <v>59.1</v>
      </c>
      <c r="AB848" s="60">
        <f t="shared" si="2277"/>
        <v>0</v>
      </c>
      <c r="AC848" s="17">
        <f t="shared" si="2278"/>
        <v>59.1</v>
      </c>
      <c r="AD848" s="12">
        <f t="shared" si="2279"/>
        <v>0</v>
      </c>
      <c r="AE848" s="120"/>
      <c r="AF848" s="128">
        <v>3</v>
      </c>
      <c r="AG848" s="53">
        <f t="shared" si="2280"/>
        <v>59.1</v>
      </c>
      <c r="AH848" s="52"/>
      <c r="AJ848" s="17">
        <f t="shared" si="2281"/>
        <v>59.1</v>
      </c>
      <c r="AK848" s="17">
        <f t="shared" si="2282"/>
        <v>0</v>
      </c>
      <c r="AL848" s="17">
        <f t="shared" si="2283"/>
        <v>0</v>
      </c>
      <c r="AM848" s="17" t="str">
        <f t="shared" si="2284"/>
        <v/>
      </c>
      <c r="AO848" s="31" t="s">
        <v>59</v>
      </c>
    </row>
    <row r="849" spans="2:41" s="3" customFormat="1" ht="9.9499999999999993" customHeight="1" x14ac:dyDescent="0.2">
      <c r="B849" s="111" t="s">
        <v>8</v>
      </c>
      <c r="D849" s="40"/>
      <c r="E849" s="73" t="s">
        <v>224</v>
      </c>
      <c r="F849" s="73"/>
      <c r="G849" s="30" t="s">
        <v>114</v>
      </c>
      <c r="H849" s="30"/>
      <c r="I849" s="30"/>
      <c r="J849" s="73" t="s">
        <v>115</v>
      </c>
      <c r="K849" s="30"/>
      <c r="L849" s="30" t="s">
        <v>420</v>
      </c>
      <c r="M849" s="30"/>
      <c r="N849" s="191" t="s">
        <v>130</v>
      </c>
      <c r="P849" s="73" t="s">
        <v>116</v>
      </c>
      <c r="Q849" s="89"/>
      <c r="R849" s="29"/>
      <c r="S849" s="39">
        <f t="shared" si="2275"/>
        <v>66.7</v>
      </c>
      <c r="T849" s="37" t="s">
        <v>46</v>
      </c>
      <c r="U849" s="5" t="str">
        <f>+Instructions!$B$3</f>
        <v>B</v>
      </c>
      <c r="V849" s="52"/>
      <c r="W849" s="56">
        <f>+Instructions!$C$22</f>
        <v>0</v>
      </c>
      <c r="X849" s="17">
        <f t="shared" si="2276"/>
        <v>66.7</v>
      </c>
      <c r="Y849" s="52"/>
      <c r="Z849" s="6" t="s">
        <v>667</v>
      </c>
      <c r="AA849" s="39">
        <v>66.7</v>
      </c>
      <c r="AB849" s="60">
        <f t="shared" si="2277"/>
        <v>0</v>
      </c>
      <c r="AC849" s="17">
        <f t="shared" si="2278"/>
        <v>66.7</v>
      </c>
      <c r="AD849" s="12">
        <f t="shared" si="2279"/>
        <v>0</v>
      </c>
      <c r="AE849" s="120"/>
      <c r="AF849" s="128">
        <v>3</v>
      </c>
      <c r="AG849" s="53">
        <f t="shared" si="2280"/>
        <v>66.7</v>
      </c>
      <c r="AH849" s="52"/>
      <c r="AJ849" s="17">
        <f t="shared" si="2281"/>
        <v>66.7</v>
      </c>
      <c r="AK849" s="17">
        <f t="shared" si="2282"/>
        <v>0</v>
      </c>
      <c r="AL849" s="17">
        <f t="shared" si="2283"/>
        <v>0</v>
      </c>
      <c r="AM849" s="17" t="str">
        <f t="shared" si="2284"/>
        <v/>
      </c>
      <c r="AO849" s="31" t="s">
        <v>59</v>
      </c>
    </row>
    <row r="850" spans="2:41" s="3" customFormat="1" ht="9.9499999999999993" customHeight="1" x14ac:dyDescent="0.2">
      <c r="B850" s="111" t="s">
        <v>8</v>
      </c>
      <c r="D850" s="40"/>
      <c r="E850" s="73" t="s">
        <v>224</v>
      </c>
      <c r="F850" s="73"/>
      <c r="G850" s="30" t="s">
        <v>114</v>
      </c>
      <c r="H850" s="30"/>
      <c r="I850" s="30"/>
      <c r="J850" s="73" t="s">
        <v>115</v>
      </c>
      <c r="K850" s="30"/>
      <c r="L850" s="30" t="s">
        <v>421</v>
      </c>
      <c r="N850" s="191" t="s">
        <v>130</v>
      </c>
      <c r="P850" s="73" t="s">
        <v>116</v>
      </c>
      <c r="Q850" s="89"/>
      <c r="R850" s="29"/>
      <c r="S850" s="39">
        <f t="shared" si="2256"/>
        <v>66.7</v>
      </c>
      <c r="T850" s="37" t="s">
        <v>46</v>
      </c>
      <c r="U850" s="5" t="str">
        <f>+Instructions!$B$3</f>
        <v>B</v>
      </c>
      <c r="V850" s="52"/>
      <c r="W850" s="56">
        <f>+Instructions!$C$22</f>
        <v>0</v>
      </c>
      <c r="X850" s="17">
        <f t="shared" si="2257"/>
        <v>66.7</v>
      </c>
      <c r="Y850" s="52"/>
      <c r="Z850" s="6" t="s">
        <v>667</v>
      </c>
      <c r="AA850" s="39">
        <v>66.7</v>
      </c>
      <c r="AB850" s="60">
        <f t="shared" si="2258"/>
        <v>0</v>
      </c>
      <c r="AC850" s="17">
        <f t="shared" si="2259"/>
        <v>66.7</v>
      </c>
      <c r="AD850" s="12">
        <f t="shared" si="2260"/>
        <v>0</v>
      </c>
      <c r="AE850" s="120"/>
      <c r="AF850" s="128">
        <v>3</v>
      </c>
      <c r="AG850" s="53">
        <f t="shared" si="2261"/>
        <v>66.7</v>
      </c>
      <c r="AH850" s="52"/>
      <c r="AJ850" s="17">
        <f t="shared" si="2262"/>
        <v>66.7</v>
      </c>
      <c r="AK850" s="17">
        <f t="shared" si="2263"/>
        <v>0</v>
      </c>
      <c r="AL850" s="17">
        <f t="shared" si="2264"/>
        <v>0</v>
      </c>
      <c r="AM850" s="17" t="str">
        <f t="shared" si="2265"/>
        <v/>
      </c>
      <c r="AO850" s="31" t="s">
        <v>59</v>
      </c>
    </row>
    <row r="851" spans="2:41" s="3" customFormat="1" ht="9.9499999999999993" customHeight="1" x14ac:dyDescent="0.2">
      <c r="B851" s="111" t="s">
        <v>8</v>
      </c>
      <c r="D851" s="40"/>
      <c r="E851" s="73" t="s">
        <v>224</v>
      </c>
      <c r="F851" s="73"/>
      <c r="G851" s="30" t="s">
        <v>114</v>
      </c>
      <c r="H851" s="30"/>
      <c r="I851" s="30"/>
      <c r="J851" s="73" t="s">
        <v>115</v>
      </c>
      <c r="K851" s="30"/>
      <c r="L851" s="30" t="s">
        <v>422</v>
      </c>
      <c r="N851" s="191" t="s">
        <v>130</v>
      </c>
      <c r="P851" s="73" t="s">
        <v>116</v>
      </c>
      <c r="Q851" s="89"/>
      <c r="R851" s="29"/>
      <c r="S851" s="39">
        <f t="shared" ref="S851" si="2285">IF(Suggested="Yes",AA851,AG851)</f>
        <v>66.7</v>
      </c>
      <c r="T851" s="37" t="s">
        <v>46</v>
      </c>
      <c r="U851" s="5" t="str">
        <f>+Instructions!$B$3</f>
        <v>B</v>
      </c>
      <c r="V851" s="52"/>
      <c r="W851" s="56">
        <f>+Instructions!$C$22</f>
        <v>0</v>
      </c>
      <c r="X851" s="17">
        <f t="shared" ref="X851" si="2286">ROUND($AA851*(1-W851)+0.004999,2)</f>
        <v>66.7</v>
      </c>
      <c r="Y851" s="52"/>
      <c r="Z851" s="6" t="s">
        <v>667</v>
      </c>
      <c r="AA851" s="39">
        <v>66.7</v>
      </c>
      <c r="AB851" s="60">
        <f t="shared" ref="AB851" si="2287">+W851</f>
        <v>0</v>
      </c>
      <c r="AC851" s="17">
        <f t="shared" ref="AC851" si="2288">+X851</f>
        <v>66.7</v>
      </c>
      <c r="AD851" s="12">
        <f t="shared" ref="AD851" si="2289">(AG851-AC851)/AG851</f>
        <v>0</v>
      </c>
      <c r="AE851" s="120"/>
      <c r="AF851" s="128">
        <v>3</v>
      </c>
      <c r="AG851" s="53">
        <f t="shared" ref="AG851" si="2290">SUM(AJ851:AL851)+AE851</f>
        <v>66.7</v>
      </c>
      <c r="AH851" s="52"/>
      <c r="AJ851" s="17">
        <f t="shared" ref="AJ851" si="2291">ROUND(AC851/(1-VLOOKUP(AF851,Group,2,FALSE)),2)</f>
        <v>66.7</v>
      </c>
      <c r="AK851" s="17">
        <f t="shared" ref="AK851" si="2292">IF(VLOOKUP(AF851,Group,5,FALSE)="YES",VLOOKUP(ROUND(ROUND(AJ851,1)-AJ851,2),Round,2,FALSE)+VLOOKUP(AF851,Group,6,FALSE),0)</f>
        <v>0</v>
      </c>
      <c r="AL851" s="17">
        <f t="shared" ref="AL851" si="2293">IF(VLOOKUP(AF851,Group,7,FALSE)="",0,ROUND(AJ851-0.04999,1)-AJ851+AM851)</f>
        <v>0</v>
      </c>
      <c r="AM851" s="17" t="str">
        <f t="shared" ref="AM851" si="2294">IF(VLOOKUP(AF851,Group,7,FALSE)="","",VLOOKUP(AF851,Group,7,FALSE))</f>
        <v/>
      </c>
      <c r="AO851" s="31" t="s">
        <v>59</v>
      </c>
    </row>
    <row r="852" spans="2:41" s="3" customFormat="1" ht="9.9499999999999993" customHeight="1" x14ac:dyDescent="0.2">
      <c r="B852" s="111" t="s">
        <v>8</v>
      </c>
      <c r="D852" s="40"/>
      <c r="E852" s="73" t="s">
        <v>414</v>
      </c>
      <c r="F852" s="73"/>
      <c r="G852" s="30" t="s">
        <v>114</v>
      </c>
      <c r="H852" s="30"/>
      <c r="I852" s="30"/>
      <c r="J852" s="73" t="s">
        <v>115</v>
      </c>
      <c r="K852" s="30"/>
      <c r="L852" s="30" t="s">
        <v>423</v>
      </c>
      <c r="M852" s="30"/>
      <c r="N852" s="191" t="s">
        <v>130</v>
      </c>
      <c r="P852" s="73" t="s">
        <v>116</v>
      </c>
      <c r="Q852" s="89"/>
      <c r="R852" s="29"/>
      <c r="S852" s="39">
        <f t="shared" si="2256"/>
        <v>68.900000000000006</v>
      </c>
      <c r="T852" s="37" t="s">
        <v>46</v>
      </c>
      <c r="U852" s="5" t="str">
        <f>+Instructions!$B$3</f>
        <v>B</v>
      </c>
      <c r="V852" s="52"/>
      <c r="W852" s="56">
        <f>+Instructions!$C$22</f>
        <v>0</v>
      </c>
      <c r="X852" s="17">
        <f t="shared" si="2257"/>
        <v>68.900000000000006</v>
      </c>
      <c r="Y852" s="52"/>
      <c r="Z852" s="6" t="s">
        <v>667</v>
      </c>
      <c r="AA852" s="39">
        <v>68.900000000000006</v>
      </c>
      <c r="AB852" s="60">
        <f t="shared" si="2258"/>
        <v>0</v>
      </c>
      <c r="AC852" s="17">
        <f t="shared" si="2259"/>
        <v>68.900000000000006</v>
      </c>
      <c r="AD852" s="12">
        <f t="shared" si="2260"/>
        <v>0</v>
      </c>
      <c r="AE852" s="120"/>
      <c r="AF852" s="128">
        <v>3</v>
      </c>
      <c r="AG852" s="53">
        <f t="shared" si="2261"/>
        <v>68.900000000000006</v>
      </c>
      <c r="AH852" s="52"/>
      <c r="AJ852" s="17">
        <f t="shared" si="2262"/>
        <v>68.900000000000006</v>
      </c>
      <c r="AK852" s="17">
        <f t="shared" si="2263"/>
        <v>0</v>
      </c>
      <c r="AL852" s="17">
        <f t="shared" si="2264"/>
        <v>0</v>
      </c>
      <c r="AM852" s="17" t="str">
        <f t="shared" si="2265"/>
        <v/>
      </c>
      <c r="AO852" s="31" t="s">
        <v>59</v>
      </c>
    </row>
    <row r="853" spans="2:41" s="3" customFormat="1" ht="1.5" customHeight="1" x14ac:dyDescent="0.2">
      <c r="P853" s="73"/>
      <c r="Q853" s="89"/>
      <c r="R853" s="6"/>
      <c r="S853" s="39"/>
      <c r="T853" s="6"/>
      <c r="U853" s="5"/>
      <c r="V853" s="52"/>
      <c r="W853" s="56"/>
      <c r="X853" s="15"/>
      <c r="Y853" s="52"/>
      <c r="Z853" s="39"/>
      <c r="AA853" s="39"/>
      <c r="AB853" s="55"/>
      <c r="AC853" s="17"/>
      <c r="AD853" s="15"/>
      <c r="AE853" s="65"/>
      <c r="AF853" s="123"/>
      <c r="AG853" s="39"/>
      <c r="AH853" s="52"/>
      <c r="AJ853" s="17"/>
      <c r="AK853" s="17"/>
      <c r="AL853" s="17"/>
      <c r="AM853" s="17"/>
      <c r="AO853" s="157" t="s">
        <v>59</v>
      </c>
    </row>
    <row r="854" spans="2:41" s="3" customFormat="1" ht="10.5" customHeight="1" x14ac:dyDescent="0.2">
      <c r="C854" s="214" t="s">
        <v>94</v>
      </c>
      <c r="D854" s="98"/>
      <c r="E854" s="174"/>
      <c r="F854" s="73"/>
      <c r="G854" s="30"/>
      <c r="H854" s="30" t="s">
        <v>87</v>
      </c>
      <c r="I854" s="30"/>
      <c r="J854" s="30"/>
      <c r="K854" s="174"/>
      <c r="M854" s="30"/>
      <c r="N854" s="30"/>
      <c r="P854" s="73"/>
      <c r="Q854" s="89"/>
      <c r="R854" s="29"/>
      <c r="S854" s="39"/>
      <c r="T854" s="37"/>
      <c r="U854" s="37"/>
      <c r="V854" s="52"/>
      <c r="W854" s="56"/>
      <c r="X854" s="39"/>
      <c r="Y854" s="52"/>
      <c r="Z854" s="39"/>
      <c r="AA854" s="39"/>
      <c r="AB854" s="60"/>
      <c r="AC854" s="39"/>
      <c r="AD854" s="60"/>
      <c r="AE854" s="74"/>
      <c r="AF854" s="74"/>
      <c r="AG854" s="39"/>
      <c r="AH854" s="52"/>
      <c r="AI854" s="39"/>
      <c r="AJ854" s="39"/>
      <c r="AK854" s="39"/>
      <c r="AL854" s="39"/>
      <c r="AM854" s="39"/>
      <c r="AN854" s="6"/>
      <c r="AO854" s="156"/>
    </row>
    <row r="855" spans="2:41" s="3" customFormat="1" ht="9.9499999999999993" customHeight="1" x14ac:dyDescent="0.2">
      <c r="C855" s="213" t="s">
        <v>658</v>
      </c>
      <c r="D855" s="98"/>
      <c r="E855" s="174"/>
      <c r="F855" s="73"/>
      <c r="G855" s="30"/>
      <c r="H855" s="30"/>
      <c r="I855" s="30"/>
      <c r="J855" s="30"/>
      <c r="K855" s="174"/>
      <c r="M855" s="30"/>
      <c r="N855" s="30"/>
      <c r="P855" s="73"/>
      <c r="Q855" s="89"/>
      <c r="R855" s="78" t="s">
        <v>121</v>
      </c>
      <c r="S855" s="189" t="s">
        <v>524</v>
      </c>
      <c r="T855" s="190"/>
      <c r="U855" s="37"/>
      <c r="V855" s="52"/>
      <c r="W855" s="56"/>
      <c r="X855" s="39"/>
      <c r="Y855" s="52"/>
      <c r="Z855" s="39"/>
      <c r="AA855" s="39"/>
      <c r="AB855" s="60"/>
      <c r="AC855" s="39"/>
      <c r="AD855" s="60"/>
      <c r="AE855" s="74"/>
      <c r="AF855" s="74"/>
      <c r="AG855" s="39"/>
      <c r="AH855" s="52"/>
      <c r="AI855" s="39"/>
      <c r="AJ855" s="39"/>
      <c r="AK855" s="39"/>
      <c r="AL855" s="39"/>
      <c r="AM855" s="39"/>
      <c r="AN855" s="6"/>
      <c r="AO855" s="156"/>
    </row>
    <row r="856" spans="2:41" s="3" customFormat="1" ht="2.85" customHeight="1" x14ac:dyDescent="0.2">
      <c r="P856" s="73"/>
      <c r="Q856" s="89"/>
      <c r="R856" s="6"/>
      <c r="S856" s="39"/>
      <c r="T856" s="6"/>
      <c r="U856" s="5"/>
      <c r="V856" s="52"/>
      <c r="W856" s="56"/>
      <c r="X856" s="15"/>
      <c r="Y856" s="52"/>
      <c r="Z856" s="39"/>
      <c r="AA856" s="39"/>
      <c r="AB856" s="55"/>
      <c r="AC856" s="17"/>
      <c r="AD856" s="15"/>
      <c r="AE856" s="65"/>
      <c r="AF856" s="123"/>
      <c r="AG856" s="39"/>
      <c r="AH856" s="52"/>
      <c r="AJ856" s="17"/>
      <c r="AK856" s="17"/>
      <c r="AL856" s="17"/>
      <c r="AM856" s="17"/>
      <c r="AO856" s="157" t="s">
        <v>59</v>
      </c>
    </row>
    <row r="857" spans="2:41" s="3" customFormat="1" ht="9.9499999999999993" customHeight="1" x14ac:dyDescent="0.2">
      <c r="D857" s="40" t="s">
        <v>97</v>
      </c>
      <c r="E857" s="186" t="s">
        <v>410</v>
      </c>
      <c r="F857" s="186"/>
      <c r="G857" s="186"/>
      <c r="H857" s="186"/>
      <c r="I857" s="186"/>
      <c r="J857" s="186"/>
      <c r="K857" s="186"/>
      <c r="M857" s="186"/>
      <c r="N857" s="186"/>
      <c r="O857" s="186"/>
      <c r="P857" s="98"/>
      <c r="Q857" s="187"/>
      <c r="R857" s="188"/>
      <c r="S857" s="39"/>
      <c r="T857" s="6"/>
      <c r="U857" s="5"/>
      <c r="V857" s="52"/>
      <c r="W857" s="56"/>
      <c r="X857" s="15"/>
      <c r="Y857" s="52"/>
      <c r="Z857" s="39"/>
      <c r="AA857" s="39"/>
      <c r="AB857" s="55"/>
      <c r="AC857" s="17"/>
      <c r="AD857" s="15"/>
      <c r="AE857" s="65"/>
      <c r="AF857" s="123"/>
      <c r="AG857" s="39"/>
      <c r="AH857" s="52"/>
      <c r="AJ857" s="17"/>
      <c r="AK857" s="17"/>
      <c r="AL857" s="17"/>
      <c r="AM857" s="17"/>
      <c r="AO857" s="157" t="s">
        <v>59</v>
      </c>
    </row>
    <row r="858" spans="2:41" s="3" customFormat="1" ht="1.5" customHeight="1" x14ac:dyDescent="0.2">
      <c r="P858" s="73"/>
      <c r="Q858" s="89"/>
      <c r="R858" s="6"/>
      <c r="S858" s="39"/>
      <c r="T858" s="6"/>
      <c r="U858" s="5"/>
      <c r="V858" s="52"/>
      <c r="W858" s="56"/>
      <c r="X858" s="15"/>
      <c r="Y858" s="52"/>
      <c r="Z858" s="39"/>
      <c r="AA858" s="39"/>
      <c r="AB858" s="55"/>
      <c r="AC858" s="17"/>
      <c r="AD858" s="15"/>
      <c r="AE858" s="65"/>
      <c r="AF858" s="123"/>
      <c r="AG858" s="39"/>
      <c r="AH858" s="52"/>
      <c r="AJ858" s="17"/>
      <c r="AK858" s="17"/>
      <c r="AL858" s="17"/>
      <c r="AM858" s="17"/>
      <c r="AO858" s="157" t="s">
        <v>59</v>
      </c>
    </row>
    <row r="859" spans="2:41" s="3" customFormat="1" ht="9.9499999999999993" customHeight="1" x14ac:dyDescent="0.2">
      <c r="B859" s="112" t="s">
        <v>55</v>
      </c>
      <c r="D859" s="40"/>
      <c r="E859" s="73" t="s">
        <v>123</v>
      </c>
      <c r="F859" s="73"/>
      <c r="G859" s="30" t="s">
        <v>48</v>
      </c>
      <c r="H859" s="30"/>
      <c r="I859" s="30"/>
      <c r="J859" s="30" t="s">
        <v>105</v>
      </c>
      <c r="K859" s="30"/>
      <c r="L859" s="30"/>
      <c r="M859" s="30"/>
      <c r="N859" s="30"/>
      <c r="P859" s="73" t="s">
        <v>129</v>
      </c>
      <c r="Q859" s="89"/>
      <c r="R859" s="29"/>
      <c r="S859" s="39">
        <f t="shared" ref="S859:S861" si="2295">IF(Suggested="Yes",AA859,AG859)</f>
        <v>11.7</v>
      </c>
      <c r="T859" s="37" t="s">
        <v>47</v>
      </c>
      <c r="U859" s="5" t="str">
        <f>+Instructions!$B$3</f>
        <v>B</v>
      </c>
      <c r="V859" s="52"/>
      <c r="W859" s="56">
        <f>+Instructions!$C$22</f>
        <v>0</v>
      </c>
      <c r="X859" s="17">
        <f t="shared" ref="X859:X861" si="2296">ROUND($AA859*(1-W859)+0.004999,2)</f>
        <v>11.7</v>
      </c>
      <c r="Y859" s="52"/>
      <c r="Z859" s="6" t="s">
        <v>667</v>
      </c>
      <c r="AA859" s="39">
        <v>11.7</v>
      </c>
      <c r="AB859" s="60">
        <f t="shared" ref="AB859:AB861" si="2297">+W859</f>
        <v>0</v>
      </c>
      <c r="AC859" s="17">
        <f t="shared" ref="AC859:AC861" si="2298">+X859</f>
        <v>11.7</v>
      </c>
      <c r="AD859" s="12">
        <f t="shared" ref="AD859:AD861" si="2299">(AG859-AC859)/AG859</f>
        <v>0</v>
      </c>
      <c r="AE859" s="120"/>
      <c r="AF859" s="127">
        <v>1</v>
      </c>
      <c r="AG859" s="38">
        <f t="shared" ref="AG859:AG861" si="2300">SUM(AJ859:AL859)+AE859</f>
        <v>11.7</v>
      </c>
      <c r="AH859" s="52"/>
      <c r="AJ859" s="17">
        <f t="shared" ref="AJ859:AJ861" si="2301">ROUND(AC859/(1-VLOOKUP(AF859,Group,2,FALSE)),2)</f>
        <v>11.7</v>
      </c>
      <c r="AK859" s="17">
        <f t="shared" ref="AK859:AK861" si="2302">IF(VLOOKUP(AF859,Group,5,FALSE)="YES",VLOOKUP(ROUND(ROUND(AJ859,1)-AJ859,2),Round,2,FALSE)+VLOOKUP(AF859,Group,6,FALSE),0)</f>
        <v>0</v>
      </c>
      <c r="AL859" s="17">
        <f t="shared" ref="AL859:AL861" si="2303">IF(VLOOKUP(AF859,Group,7,FALSE)="",0,ROUND(AJ859-0.04999,1)-AJ859+AM859)</f>
        <v>0</v>
      </c>
      <c r="AM859" s="17" t="str">
        <f t="shared" ref="AM859:AM861" si="2304">IF(VLOOKUP(AF859,Group,7,FALSE)="","",VLOOKUP(AF859,Group,7,FALSE))</f>
        <v/>
      </c>
      <c r="AO859" s="31" t="s">
        <v>59</v>
      </c>
    </row>
    <row r="860" spans="2:41" s="3" customFormat="1" ht="9.9499999999999993" customHeight="1" x14ac:dyDescent="0.2">
      <c r="B860" s="112" t="s">
        <v>55</v>
      </c>
      <c r="D860" s="40"/>
      <c r="E860" s="73" t="s">
        <v>124</v>
      </c>
      <c r="F860" s="73"/>
      <c r="G860" s="30" t="s">
        <v>48</v>
      </c>
      <c r="H860" s="30"/>
      <c r="I860" s="30"/>
      <c r="J860" s="30" t="s">
        <v>105</v>
      </c>
      <c r="K860" s="30"/>
      <c r="L860" s="30"/>
      <c r="M860" s="30"/>
      <c r="N860" s="30"/>
      <c r="P860" s="73" t="s">
        <v>111</v>
      </c>
      <c r="Q860" s="89"/>
      <c r="R860" s="29"/>
      <c r="S860" s="39">
        <f t="shared" si="2295"/>
        <v>12</v>
      </c>
      <c r="T860" s="37" t="s">
        <v>47</v>
      </c>
      <c r="U860" s="5" t="str">
        <f>+Instructions!$B$3</f>
        <v>B</v>
      </c>
      <c r="V860" s="52"/>
      <c r="W860" s="56">
        <f>+Instructions!$C$22</f>
        <v>0</v>
      </c>
      <c r="X860" s="17">
        <f t="shared" si="2296"/>
        <v>12</v>
      </c>
      <c r="Y860" s="52"/>
      <c r="Z860" s="6" t="s">
        <v>667</v>
      </c>
      <c r="AA860" s="39">
        <v>12</v>
      </c>
      <c r="AB860" s="60">
        <f t="shared" si="2297"/>
        <v>0</v>
      </c>
      <c r="AC860" s="17">
        <f t="shared" si="2298"/>
        <v>12</v>
      </c>
      <c r="AD860" s="12">
        <f t="shared" si="2299"/>
        <v>0</v>
      </c>
      <c r="AE860" s="120"/>
      <c r="AF860" s="127">
        <v>1</v>
      </c>
      <c r="AG860" s="38">
        <f t="shared" si="2300"/>
        <v>12</v>
      </c>
      <c r="AH860" s="52"/>
      <c r="AJ860" s="17">
        <f t="shared" si="2301"/>
        <v>12</v>
      </c>
      <c r="AK860" s="17">
        <f t="shared" si="2302"/>
        <v>0</v>
      </c>
      <c r="AL860" s="17">
        <f t="shared" si="2303"/>
        <v>0</v>
      </c>
      <c r="AM860" s="17" t="str">
        <f t="shared" si="2304"/>
        <v/>
      </c>
      <c r="AO860" s="31" t="s">
        <v>59</v>
      </c>
    </row>
    <row r="861" spans="2:41" s="3" customFormat="1" ht="9.9499999999999993" customHeight="1" x14ac:dyDescent="0.2">
      <c r="B861" s="112" t="s">
        <v>55</v>
      </c>
      <c r="D861" s="40"/>
      <c r="E861" s="73" t="s">
        <v>125</v>
      </c>
      <c r="F861" s="73"/>
      <c r="G861" s="30" t="s">
        <v>48</v>
      </c>
      <c r="H861" s="30"/>
      <c r="I861" s="30"/>
      <c r="J861" s="30" t="s">
        <v>105</v>
      </c>
      <c r="K861" s="30"/>
      <c r="L861" s="30"/>
      <c r="M861" s="30"/>
      <c r="N861" s="30"/>
      <c r="P861" s="73" t="s">
        <v>141</v>
      </c>
      <c r="Q861" s="89"/>
      <c r="R861" s="29"/>
      <c r="S861" s="39">
        <f t="shared" si="2295"/>
        <v>15.25</v>
      </c>
      <c r="T861" s="37" t="s">
        <v>47</v>
      </c>
      <c r="U861" s="5" t="str">
        <f>+Instructions!$B$3</f>
        <v>B</v>
      </c>
      <c r="V861" s="52"/>
      <c r="W861" s="56">
        <f>+Instructions!$C$22</f>
        <v>0</v>
      </c>
      <c r="X861" s="17">
        <f t="shared" si="2296"/>
        <v>15.25</v>
      </c>
      <c r="Y861" s="52"/>
      <c r="Z861" s="6" t="s">
        <v>667</v>
      </c>
      <c r="AA861" s="39">
        <v>15.25</v>
      </c>
      <c r="AB861" s="60">
        <f t="shared" si="2297"/>
        <v>0</v>
      </c>
      <c r="AC861" s="17">
        <f t="shared" si="2298"/>
        <v>15.25</v>
      </c>
      <c r="AD861" s="12">
        <f t="shared" si="2299"/>
        <v>0</v>
      </c>
      <c r="AE861" s="120"/>
      <c r="AF861" s="127">
        <v>1</v>
      </c>
      <c r="AG861" s="38">
        <f t="shared" si="2300"/>
        <v>15.25</v>
      </c>
      <c r="AH861" s="52"/>
      <c r="AJ861" s="17">
        <f t="shared" si="2301"/>
        <v>15.25</v>
      </c>
      <c r="AK861" s="17">
        <f t="shared" si="2302"/>
        <v>0</v>
      </c>
      <c r="AL861" s="17">
        <f t="shared" si="2303"/>
        <v>0</v>
      </c>
      <c r="AM861" s="17" t="str">
        <f t="shared" si="2304"/>
        <v/>
      </c>
      <c r="AO861" s="31" t="s">
        <v>59</v>
      </c>
    </row>
    <row r="862" spans="2:41" s="3" customFormat="1" ht="1.5" customHeight="1" x14ac:dyDescent="0.2">
      <c r="P862" s="73"/>
      <c r="Q862" s="89"/>
      <c r="R862" s="6"/>
      <c r="S862" s="39"/>
      <c r="T862" s="6"/>
      <c r="U862" s="5"/>
      <c r="V862" s="52"/>
      <c r="W862" s="56"/>
      <c r="X862" s="15"/>
      <c r="Y862" s="52"/>
      <c r="Z862" s="39"/>
      <c r="AA862" s="39"/>
      <c r="AB862" s="55"/>
      <c r="AC862" s="17"/>
      <c r="AD862" s="15"/>
      <c r="AE862" s="65"/>
      <c r="AF862" s="123"/>
      <c r="AG862" s="39"/>
      <c r="AH862" s="52"/>
      <c r="AJ862" s="17"/>
      <c r="AK862" s="17"/>
      <c r="AL862" s="17"/>
      <c r="AM862" s="17"/>
      <c r="AO862" s="157" t="s">
        <v>59</v>
      </c>
    </row>
    <row r="863" spans="2:41" s="3" customFormat="1" ht="9.9499999999999993" customHeight="1" x14ac:dyDescent="0.2">
      <c r="B863" s="113" t="s">
        <v>45</v>
      </c>
      <c r="D863" s="40"/>
      <c r="E863" s="73" t="s">
        <v>167</v>
      </c>
      <c r="F863" s="73"/>
      <c r="G863" s="30" t="s">
        <v>118</v>
      </c>
      <c r="H863" s="30"/>
      <c r="I863" s="30"/>
      <c r="J863" s="30" t="s">
        <v>115</v>
      </c>
      <c r="K863" s="30"/>
      <c r="L863" s="30"/>
      <c r="M863" s="30"/>
      <c r="N863" s="30"/>
      <c r="P863" s="73" t="s">
        <v>168</v>
      </c>
      <c r="Q863" s="89"/>
      <c r="R863" s="29"/>
      <c r="S863" s="39">
        <f t="shared" ref="S863" si="2305">IF(Suggested="Yes",AA863,AG863)</f>
        <v>14.45</v>
      </c>
      <c r="T863" s="37" t="s">
        <v>46</v>
      </c>
      <c r="U863" s="5" t="str">
        <f>+Instructions!$B$3</f>
        <v>B</v>
      </c>
      <c r="V863" s="52"/>
      <c r="W863" s="56">
        <f>+Instructions!$C$22</f>
        <v>0</v>
      </c>
      <c r="X863" s="39">
        <f>ROUND($AA863*(1-W863)+0.004999,2)</f>
        <v>14.45</v>
      </c>
      <c r="Y863" s="52"/>
      <c r="Z863" s="6" t="s">
        <v>667</v>
      </c>
      <c r="AA863" s="39">
        <v>14.45</v>
      </c>
      <c r="AB863" s="60">
        <f t="shared" ref="AB863" si="2306">+W863</f>
        <v>0</v>
      </c>
      <c r="AC863" s="39">
        <f t="shared" ref="AC863" si="2307">+X863</f>
        <v>14.45</v>
      </c>
      <c r="AD863" s="60">
        <f t="shared" ref="AD863" si="2308">(AG863-AC863)/AG863</f>
        <v>0</v>
      </c>
      <c r="AE863" s="120"/>
      <c r="AF863" s="129">
        <v>2</v>
      </c>
      <c r="AG863" s="44">
        <f t="shared" ref="AG863" si="2309">SUM(AJ863:AL863)+AE863</f>
        <v>14.45</v>
      </c>
      <c r="AH863" s="52"/>
      <c r="AJ863" s="17">
        <f t="shared" ref="AJ863" si="2310">ROUND(AC863/(1-VLOOKUP(AF863,Group,2,FALSE)),2)</f>
        <v>14.45</v>
      </c>
      <c r="AK863" s="17">
        <f t="shared" ref="AK863" si="2311">IF(VLOOKUP(AF863,Group,5,FALSE)="YES",VLOOKUP(ROUND(ROUND(AJ863,1)-AJ863,2),Round,2,FALSE)+VLOOKUP(AF863,Group,6,FALSE),0)</f>
        <v>0</v>
      </c>
      <c r="AL863" s="17">
        <f t="shared" ref="AL863" si="2312">IF(VLOOKUP(AF863,Group,7,FALSE)="",0,ROUND(AJ863-0.04999,1)-AJ863+AM863)</f>
        <v>0</v>
      </c>
      <c r="AM863" s="17" t="str">
        <f t="shared" ref="AM863" si="2313">IF(VLOOKUP(AF863,Group,7,FALSE)="","",VLOOKUP(AF863,Group,7,FALSE))</f>
        <v/>
      </c>
      <c r="AO863" s="31" t="s">
        <v>59</v>
      </c>
    </row>
    <row r="864" spans="2:41" s="3" customFormat="1" ht="2.85" customHeight="1" x14ac:dyDescent="0.2">
      <c r="P864" s="73"/>
      <c r="Q864" s="89"/>
      <c r="R864" s="6"/>
      <c r="S864" s="39"/>
      <c r="T864" s="6"/>
      <c r="U864" s="5"/>
      <c r="V864" s="52"/>
      <c r="W864" s="56"/>
      <c r="X864" s="15"/>
      <c r="Y864" s="52"/>
      <c r="Z864" s="39"/>
      <c r="AA864" s="39"/>
      <c r="AB864" s="55"/>
      <c r="AC864" s="17"/>
      <c r="AD864" s="15"/>
      <c r="AE864" s="65"/>
      <c r="AF864" s="123"/>
      <c r="AG864" s="39"/>
      <c r="AH864" s="52"/>
      <c r="AJ864" s="17"/>
      <c r="AK864" s="17"/>
      <c r="AL864" s="17"/>
      <c r="AM864" s="17"/>
      <c r="AO864" s="157" t="s">
        <v>59</v>
      </c>
    </row>
    <row r="865" spans="2:41" s="3" customFormat="1" ht="9.9499999999999993" customHeight="1" x14ac:dyDescent="0.2">
      <c r="D865" s="40" t="s">
        <v>97</v>
      </c>
      <c r="E865" s="186" t="s">
        <v>411</v>
      </c>
      <c r="F865" s="186"/>
      <c r="G865" s="186"/>
      <c r="H865" s="186"/>
      <c r="I865" s="186"/>
      <c r="J865" s="186"/>
      <c r="K865" s="186"/>
      <c r="M865" s="186"/>
      <c r="N865" s="186"/>
      <c r="O865" s="186"/>
      <c r="P865" s="98"/>
      <c r="Q865" s="187"/>
      <c r="R865" s="188"/>
      <c r="S865" s="39"/>
      <c r="T865" s="6"/>
      <c r="U865" s="5"/>
      <c r="V865" s="52"/>
      <c r="W865" s="56"/>
      <c r="X865" s="15"/>
      <c r="Y865" s="52"/>
      <c r="Z865" s="39"/>
      <c r="AA865" s="39"/>
      <c r="AB865" s="55"/>
      <c r="AC865" s="17"/>
      <c r="AD865" s="15"/>
      <c r="AE865" s="65"/>
      <c r="AF865" s="123"/>
      <c r="AG865" s="39"/>
      <c r="AH865" s="52"/>
      <c r="AJ865" s="17"/>
      <c r="AK865" s="17"/>
      <c r="AL865" s="17"/>
      <c r="AM865" s="17"/>
      <c r="AO865" s="157" t="s">
        <v>59</v>
      </c>
    </row>
    <row r="866" spans="2:41" s="3" customFormat="1" ht="1.5" customHeight="1" x14ac:dyDescent="0.2">
      <c r="P866" s="73"/>
      <c r="Q866" s="89"/>
      <c r="R866" s="6"/>
      <c r="S866" s="39"/>
      <c r="T866" s="6"/>
      <c r="U866" s="5"/>
      <c r="V866" s="52"/>
      <c r="W866" s="56"/>
      <c r="X866" s="15"/>
      <c r="Y866" s="52"/>
      <c r="Z866" s="39"/>
      <c r="AA866" s="39"/>
      <c r="AB866" s="55"/>
      <c r="AC866" s="17"/>
      <c r="AD866" s="15"/>
      <c r="AE866" s="65"/>
      <c r="AF866" s="123"/>
      <c r="AG866" s="39"/>
      <c r="AH866" s="52"/>
      <c r="AJ866" s="17"/>
      <c r="AK866" s="17"/>
      <c r="AL866" s="17"/>
      <c r="AM866" s="17"/>
      <c r="AO866" s="157" t="s">
        <v>59</v>
      </c>
    </row>
    <row r="867" spans="2:41" s="3" customFormat="1" ht="9.9499999999999993" customHeight="1" x14ac:dyDescent="0.2">
      <c r="B867" s="111" t="s">
        <v>8</v>
      </c>
      <c r="D867" s="40"/>
      <c r="E867" s="73" t="s">
        <v>125</v>
      </c>
      <c r="F867" s="73"/>
      <c r="G867" s="30" t="s">
        <v>409</v>
      </c>
      <c r="H867" s="30"/>
      <c r="I867" s="30"/>
      <c r="J867" s="30" t="s">
        <v>105</v>
      </c>
      <c r="K867" s="30"/>
      <c r="L867" s="30"/>
      <c r="M867" s="30"/>
      <c r="N867" s="30"/>
      <c r="P867" s="73" t="s">
        <v>141</v>
      </c>
      <c r="Q867" s="89"/>
      <c r="R867" s="29"/>
      <c r="S867" s="39">
        <f t="shared" ref="S867" si="2314">IF(Suggested="Yes",AA867,AG867)</f>
        <v>38.35</v>
      </c>
      <c r="T867" s="37" t="s">
        <v>47</v>
      </c>
      <c r="U867" s="5" t="str">
        <f>+Instructions!$B$3</f>
        <v>B</v>
      </c>
      <c r="V867" s="52"/>
      <c r="W867" s="56">
        <f>+Instructions!$C$22</f>
        <v>0</v>
      </c>
      <c r="X867" s="17">
        <f t="shared" ref="X867" si="2315">ROUND($AA867*(1-W867)+0.004999,2)</f>
        <v>38.35</v>
      </c>
      <c r="Y867" s="52"/>
      <c r="Z867" s="6" t="s">
        <v>667</v>
      </c>
      <c r="AA867" s="39">
        <v>38.35</v>
      </c>
      <c r="AB867" s="60">
        <f t="shared" ref="AB867" si="2316">+W867</f>
        <v>0</v>
      </c>
      <c r="AC867" s="17">
        <f t="shared" ref="AC867" si="2317">+X867</f>
        <v>38.35</v>
      </c>
      <c r="AD867" s="12">
        <f t="shared" ref="AD867" si="2318">(AG867-AC867)/AG867</f>
        <v>0</v>
      </c>
      <c r="AE867" s="120"/>
      <c r="AF867" s="128">
        <v>3</v>
      </c>
      <c r="AG867" s="53">
        <f t="shared" ref="AG867" si="2319">SUM(AJ867:AL867)+AE867</f>
        <v>38.35</v>
      </c>
      <c r="AH867" s="52"/>
      <c r="AJ867" s="17">
        <f t="shared" ref="AJ867" si="2320">ROUND(AC867/(1-VLOOKUP(AF867,Group,2,FALSE)),2)</f>
        <v>38.35</v>
      </c>
      <c r="AK867" s="17">
        <f t="shared" ref="AK867" si="2321">IF(VLOOKUP(AF867,Group,5,FALSE)="YES",VLOOKUP(ROUND(ROUND(AJ867,1)-AJ867,2),Round,2,FALSE)+VLOOKUP(AF867,Group,6,FALSE),0)</f>
        <v>0</v>
      </c>
      <c r="AL867" s="17">
        <f t="shared" ref="AL867" si="2322">IF(VLOOKUP(AF867,Group,7,FALSE)="",0,ROUND(AJ867-0.04999,1)-AJ867+AM867)</f>
        <v>0</v>
      </c>
      <c r="AM867" s="17" t="str">
        <f t="shared" ref="AM867" si="2323">IF(VLOOKUP(AF867,Group,7,FALSE)="","",VLOOKUP(AF867,Group,7,FALSE))</f>
        <v/>
      </c>
      <c r="AO867" s="31" t="s">
        <v>59</v>
      </c>
    </row>
    <row r="868" spans="2:41" s="3" customFormat="1" ht="2.85" customHeight="1" x14ac:dyDescent="0.2">
      <c r="P868" s="73"/>
      <c r="Q868" s="89"/>
      <c r="R868" s="6"/>
      <c r="S868" s="39"/>
      <c r="T868" s="6"/>
      <c r="U868" s="5"/>
      <c r="V868" s="52"/>
      <c r="W868" s="56"/>
      <c r="X868" s="15"/>
      <c r="Y868" s="52"/>
      <c r="Z868" s="39"/>
      <c r="AA868" s="39"/>
      <c r="AB868" s="55"/>
      <c r="AC868" s="17"/>
      <c r="AD868" s="15"/>
      <c r="AE868" s="65"/>
      <c r="AF868" s="123"/>
      <c r="AG868" s="39"/>
      <c r="AH868" s="52"/>
      <c r="AJ868" s="17"/>
      <c r="AK868" s="17"/>
      <c r="AL868" s="17"/>
      <c r="AM868" s="17"/>
      <c r="AO868" s="157" t="s">
        <v>59</v>
      </c>
    </row>
    <row r="869" spans="2:41" s="3" customFormat="1" ht="9.9499999999999993" customHeight="1" x14ac:dyDescent="0.2">
      <c r="D869" s="40" t="s">
        <v>97</v>
      </c>
      <c r="E869" s="186" t="s">
        <v>415</v>
      </c>
      <c r="F869" s="186"/>
      <c r="G869" s="186"/>
      <c r="H869" s="186"/>
      <c r="I869" s="186"/>
      <c r="J869" s="186"/>
      <c r="K869" s="186"/>
      <c r="M869" s="186"/>
      <c r="N869" s="186"/>
      <c r="O869" s="186"/>
      <c r="P869" s="98"/>
      <c r="Q869" s="187"/>
      <c r="R869" s="188"/>
      <c r="S869" s="39"/>
      <c r="T869" s="6"/>
      <c r="U869" s="5"/>
      <c r="V869" s="52"/>
      <c r="W869" s="56"/>
      <c r="X869" s="15"/>
      <c r="Y869" s="52"/>
      <c r="Z869" s="39"/>
      <c r="AA869" s="39"/>
      <c r="AB869" s="55"/>
      <c r="AC869" s="17"/>
      <c r="AD869" s="15"/>
      <c r="AE869" s="65"/>
      <c r="AF869" s="123"/>
      <c r="AG869" s="39"/>
      <c r="AH869" s="52"/>
      <c r="AJ869" s="17"/>
      <c r="AK869" s="17"/>
      <c r="AL869" s="17"/>
      <c r="AM869" s="17"/>
      <c r="AO869" s="157" t="s">
        <v>59</v>
      </c>
    </row>
    <row r="870" spans="2:41" s="3" customFormat="1" ht="1.5" customHeight="1" x14ac:dyDescent="0.2">
      <c r="P870" s="73"/>
      <c r="Q870" s="89"/>
      <c r="R870" s="6"/>
      <c r="S870" s="39"/>
      <c r="T870" s="6"/>
      <c r="U870" s="5"/>
      <c r="V870" s="52"/>
      <c r="W870" s="56"/>
      <c r="X870" s="15"/>
      <c r="Y870" s="52"/>
      <c r="Z870" s="39"/>
      <c r="AA870" s="39"/>
      <c r="AB870" s="55"/>
      <c r="AC870" s="17"/>
      <c r="AD870" s="15"/>
      <c r="AE870" s="65"/>
      <c r="AF870" s="123"/>
      <c r="AG870" s="39"/>
      <c r="AH870" s="52"/>
      <c r="AJ870" s="17"/>
      <c r="AK870" s="17"/>
      <c r="AL870" s="17"/>
      <c r="AM870" s="17"/>
      <c r="AO870" s="157" t="s">
        <v>59</v>
      </c>
    </row>
    <row r="871" spans="2:41" s="3" customFormat="1" ht="9.9499999999999993" customHeight="1" x14ac:dyDescent="0.2">
      <c r="B871" s="111" t="s">
        <v>8</v>
      </c>
      <c r="D871" s="40"/>
      <c r="E871" s="73" t="s">
        <v>416</v>
      </c>
      <c r="F871" s="73"/>
      <c r="G871" s="30" t="s">
        <v>114</v>
      </c>
      <c r="H871" s="30"/>
      <c r="I871" s="30"/>
      <c r="J871" s="30" t="s">
        <v>115</v>
      </c>
      <c r="K871" s="30"/>
      <c r="L871" s="73" t="s">
        <v>412</v>
      </c>
      <c r="M871" s="30"/>
      <c r="N871" s="191" t="s">
        <v>130</v>
      </c>
      <c r="P871" s="73" t="s">
        <v>417</v>
      </c>
      <c r="Q871" s="89"/>
      <c r="R871" s="29"/>
      <c r="S871" s="39">
        <f t="shared" ref="S871" si="2324">IF(Suggested="Yes",AA871,AG871)</f>
        <v>57</v>
      </c>
      <c r="T871" s="37" t="s">
        <v>47</v>
      </c>
      <c r="U871" s="5" t="str">
        <f>+Instructions!$B$3</f>
        <v>B</v>
      </c>
      <c r="V871" s="52"/>
      <c r="W871" s="56">
        <f>+Instructions!$C$22</f>
        <v>0</v>
      </c>
      <c r="X871" s="17">
        <f t="shared" ref="X871" si="2325">ROUND($AA871*(1-W871)+0.004999,2)</f>
        <v>57</v>
      </c>
      <c r="Y871" s="52"/>
      <c r="Z871" s="6" t="s">
        <v>667</v>
      </c>
      <c r="AA871" s="39">
        <v>57</v>
      </c>
      <c r="AB871" s="60">
        <f t="shared" ref="AB871" si="2326">+W871</f>
        <v>0</v>
      </c>
      <c r="AC871" s="17">
        <f t="shared" ref="AC871" si="2327">+X871</f>
        <v>57</v>
      </c>
      <c r="AD871" s="12">
        <f t="shared" ref="AD871" si="2328">(AG871-AC871)/AG871</f>
        <v>0</v>
      </c>
      <c r="AE871" s="120"/>
      <c r="AF871" s="128">
        <v>3</v>
      </c>
      <c r="AG871" s="53">
        <f t="shared" ref="AG871" si="2329">SUM(AJ871:AL871)+AE871</f>
        <v>57</v>
      </c>
      <c r="AH871" s="52"/>
      <c r="AJ871" s="17">
        <f t="shared" ref="AJ871" si="2330">ROUND(AC871/(1-VLOOKUP(AF871,Group,2,FALSE)),2)</f>
        <v>57</v>
      </c>
      <c r="AK871" s="17">
        <f t="shared" ref="AK871" si="2331">IF(VLOOKUP(AF871,Group,5,FALSE)="YES",VLOOKUP(ROUND(ROUND(AJ871,1)-AJ871,2),Round,2,FALSE)+VLOOKUP(AF871,Group,6,FALSE),0)</f>
        <v>0</v>
      </c>
      <c r="AL871" s="17">
        <f t="shared" ref="AL871" si="2332">IF(VLOOKUP(AF871,Group,7,FALSE)="",0,ROUND(AJ871-0.04999,1)-AJ871+AM871)</f>
        <v>0</v>
      </c>
      <c r="AM871" s="17" t="str">
        <f t="shared" ref="AM871" si="2333">IF(VLOOKUP(AF871,Group,7,FALSE)="","",VLOOKUP(AF871,Group,7,FALSE))</f>
        <v/>
      </c>
      <c r="AO871" s="31" t="s">
        <v>59</v>
      </c>
    </row>
    <row r="872" spans="2:41" s="3" customFormat="1" ht="1.5" customHeight="1" x14ac:dyDescent="0.2">
      <c r="P872" s="73"/>
      <c r="Q872" s="89"/>
      <c r="R872" s="6"/>
      <c r="S872" s="39"/>
      <c r="T872" s="6"/>
      <c r="U872" s="5"/>
      <c r="V872" s="52"/>
      <c r="W872" s="56"/>
      <c r="X872" s="15"/>
      <c r="Y872" s="52"/>
      <c r="Z872" s="39"/>
      <c r="AA872" s="39"/>
      <c r="AB872" s="55"/>
      <c r="AC872" s="17"/>
      <c r="AD872" s="15"/>
      <c r="AE872" s="65"/>
      <c r="AF872" s="123"/>
      <c r="AG872" s="39"/>
      <c r="AH872" s="52"/>
      <c r="AJ872" s="17"/>
      <c r="AK872" s="17"/>
      <c r="AL872" s="17"/>
      <c r="AM872" s="17"/>
      <c r="AO872" s="157" t="s">
        <v>59</v>
      </c>
    </row>
    <row r="873" spans="2:41" s="3" customFormat="1" ht="9.75" customHeight="1" x14ac:dyDescent="0.2">
      <c r="C873" s="11"/>
      <c r="D873" s="98" t="s">
        <v>327</v>
      </c>
      <c r="E873" s="174" t="s">
        <v>567</v>
      </c>
      <c r="F873" s="73"/>
      <c r="G873" s="30"/>
      <c r="H873" s="30"/>
      <c r="I873" s="30"/>
      <c r="J873" s="30"/>
      <c r="K873" s="174"/>
      <c r="M873" s="30"/>
      <c r="N873" s="30"/>
      <c r="P873" s="73"/>
      <c r="Q873" s="89"/>
      <c r="R873" s="29"/>
      <c r="S873" s="39"/>
      <c r="T873" s="37"/>
      <c r="U873" s="37"/>
      <c r="V873" s="52"/>
      <c r="W873" s="56"/>
      <c r="X873" s="39"/>
      <c r="Y873" s="52"/>
      <c r="Z873" s="39"/>
      <c r="AA873" s="39"/>
      <c r="AB873" s="60"/>
      <c r="AC873" s="39"/>
      <c r="AD873" s="60"/>
      <c r="AE873" s="74"/>
      <c r="AF873" s="74"/>
      <c r="AG873" s="39"/>
      <c r="AH873" s="52"/>
      <c r="AI873" s="39"/>
      <c r="AJ873" s="39"/>
      <c r="AK873" s="39"/>
      <c r="AL873" s="39"/>
      <c r="AM873" s="39"/>
      <c r="AN873" s="6"/>
      <c r="AO873" s="156"/>
    </row>
    <row r="874" spans="2:41" s="3" customFormat="1" ht="3.95" customHeight="1" x14ac:dyDescent="0.2">
      <c r="P874" s="73"/>
      <c r="Q874" s="89"/>
      <c r="R874" s="6"/>
      <c r="S874" s="39"/>
      <c r="T874" s="6"/>
      <c r="U874" s="5"/>
      <c r="V874" s="52"/>
      <c r="W874" s="56"/>
      <c r="X874" s="15"/>
      <c r="Y874" s="52"/>
      <c r="Z874" s="39"/>
      <c r="AA874" s="39"/>
      <c r="AB874" s="55"/>
      <c r="AC874" s="17"/>
      <c r="AD874" s="15"/>
      <c r="AE874" s="65"/>
      <c r="AF874" s="123"/>
      <c r="AG874" s="39"/>
      <c r="AH874" s="52"/>
      <c r="AJ874" s="17"/>
      <c r="AK874" s="17"/>
      <c r="AL874" s="17"/>
      <c r="AM874" s="17"/>
      <c r="AO874" s="157" t="s">
        <v>59</v>
      </c>
    </row>
    <row r="875" spans="2:41" s="3" customFormat="1" ht="9.9499999999999993" customHeight="1" x14ac:dyDescent="0.2">
      <c r="C875" s="213" t="s">
        <v>306</v>
      </c>
      <c r="D875" s="98"/>
      <c r="E875" s="174"/>
      <c r="F875" s="73"/>
      <c r="G875" s="30"/>
      <c r="H875" s="30"/>
      <c r="I875" s="30"/>
      <c r="J875" s="30"/>
      <c r="K875" s="174"/>
      <c r="M875" s="30"/>
      <c r="N875" s="30"/>
      <c r="P875" s="73"/>
      <c r="Q875" s="89"/>
      <c r="R875" s="78" t="s">
        <v>121</v>
      </c>
      <c r="S875" s="189" t="s">
        <v>525</v>
      </c>
      <c r="T875" s="190"/>
      <c r="U875" s="37"/>
      <c r="V875" s="52"/>
      <c r="W875" s="56"/>
      <c r="X875" s="39"/>
      <c r="Y875" s="52"/>
      <c r="Z875" s="39"/>
      <c r="AA875" s="39"/>
      <c r="AB875" s="60"/>
      <c r="AC875" s="39"/>
      <c r="AD875" s="60"/>
      <c r="AE875" s="74"/>
      <c r="AF875" s="74"/>
      <c r="AG875" s="39"/>
      <c r="AH875" s="52"/>
      <c r="AI875" s="39"/>
      <c r="AJ875" s="39"/>
      <c r="AK875" s="39"/>
      <c r="AL875" s="39"/>
      <c r="AM875" s="39"/>
      <c r="AN875" s="6"/>
      <c r="AO875" s="156"/>
    </row>
    <row r="876" spans="2:41" s="3" customFormat="1" ht="2.85" customHeight="1" x14ac:dyDescent="0.2">
      <c r="P876" s="73"/>
      <c r="Q876" s="89"/>
      <c r="R876" s="6"/>
      <c r="S876" s="39"/>
      <c r="T876" s="6"/>
      <c r="U876" s="5"/>
      <c r="V876" s="52"/>
      <c r="W876" s="56"/>
      <c r="X876" s="15"/>
      <c r="Y876" s="52"/>
      <c r="Z876" s="39"/>
      <c r="AA876" s="39"/>
      <c r="AB876" s="55"/>
      <c r="AC876" s="17"/>
      <c r="AD876" s="15"/>
      <c r="AE876" s="65"/>
      <c r="AF876" s="123"/>
      <c r="AG876" s="39"/>
      <c r="AH876" s="52"/>
      <c r="AJ876" s="17"/>
      <c r="AK876" s="17"/>
      <c r="AL876" s="17"/>
      <c r="AM876" s="17"/>
      <c r="AO876" s="157" t="s">
        <v>59</v>
      </c>
    </row>
    <row r="877" spans="2:41" s="3" customFormat="1" ht="9.9499999999999993" customHeight="1" x14ac:dyDescent="0.2">
      <c r="D877" s="40" t="s">
        <v>97</v>
      </c>
      <c r="E877" s="186" t="s">
        <v>216</v>
      </c>
      <c r="F877" s="186"/>
      <c r="G877" s="186" t="s">
        <v>220</v>
      </c>
      <c r="H877" s="186"/>
      <c r="I877" s="186"/>
      <c r="J877" s="186" t="s">
        <v>221</v>
      </c>
      <c r="K877" s="186"/>
      <c r="L877" s="186"/>
      <c r="M877" s="186"/>
      <c r="N877" s="186"/>
      <c r="O877" s="186"/>
      <c r="P877" s="98"/>
      <c r="Q877" s="187"/>
      <c r="R877" s="188"/>
      <c r="S877" s="39"/>
      <c r="T877" s="6"/>
      <c r="U877" s="5"/>
      <c r="V877" s="52"/>
      <c r="W877" s="56"/>
      <c r="X877" s="15"/>
      <c r="Y877" s="52"/>
      <c r="Z877" s="39"/>
      <c r="AA877" s="39"/>
      <c r="AB877" s="55"/>
      <c r="AC877" s="17"/>
      <c r="AD877" s="15"/>
      <c r="AE877" s="65"/>
      <c r="AF877" s="123"/>
      <c r="AG877" s="39"/>
      <c r="AH877" s="52"/>
      <c r="AJ877" s="17"/>
      <c r="AK877" s="17"/>
      <c r="AL877" s="17"/>
      <c r="AM877" s="17"/>
      <c r="AO877" s="157" t="s">
        <v>59</v>
      </c>
    </row>
    <row r="878" spans="2:41" s="3" customFormat="1" ht="9.9499999999999993" customHeight="1" x14ac:dyDescent="0.2">
      <c r="D878" s="40"/>
      <c r="E878" s="186" t="s">
        <v>217</v>
      </c>
      <c r="F878" s="186"/>
      <c r="G878" s="186" t="s">
        <v>218</v>
      </c>
      <c r="H878" s="186"/>
      <c r="I878" s="186"/>
      <c r="J878" s="186" t="s">
        <v>219</v>
      </c>
      <c r="K878" s="186"/>
      <c r="L878" s="186"/>
      <c r="M878" s="186"/>
      <c r="N878" s="186"/>
      <c r="O878" s="186"/>
      <c r="P878" s="98"/>
      <c r="Q878" s="187"/>
      <c r="R878" s="188"/>
      <c r="S878" s="39"/>
      <c r="T878" s="6"/>
      <c r="U878" s="5"/>
      <c r="V878" s="52"/>
      <c r="W878" s="56"/>
      <c r="X878" s="15"/>
      <c r="Y878" s="52"/>
      <c r="Z878" s="39"/>
      <c r="AA878" s="39"/>
      <c r="AB878" s="55"/>
      <c r="AC878" s="17"/>
      <c r="AD878" s="15"/>
      <c r="AE878" s="65"/>
      <c r="AF878" s="123"/>
      <c r="AG878" s="39"/>
      <c r="AH878" s="52"/>
      <c r="AJ878" s="17"/>
      <c r="AK878" s="17"/>
      <c r="AL878" s="17"/>
      <c r="AM878" s="17"/>
      <c r="AO878" s="157" t="s">
        <v>59</v>
      </c>
    </row>
    <row r="879" spans="2:41" s="3" customFormat="1" ht="1.5" customHeight="1" x14ac:dyDescent="0.2">
      <c r="P879" s="73"/>
      <c r="Q879" s="89"/>
      <c r="R879" s="6"/>
      <c r="S879" s="39"/>
      <c r="T879" s="6"/>
      <c r="U879" s="5"/>
      <c r="V879" s="52"/>
      <c r="W879" s="56"/>
      <c r="X879" s="15"/>
      <c r="Y879" s="52"/>
      <c r="Z879" s="39"/>
      <c r="AA879" s="39"/>
      <c r="AB879" s="55"/>
      <c r="AC879" s="17"/>
      <c r="AD879" s="15"/>
      <c r="AE879" s="65"/>
      <c r="AF879" s="123"/>
      <c r="AG879" s="39"/>
      <c r="AH879" s="52"/>
      <c r="AJ879" s="17"/>
      <c r="AK879" s="17"/>
      <c r="AL879" s="17"/>
      <c r="AM879" s="17"/>
      <c r="AO879" s="157" t="s">
        <v>59</v>
      </c>
    </row>
    <row r="880" spans="2:41" s="3" customFormat="1" ht="9.9499999999999993" customHeight="1" x14ac:dyDescent="0.2">
      <c r="B880" s="112" t="s">
        <v>55</v>
      </c>
      <c r="D880" s="40"/>
      <c r="E880" s="73" t="s">
        <v>109</v>
      </c>
      <c r="F880" s="73"/>
      <c r="G880" s="30" t="s">
        <v>48</v>
      </c>
      <c r="H880" s="30"/>
      <c r="I880" s="30"/>
      <c r="J880" s="30" t="s">
        <v>134</v>
      </c>
      <c r="L880" s="30"/>
      <c r="M880" s="30"/>
      <c r="N880" s="30"/>
      <c r="P880" s="73" t="s">
        <v>106</v>
      </c>
      <c r="Q880" s="89"/>
      <c r="R880" s="29"/>
      <c r="S880" s="39">
        <f t="shared" ref="S880" si="2334">IF(Suggested="Yes",AA880,AG880)</f>
        <v>15.25</v>
      </c>
      <c r="T880" s="37" t="s">
        <v>47</v>
      </c>
      <c r="U880" s="5" t="str">
        <f>+Instructions!$B$3</f>
        <v>B</v>
      </c>
      <c r="V880" s="52"/>
      <c r="W880" s="56">
        <f>+Instructions!$C$22</f>
        <v>0</v>
      </c>
      <c r="X880" s="17">
        <f>ROUND($AA880*(1-W880)+0.004999,2)</f>
        <v>15.25</v>
      </c>
      <c r="Y880" s="52"/>
      <c r="Z880" s="6" t="s">
        <v>667</v>
      </c>
      <c r="AA880" s="39">
        <v>15.25</v>
      </c>
      <c r="AB880" s="60">
        <f t="shared" ref="AB880" si="2335">+W880</f>
        <v>0</v>
      </c>
      <c r="AC880" s="17">
        <f t="shared" ref="AC880" si="2336">+X880</f>
        <v>15.25</v>
      </c>
      <c r="AD880" s="12">
        <f t="shared" ref="AD880" si="2337">(AG880-AC880)/AG880</f>
        <v>0</v>
      </c>
      <c r="AE880" s="120"/>
      <c r="AF880" s="127">
        <v>1</v>
      </c>
      <c r="AG880" s="38">
        <f t="shared" ref="AG880" si="2338">SUM(AJ880:AL880)+AE880</f>
        <v>15.25</v>
      </c>
      <c r="AH880" s="52"/>
      <c r="AJ880" s="17">
        <f t="shared" ref="AJ880" si="2339">ROUND(AC880/(1-VLOOKUP(AF880,Group,2,FALSE)),2)</f>
        <v>15.25</v>
      </c>
      <c r="AK880" s="17">
        <f t="shared" ref="AK880" si="2340">IF(VLOOKUP(AF880,Group,5,FALSE)="YES",VLOOKUP(ROUND(ROUND(AJ880,1)-AJ880,2),Round,2,FALSE)+VLOOKUP(AF880,Group,6,FALSE),0)</f>
        <v>0</v>
      </c>
      <c r="AL880" s="17">
        <f t="shared" ref="AL880" si="2341">IF(VLOOKUP(AF880,Group,7,FALSE)="",0,ROUND(AJ880-0.04999,1)-AJ880+AM880)</f>
        <v>0</v>
      </c>
      <c r="AM880" s="17" t="str">
        <f t="shared" ref="AM880" si="2342">IF(VLOOKUP(AF880,Group,7,FALSE)="","",VLOOKUP(AF880,Group,7,FALSE))</f>
        <v/>
      </c>
      <c r="AO880" s="31" t="s">
        <v>59</v>
      </c>
    </row>
    <row r="881" spans="2:41" s="3" customFormat="1" ht="9.9499999999999993" customHeight="1" x14ac:dyDescent="0.2">
      <c r="B881" s="112" t="s">
        <v>55</v>
      </c>
      <c r="D881" s="40"/>
      <c r="E881" s="73" t="s">
        <v>107</v>
      </c>
      <c r="F881" s="73"/>
      <c r="G881" s="30" t="s">
        <v>48</v>
      </c>
      <c r="H881" s="30"/>
      <c r="I881" s="30"/>
      <c r="J881" s="30" t="s">
        <v>134</v>
      </c>
      <c r="L881" s="30"/>
      <c r="M881" s="30"/>
      <c r="N881" s="30"/>
      <c r="P881" s="73" t="s">
        <v>108</v>
      </c>
      <c r="Q881" s="89"/>
      <c r="R881" s="29"/>
      <c r="S881" s="39">
        <f t="shared" ref="S881" si="2343">IF(Suggested="Yes",AA881,AG881)</f>
        <v>17.75</v>
      </c>
      <c r="T881" s="37" t="s">
        <v>47</v>
      </c>
      <c r="U881" s="5" t="str">
        <f>+Instructions!$B$3</f>
        <v>B</v>
      </c>
      <c r="V881" s="52"/>
      <c r="W881" s="56">
        <f>+Instructions!$C$22</f>
        <v>0</v>
      </c>
      <c r="X881" s="17">
        <f>ROUND($AA881*(1-W881)+0.004999,2)</f>
        <v>17.75</v>
      </c>
      <c r="Y881" s="52"/>
      <c r="Z881" s="6" t="s">
        <v>667</v>
      </c>
      <c r="AA881" s="39">
        <v>17.75</v>
      </c>
      <c r="AB881" s="60">
        <f t="shared" ref="AB881" si="2344">+W881</f>
        <v>0</v>
      </c>
      <c r="AC881" s="17">
        <f t="shared" ref="AC881" si="2345">+X881</f>
        <v>17.75</v>
      </c>
      <c r="AD881" s="12">
        <f t="shared" ref="AD881" si="2346">(AG881-AC881)/AG881</f>
        <v>0</v>
      </c>
      <c r="AE881" s="120"/>
      <c r="AF881" s="127">
        <v>1</v>
      </c>
      <c r="AG881" s="38">
        <f t="shared" ref="AG881" si="2347">SUM(AJ881:AL881)+AE881</f>
        <v>17.75</v>
      </c>
      <c r="AH881" s="52"/>
      <c r="AJ881" s="17">
        <f t="shared" ref="AJ881" si="2348">ROUND(AC881/(1-VLOOKUP(AF881,Group,2,FALSE)),2)</f>
        <v>17.75</v>
      </c>
      <c r="AK881" s="17">
        <f t="shared" ref="AK881" si="2349">IF(VLOOKUP(AF881,Group,5,FALSE)="YES",VLOOKUP(ROUND(ROUND(AJ881,1)-AJ881,2),Round,2,FALSE)+VLOOKUP(AF881,Group,6,FALSE),0)</f>
        <v>0</v>
      </c>
      <c r="AL881" s="17">
        <f t="shared" ref="AL881" si="2350">IF(VLOOKUP(AF881,Group,7,FALSE)="",0,ROUND(AJ881-0.04999,1)-AJ881+AM881)</f>
        <v>0</v>
      </c>
      <c r="AM881" s="17" t="str">
        <f t="shared" ref="AM881" si="2351">IF(VLOOKUP(AF881,Group,7,FALSE)="","",VLOOKUP(AF881,Group,7,FALSE))</f>
        <v/>
      </c>
      <c r="AO881" s="31" t="s">
        <v>59</v>
      </c>
    </row>
    <row r="882" spans="2:41" s="3" customFormat="1" ht="1.5" customHeight="1" x14ac:dyDescent="0.2">
      <c r="P882" s="73"/>
      <c r="Q882" s="89"/>
      <c r="R882" s="6"/>
      <c r="S882" s="39"/>
      <c r="T882" s="6"/>
      <c r="U882" s="5"/>
      <c r="V882" s="52"/>
      <c r="W882" s="56"/>
      <c r="X882" s="15"/>
      <c r="Y882" s="52"/>
      <c r="Z882" s="39"/>
      <c r="AA882" s="39"/>
      <c r="AB882" s="55"/>
      <c r="AC882" s="17"/>
      <c r="AD882" s="15"/>
      <c r="AE882" s="65"/>
      <c r="AF882" s="123"/>
      <c r="AG882" s="39"/>
      <c r="AH882" s="52"/>
      <c r="AJ882" s="17"/>
      <c r="AK882" s="17"/>
      <c r="AL882" s="17"/>
      <c r="AM882" s="17"/>
      <c r="AO882" s="157" t="s">
        <v>59</v>
      </c>
    </row>
    <row r="883" spans="2:41" s="3" customFormat="1" ht="9.9499999999999993" customHeight="1" x14ac:dyDescent="0.2">
      <c r="D883" s="40" t="s">
        <v>97</v>
      </c>
      <c r="E883" s="186" t="s">
        <v>216</v>
      </c>
      <c r="F883" s="186"/>
      <c r="G883" s="186" t="s">
        <v>220</v>
      </c>
      <c r="H883" s="186"/>
      <c r="I883" s="186"/>
      <c r="J883" s="186" t="s">
        <v>221</v>
      </c>
      <c r="K883" s="186"/>
      <c r="L883" s="186"/>
      <c r="M883" s="186"/>
      <c r="N883" s="186"/>
      <c r="O883" s="186"/>
      <c r="P883" s="98"/>
      <c r="Q883" s="187"/>
      <c r="R883" s="188"/>
      <c r="S883" s="39"/>
      <c r="T883" s="6"/>
      <c r="U883" s="5"/>
      <c r="V883" s="52"/>
      <c r="W883" s="56"/>
      <c r="X883" s="15"/>
      <c r="Y883" s="52"/>
      <c r="Z883" s="39"/>
      <c r="AA883" s="39"/>
      <c r="AB883" s="55"/>
      <c r="AC883" s="17"/>
      <c r="AD883" s="15"/>
      <c r="AE883" s="65"/>
      <c r="AF883" s="123"/>
      <c r="AG883" s="39"/>
      <c r="AH883" s="52"/>
      <c r="AJ883" s="17"/>
      <c r="AK883" s="17"/>
      <c r="AL883" s="17"/>
      <c r="AM883" s="17"/>
      <c r="AO883" s="157" t="s">
        <v>59</v>
      </c>
    </row>
    <row r="884" spans="2:41" s="3" customFormat="1" ht="9.9499999999999993" customHeight="1" x14ac:dyDescent="0.2">
      <c r="D884" s="40"/>
      <c r="E884" s="186" t="s">
        <v>217</v>
      </c>
      <c r="F884" s="186"/>
      <c r="G884" s="186" t="s">
        <v>218</v>
      </c>
      <c r="H884" s="186"/>
      <c r="I884" s="186"/>
      <c r="J884" s="186" t="s">
        <v>219</v>
      </c>
      <c r="K884" s="186"/>
      <c r="L884" s="186"/>
      <c r="M884" s="186"/>
      <c r="N884" s="186"/>
      <c r="O884" s="186"/>
      <c r="P884" s="98"/>
      <c r="Q884" s="187"/>
      <c r="R884" s="188"/>
      <c r="S884" s="39"/>
      <c r="T884" s="6"/>
      <c r="U884" s="5"/>
      <c r="V884" s="52"/>
      <c r="W884" s="56"/>
      <c r="X884" s="15"/>
      <c r="Y884" s="52"/>
      <c r="Z884" s="39"/>
      <c r="AA884" s="39"/>
      <c r="AB884" s="55"/>
      <c r="AC884" s="17"/>
      <c r="AD884" s="15"/>
      <c r="AE884" s="65"/>
      <c r="AF884" s="123"/>
      <c r="AG884" s="39"/>
      <c r="AH884" s="52"/>
      <c r="AJ884" s="17"/>
      <c r="AK884" s="17"/>
      <c r="AL884" s="17"/>
      <c r="AM884" s="17"/>
      <c r="AO884" s="157" t="s">
        <v>59</v>
      </c>
    </row>
    <row r="885" spans="2:41" s="3" customFormat="1" ht="1.5" customHeight="1" x14ac:dyDescent="0.2">
      <c r="P885" s="73"/>
      <c r="Q885" s="89"/>
      <c r="R885" s="6"/>
      <c r="S885" s="39"/>
      <c r="T885" s="6"/>
      <c r="U885" s="5"/>
      <c r="V885" s="52"/>
      <c r="W885" s="56"/>
      <c r="X885" s="15"/>
      <c r="Y885" s="52"/>
      <c r="Z885" s="39"/>
      <c r="AA885" s="39"/>
      <c r="AB885" s="55"/>
      <c r="AC885" s="17"/>
      <c r="AD885" s="15"/>
      <c r="AE885" s="65"/>
      <c r="AF885" s="123"/>
      <c r="AG885" s="39"/>
      <c r="AH885" s="52"/>
      <c r="AJ885" s="17"/>
      <c r="AK885" s="17"/>
      <c r="AL885" s="17"/>
      <c r="AM885" s="17"/>
      <c r="AO885" s="157" t="s">
        <v>59</v>
      </c>
    </row>
    <row r="886" spans="2:41" s="3" customFormat="1" ht="9.9499999999999993" customHeight="1" x14ac:dyDescent="0.2">
      <c r="B886" s="111" t="s">
        <v>8</v>
      </c>
      <c r="D886" s="40"/>
      <c r="E886" s="73" t="s">
        <v>223</v>
      </c>
      <c r="F886" s="73"/>
      <c r="G886" s="30" t="s">
        <v>114</v>
      </c>
      <c r="H886" s="30"/>
      <c r="I886" s="30"/>
      <c r="J886" s="30" t="s">
        <v>135</v>
      </c>
      <c r="K886" s="30"/>
      <c r="L886" s="73" t="s">
        <v>131</v>
      </c>
      <c r="N886" s="191" t="s">
        <v>130</v>
      </c>
      <c r="P886" s="73" t="s">
        <v>226</v>
      </c>
      <c r="Q886" s="89"/>
      <c r="R886" s="29"/>
      <c r="S886" s="39">
        <f t="shared" ref="S886:S888" si="2352">IF(Suggested="Yes",AA886,AG886)</f>
        <v>40.15</v>
      </c>
      <c r="T886" s="37" t="s">
        <v>47</v>
      </c>
      <c r="U886" s="5" t="str">
        <f>+Instructions!$B$3</f>
        <v>B</v>
      </c>
      <c r="V886" s="52"/>
      <c r="W886" s="56">
        <f>+Instructions!$C$22</f>
        <v>0</v>
      </c>
      <c r="X886" s="17">
        <f>ROUND($AA886*(1-W886)+0.004999,2)</f>
        <v>40.15</v>
      </c>
      <c r="Y886" s="52"/>
      <c r="Z886" s="6" t="s">
        <v>667</v>
      </c>
      <c r="AA886" s="39">
        <v>40.15</v>
      </c>
      <c r="AB886" s="60">
        <f t="shared" ref="AB886:AB888" si="2353">+W886</f>
        <v>0</v>
      </c>
      <c r="AC886" s="17">
        <f t="shared" ref="AC886:AC888" si="2354">+X886</f>
        <v>40.15</v>
      </c>
      <c r="AD886" s="12">
        <f t="shared" ref="AD886:AD888" si="2355">(AG886-AC886)/AG886</f>
        <v>0</v>
      </c>
      <c r="AE886" s="120"/>
      <c r="AF886" s="128">
        <v>3</v>
      </c>
      <c r="AG886" s="53">
        <f t="shared" ref="AG886:AG888" si="2356">SUM(AJ886:AL886)+AE886</f>
        <v>40.15</v>
      </c>
      <c r="AH886" s="52"/>
      <c r="AJ886" s="17">
        <f t="shared" ref="AJ886:AJ888" si="2357">ROUND(AC886/(1-VLOOKUP(AF886,Group,2,FALSE)),2)</f>
        <v>40.15</v>
      </c>
      <c r="AK886" s="17">
        <f t="shared" ref="AK886:AK888" si="2358">IF(VLOOKUP(AF886,Group,5,FALSE)="YES",VLOOKUP(ROUND(ROUND(AJ886,1)-AJ886,2),Round,2,FALSE)+VLOOKUP(AF886,Group,6,FALSE),0)</f>
        <v>0</v>
      </c>
      <c r="AL886" s="17">
        <f t="shared" ref="AL886:AL888" si="2359">IF(VLOOKUP(AF886,Group,7,FALSE)="",0,ROUND(AJ886-0.04999,1)-AJ886+AM886)</f>
        <v>0</v>
      </c>
      <c r="AM886" s="17" t="str">
        <f t="shared" ref="AM886:AM888" si="2360">IF(VLOOKUP(AF886,Group,7,FALSE)="","",VLOOKUP(AF886,Group,7,FALSE))</f>
        <v/>
      </c>
      <c r="AO886" s="31" t="s">
        <v>59</v>
      </c>
    </row>
    <row r="887" spans="2:41" s="3" customFormat="1" ht="9.9499999999999993" customHeight="1" x14ac:dyDescent="0.2">
      <c r="B887" s="111" t="s">
        <v>8</v>
      </c>
      <c r="D887" s="40"/>
      <c r="E887" s="73" t="s">
        <v>223</v>
      </c>
      <c r="F887" s="73"/>
      <c r="G887" s="30" t="s">
        <v>114</v>
      </c>
      <c r="H887" s="30"/>
      <c r="I887" s="30"/>
      <c r="J887" s="30" t="s">
        <v>135</v>
      </c>
      <c r="K887" s="30"/>
      <c r="L887" s="73" t="s">
        <v>177</v>
      </c>
      <c r="N887" s="191" t="s">
        <v>130</v>
      </c>
      <c r="P887" s="73" t="s">
        <v>226</v>
      </c>
      <c r="Q887" s="89"/>
      <c r="R887" s="29"/>
      <c r="S887" s="39">
        <f t="shared" si="2352"/>
        <v>31.8</v>
      </c>
      <c r="T887" s="37" t="s">
        <v>47</v>
      </c>
      <c r="U887" s="5" t="str">
        <f>+Instructions!$B$3</f>
        <v>B</v>
      </c>
      <c r="V887" s="52"/>
      <c r="W887" s="56">
        <f>+Instructions!$C$22</f>
        <v>0</v>
      </c>
      <c r="X887" s="17">
        <f>ROUND($AA887*(1-W887)+0.004999,2)</f>
        <v>31.8</v>
      </c>
      <c r="Y887" s="52"/>
      <c r="Z887" s="6" t="s">
        <v>667</v>
      </c>
      <c r="AA887" s="39">
        <v>31.8</v>
      </c>
      <c r="AB887" s="60">
        <f t="shared" si="2353"/>
        <v>0</v>
      </c>
      <c r="AC887" s="17">
        <f t="shared" si="2354"/>
        <v>31.8</v>
      </c>
      <c r="AD887" s="12">
        <f t="shared" si="2355"/>
        <v>0</v>
      </c>
      <c r="AE887" s="120"/>
      <c r="AF887" s="128">
        <v>3</v>
      </c>
      <c r="AG887" s="53">
        <f t="shared" si="2356"/>
        <v>31.8</v>
      </c>
      <c r="AH887" s="52"/>
      <c r="AJ887" s="17">
        <f t="shared" si="2357"/>
        <v>31.8</v>
      </c>
      <c r="AK887" s="17">
        <f t="shared" si="2358"/>
        <v>0</v>
      </c>
      <c r="AL887" s="17">
        <f t="shared" si="2359"/>
        <v>0</v>
      </c>
      <c r="AM887" s="17" t="str">
        <f t="shared" si="2360"/>
        <v/>
      </c>
      <c r="AO887" s="31" t="s">
        <v>59</v>
      </c>
    </row>
    <row r="888" spans="2:41" s="3" customFormat="1" ht="9.9499999999999993" customHeight="1" x14ac:dyDescent="0.2">
      <c r="B888" s="111" t="s">
        <v>8</v>
      </c>
      <c r="D888" s="40"/>
      <c r="E888" s="73" t="s">
        <v>104</v>
      </c>
      <c r="F888" s="73"/>
      <c r="G888" s="30" t="s">
        <v>114</v>
      </c>
      <c r="H888" s="30"/>
      <c r="I888" s="30"/>
      <c r="J888" s="30" t="s">
        <v>135</v>
      </c>
      <c r="K888" s="30"/>
      <c r="L888" s="73" t="s">
        <v>132</v>
      </c>
      <c r="N888" s="191" t="s">
        <v>130</v>
      </c>
      <c r="P888" s="73" t="s">
        <v>176</v>
      </c>
      <c r="Q888" s="89"/>
      <c r="R888" s="29"/>
      <c r="S888" s="39">
        <f t="shared" si="2352"/>
        <v>36.049999999999997</v>
      </c>
      <c r="T888" s="37" t="s">
        <v>47</v>
      </c>
      <c r="U888" s="5" t="str">
        <f>+Instructions!$B$3</f>
        <v>B</v>
      </c>
      <c r="V888" s="52"/>
      <c r="W888" s="56">
        <f>+Instructions!$C$22</f>
        <v>0</v>
      </c>
      <c r="X888" s="17">
        <f>ROUND($AA888*(1-W888)+0.004999,2)</f>
        <v>36.049999999999997</v>
      </c>
      <c r="Y888" s="52"/>
      <c r="Z888" s="6" t="s">
        <v>667</v>
      </c>
      <c r="AA888" s="39">
        <v>36.049999999999997</v>
      </c>
      <c r="AB888" s="60">
        <f t="shared" si="2353"/>
        <v>0</v>
      </c>
      <c r="AC888" s="17">
        <f t="shared" si="2354"/>
        <v>36.049999999999997</v>
      </c>
      <c r="AD888" s="12">
        <f t="shared" si="2355"/>
        <v>0</v>
      </c>
      <c r="AE888" s="120"/>
      <c r="AF888" s="128">
        <v>3</v>
      </c>
      <c r="AG888" s="53">
        <f t="shared" si="2356"/>
        <v>36.049999999999997</v>
      </c>
      <c r="AH888" s="52"/>
      <c r="AJ888" s="17">
        <f t="shared" si="2357"/>
        <v>36.049999999999997</v>
      </c>
      <c r="AK888" s="17">
        <f t="shared" si="2358"/>
        <v>0</v>
      </c>
      <c r="AL888" s="17">
        <f t="shared" si="2359"/>
        <v>0</v>
      </c>
      <c r="AM888" s="17" t="str">
        <f t="shared" si="2360"/>
        <v/>
      </c>
      <c r="AO888" s="31" t="s">
        <v>59</v>
      </c>
    </row>
    <row r="889" spans="2:41" s="3" customFormat="1" ht="1.5" customHeight="1" x14ac:dyDescent="0.2">
      <c r="P889" s="73"/>
      <c r="Q889" s="89"/>
      <c r="R889" s="6"/>
      <c r="S889" s="39"/>
      <c r="T889" s="6"/>
      <c r="U889" s="5"/>
      <c r="V889" s="52"/>
      <c r="W889" s="56"/>
      <c r="X889" s="15"/>
      <c r="Y889" s="52"/>
      <c r="Z889" s="39"/>
      <c r="AA889" s="39"/>
      <c r="AB889" s="55"/>
      <c r="AC889" s="17"/>
      <c r="AD889" s="15"/>
      <c r="AE889" s="65"/>
      <c r="AF889" s="123"/>
      <c r="AG889" s="39"/>
      <c r="AH889" s="52"/>
      <c r="AJ889" s="17"/>
      <c r="AK889" s="17"/>
      <c r="AL889" s="17"/>
      <c r="AM889" s="17"/>
      <c r="AO889" s="157" t="s">
        <v>59</v>
      </c>
    </row>
    <row r="890" spans="2:41" s="3" customFormat="1" ht="9.9499999999999993" customHeight="1" x14ac:dyDescent="0.2">
      <c r="B890" s="113" t="s">
        <v>45</v>
      </c>
      <c r="D890" s="40"/>
      <c r="E890" s="73" t="s">
        <v>117</v>
      </c>
      <c r="F890" s="73"/>
      <c r="G890" s="30" t="s">
        <v>118</v>
      </c>
      <c r="H890" s="30"/>
      <c r="I890" s="30"/>
      <c r="J890" s="30" t="s">
        <v>135</v>
      </c>
      <c r="K890" s="30"/>
      <c r="L890" s="30"/>
      <c r="M890" s="30"/>
      <c r="N890" s="30"/>
      <c r="P890" s="73" t="s">
        <v>119</v>
      </c>
      <c r="Q890" s="89"/>
      <c r="R890" s="29"/>
      <c r="S890" s="39">
        <f t="shared" ref="S890" si="2361">IF(Suggested="Yes",AA890,AG890)</f>
        <v>17.55</v>
      </c>
      <c r="T890" s="37" t="s">
        <v>46</v>
      </c>
      <c r="U890" s="5" t="str">
        <f>+Instructions!$B$3</f>
        <v>B</v>
      </c>
      <c r="V890" s="52"/>
      <c r="W890" s="56">
        <f>+Instructions!$C$22</f>
        <v>0</v>
      </c>
      <c r="X890" s="39">
        <f>ROUND($AA890*(1-W890)+0.004999,2)</f>
        <v>17.55</v>
      </c>
      <c r="Y890" s="52"/>
      <c r="Z890" s="6" t="s">
        <v>667</v>
      </c>
      <c r="AA890" s="39">
        <v>17.55</v>
      </c>
      <c r="AB890" s="60">
        <f t="shared" ref="AB890" si="2362">+W890</f>
        <v>0</v>
      </c>
      <c r="AC890" s="39">
        <f t="shared" ref="AC890" si="2363">+X890</f>
        <v>17.55</v>
      </c>
      <c r="AD890" s="60">
        <f t="shared" ref="AD890" si="2364">(AG890-AC890)/AG890</f>
        <v>0</v>
      </c>
      <c r="AE890" s="120"/>
      <c r="AF890" s="129">
        <v>2</v>
      </c>
      <c r="AG890" s="44">
        <f t="shared" ref="AG890" si="2365">SUM(AJ890:AL890)+AE890</f>
        <v>17.55</v>
      </c>
      <c r="AH890" s="52"/>
      <c r="AJ890" s="17">
        <f t="shared" ref="AJ890" si="2366">ROUND(AC890/(1-VLOOKUP(AF890,Group,2,FALSE)),2)</f>
        <v>17.55</v>
      </c>
      <c r="AK890" s="17">
        <f t="shared" ref="AK890" si="2367">IF(VLOOKUP(AF890,Group,5,FALSE)="YES",VLOOKUP(ROUND(ROUND(AJ890,1)-AJ890,2),Round,2,FALSE)+VLOOKUP(AF890,Group,6,FALSE),0)</f>
        <v>0</v>
      </c>
      <c r="AL890" s="17">
        <f t="shared" ref="AL890" si="2368">IF(VLOOKUP(AF890,Group,7,FALSE)="",0,ROUND(AJ890-0.04999,1)-AJ890+AM890)</f>
        <v>0</v>
      </c>
      <c r="AM890" s="17" t="str">
        <f t="shared" ref="AM890" si="2369">IF(VLOOKUP(AF890,Group,7,FALSE)="","",VLOOKUP(AF890,Group,7,FALSE))</f>
        <v/>
      </c>
      <c r="AO890" s="31" t="s">
        <v>59</v>
      </c>
    </row>
    <row r="891" spans="2:41" s="3" customFormat="1" ht="2.85" customHeight="1" x14ac:dyDescent="0.2">
      <c r="P891" s="73"/>
      <c r="Q891" s="89"/>
      <c r="R891" s="6"/>
      <c r="S891" s="39"/>
      <c r="T891" s="6"/>
      <c r="U891" s="5"/>
      <c r="V891" s="52"/>
      <c r="W891" s="56"/>
      <c r="X891" s="15"/>
      <c r="Y891" s="52"/>
      <c r="Z891" s="39"/>
      <c r="AA891" s="39"/>
      <c r="AB891" s="55"/>
      <c r="AC891" s="17"/>
      <c r="AD891" s="15"/>
      <c r="AE891" s="65"/>
      <c r="AF891" s="123"/>
      <c r="AG891" s="39"/>
      <c r="AH891" s="52"/>
      <c r="AJ891" s="17"/>
      <c r="AK891" s="17"/>
      <c r="AL891" s="17"/>
      <c r="AM891" s="17"/>
      <c r="AO891" s="157" t="s">
        <v>59</v>
      </c>
    </row>
    <row r="892" spans="2:41" s="3" customFormat="1" ht="9.9499999999999993" customHeight="1" x14ac:dyDescent="0.2">
      <c r="B892" s="112" t="s">
        <v>55</v>
      </c>
      <c r="D892" s="40"/>
      <c r="E892" s="73" t="s">
        <v>109</v>
      </c>
      <c r="F892" s="73"/>
      <c r="G892" s="30" t="s">
        <v>48</v>
      </c>
      <c r="H892" s="30"/>
      <c r="I892" s="30"/>
      <c r="J892" s="30" t="s">
        <v>222</v>
      </c>
      <c r="L892" s="30"/>
      <c r="M892" s="30"/>
      <c r="N892" s="30"/>
      <c r="P892" s="73" t="s">
        <v>106</v>
      </c>
      <c r="Q892" s="89"/>
      <c r="R892" s="29"/>
      <c r="S892" s="39">
        <f t="shared" ref="S892:S893" si="2370">IF(Suggested="Yes",AA892,AG892)</f>
        <v>15.25</v>
      </c>
      <c r="T892" s="37" t="s">
        <v>47</v>
      </c>
      <c r="U892" s="5" t="str">
        <f>+Instructions!$B$3</f>
        <v>B</v>
      </c>
      <c r="V892" s="52"/>
      <c r="W892" s="56">
        <f>+Instructions!$C$22</f>
        <v>0</v>
      </c>
      <c r="X892" s="17">
        <f t="shared" ref="X892:X893" si="2371">ROUND($AA892*(1-W892)+0.004999,2)</f>
        <v>15.25</v>
      </c>
      <c r="Y892" s="52"/>
      <c r="Z892" s="6" t="s">
        <v>667</v>
      </c>
      <c r="AA892" s="39">
        <v>15.25</v>
      </c>
      <c r="AB892" s="60">
        <f t="shared" ref="AB892:AB893" si="2372">+W892</f>
        <v>0</v>
      </c>
      <c r="AC892" s="17">
        <f t="shared" ref="AC892:AC893" si="2373">+X892</f>
        <v>15.25</v>
      </c>
      <c r="AD892" s="12">
        <f t="shared" ref="AD892:AD893" si="2374">(AG892-AC892)/AG892</f>
        <v>0</v>
      </c>
      <c r="AE892" s="120"/>
      <c r="AF892" s="127">
        <v>1</v>
      </c>
      <c r="AG892" s="38">
        <f t="shared" ref="AG892:AG893" si="2375">SUM(AJ892:AL892)+AE892</f>
        <v>15.25</v>
      </c>
      <c r="AH892" s="52"/>
      <c r="AJ892" s="17">
        <f t="shared" ref="AJ892:AJ893" si="2376">ROUND(AC892/(1-VLOOKUP(AF892,Group,2,FALSE)),2)</f>
        <v>15.25</v>
      </c>
      <c r="AK892" s="17">
        <f t="shared" ref="AK892:AK893" si="2377">IF(VLOOKUP(AF892,Group,5,FALSE)="YES",VLOOKUP(ROUND(ROUND(AJ892,1)-AJ892,2),Round,2,FALSE)+VLOOKUP(AF892,Group,6,FALSE),0)</f>
        <v>0</v>
      </c>
      <c r="AL892" s="17">
        <f t="shared" ref="AL892:AL893" si="2378">IF(VLOOKUP(AF892,Group,7,FALSE)="",0,ROUND(AJ892-0.04999,1)-AJ892+AM892)</f>
        <v>0</v>
      </c>
      <c r="AM892" s="17" t="str">
        <f t="shared" ref="AM892:AM893" si="2379">IF(VLOOKUP(AF892,Group,7,FALSE)="","",VLOOKUP(AF892,Group,7,FALSE))</f>
        <v/>
      </c>
      <c r="AO892" s="31" t="s">
        <v>59</v>
      </c>
    </row>
    <row r="893" spans="2:41" s="3" customFormat="1" ht="9.9499999999999993" customHeight="1" x14ac:dyDescent="0.2">
      <c r="B893" s="112" t="s">
        <v>55</v>
      </c>
      <c r="D893" s="40"/>
      <c r="E893" s="73" t="s">
        <v>107</v>
      </c>
      <c r="F893" s="73"/>
      <c r="G893" s="30" t="s">
        <v>48</v>
      </c>
      <c r="H893" s="30"/>
      <c r="I893" s="30"/>
      <c r="J893" s="30" t="s">
        <v>222</v>
      </c>
      <c r="L893" s="30"/>
      <c r="M893" s="30"/>
      <c r="N893" s="30"/>
      <c r="P893" s="73" t="s">
        <v>108</v>
      </c>
      <c r="Q893" s="89"/>
      <c r="R893" s="29"/>
      <c r="S893" s="39">
        <f t="shared" si="2370"/>
        <v>17.75</v>
      </c>
      <c r="T893" s="37" t="s">
        <v>47</v>
      </c>
      <c r="U893" s="5" t="str">
        <f>+Instructions!$B$3</f>
        <v>B</v>
      </c>
      <c r="V893" s="52"/>
      <c r="W893" s="56">
        <f>+Instructions!$C$22</f>
        <v>0</v>
      </c>
      <c r="X893" s="17">
        <f t="shared" si="2371"/>
        <v>17.75</v>
      </c>
      <c r="Y893" s="52"/>
      <c r="Z893" s="6" t="s">
        <v>667</v>
      </c>
      <c r="AA893" s="39">
        <v>17.75</v>
      </c>
      <c r="AB893" s="60">
        <f t="shared" si="2372"/>
        <v>0</v>
      </c>
      <c r="AC893" s="17">
        <f t="shared" si="2373"/>
        <v>17.75</v>
      </c>
      <c r="AD893" s="12">
        <f t="shared" si="2374"/>
        <v>0</v>
      </c>
      <c r="AE893" s="120"/>
      <c r="AF893" s="127">
        <v>1</v>
      </c>
      <c r="AG893" s="38">
        <f t="shared" si="2375"/>
        <v>17.75</v>
      </c>
      <c r="AH893" s="52"/>
      <c r="AJ893" s="17">
        <f t="shared" si="2376"/>
        <v>17.75</v>
      </c>
      <c r="AK893" s="17">
        <f t="shared" si="2377"/>
        <v>0</v>
      </c>
      <c r="AL893" s="17">
        <f t="shared" si="2378"/>
        <v>0</v>
      </c>
      <c r="AM893" s="17" t="str">
        <f t="shared" si="2379"/>
        <v/>
      </c>
      <c r="AO893" s="31" t="s">
        <v>59</v>
      </c>
    </row>
    <row r="894" spans="2:41" s="3" customFormat="1" ht="1.5" customHeight="1" x14ac:dyDescent="0.2">
      <c r="P894" s="73"/>
      <c r="Q894" s="89"/>
      <c r="R894" s="6"/>
      <c r="S894" s="39"/>
      <c r="T894" s="6"/>
      <c r="U894" s="5"/>
      <c r="V894" s="52"/>
      <c r="W894" s="56"/>
      <c r="X894" s="15"/>
      <c r="Y894" s="52"/>
      <c r="Z894" s="39"/>
      <c r="AA894" s="39"/>
      <c r="AB894" s="55"/>
      <c r="AC894" s="17"/>
      <c r="AD894" s="15"/>
      <c r="AE894" s="65"/>
      <c r="AF894" s="123"/>
      <c r="AG894" s="39"/>
      <c r="AH894" s="52"/>
      <c r="AJ894" s="17"/>
      <c r="AK894" s="17"/>
      <c r="AL894" s="17"/>
      <c r="AM894" s="17"/>
      <c r="AO894" s="157" t="s">
        <v>59</v>
      </c>
    </row>
    <row r="895" spans="2:41" s="3" customFormat="1" ht="9.9499999999999993" customHeight="1" x14ac:dyDescent="0.2">
      <c r="B895" s="111" t="s">
        <v>8</v>
      </c>
      <c r="D895" s="40"/>
      <c r="E895" s="73" t="s">
        <v>223</v>
      </c>
      <c r="F895" s="73"/>
      <c r="G895" s="30" t="s">
        <v>114</v>
      </c>
      <c r="H895" s="30"/>
      <c r="I895" s="30"/>
      <c r="J895" s="30" t="s">
        <v>225</v>
      </c>
      <c r="K895" s="30"/>
      <c r="L895" s="73" t="s">
        <v>131</v>
      </c>
      <c r="N895" s="191" t="s">
        <v>130</v>
      </c>
      <c r="P895" s="73" t="s">
        <v>226</v>
      </c>
      <c r="Q895" s="89"/>
      <c r="R895" s="29"/>
      <c r="S895" s="39">
        <f t="shared" ref="S895:S897" si="2380">IF(Suggested="Yes",AA895,AG895)</f>
        <v>34.200000000000003</v>
      </c>
      <c r="T895" s="37" t="s">
        <v>47</v>
      </c>
      <c r="U895" s="5" t="str">
        <f>+Instructions!$B$3</f>
        <v>B</v>
      </c>
      <c r="V895" s="52"/>
      <c r="W895" s="56">
        <f>+Instructions!$C$22</f>
        <v>0</v>
      </c>
      <c r="X895" s="17">
        <f t="shared" ref="X895:X897" si="2381">ROUND($AA895*(1-W895)+0.004999,2)</f>
        <v>34.200000000000003</v>
      </c>
      <c r="Y895" s="52"/>
      <c r="Z895" s="6" t="s">
        <v>667</v>
      </c>
      <c r="AA895" s="39">
        <v>34.200000000000003</v>
      </c>
      <c r="AB895" s="60">
        <f t="shared" ref="AB895:AB897" si="2382">+W895</f>
        <v>0</v>
      </c>
      <c r="AC895" s="17">
        <f t="shared" ref="AC895:AC897" si="2383">+X895</f>
        <v>34.200000000000003</v>
      </c>
      <c r="AD895" s="12">
        <f t="shared" ref="AD895:AD897" si="2384">(AG895-AC895)/AG895</f>
        <v>0</v>
      </c>
      <c r="AE895" s="120"/>
      <c r="AF895" s="128">
        <v>3</v>
      </c>
      <c r="AG895" s="53">
        <f t="shared" ref="AG895:AG897" si="2385">SUM(AJ895:AL895)+AE895</f>
        <v>34.200000000000003</v>
      </c>
      <c r="AH895" s="52"/>
      <c r="AJ895" s="17">
        <f t="shared" ref="AJ895:AJ897" si="2386">ROUND(AC895/(1-VLOOKUP(AF895,Group,2,FALSE)),2)</f>
        <v>34.200000000000003</v>
      </c>
      <c r="AK895" s="17">
        <f t="shared" ref="AK895:AK897" si="2387">IF(VLOOKUP(AF895,Group,5,FALSE)="YES",VLOOKUP(ROUND(ROUND(AJ895,1)-AJ895,2),Round,2,FALSE)+VLOOKUP(AF895,Group,6,FALSE),0)</f>
        <v>0</v>
      </c>
      <c r="AL895" s="17">
        <f t="shared" ref="AL895:AL897" si="2388">IF(VLOOKUP(AF895,Group,7,FALSE)="",0,ROUND(AJ895-0.04999,1)-AJ895+AM895)</f>
        <v>0</v>
      </c>
      <c r="AM895" s="17" t="str">
        <f t="shared" ref="AM895:AM897" si="2389">IF(VLOOKUP(AF895,Group,7,FALSE)="","",VLOOKUP(AF895,Group,7,FALSE))</f>
        <v/>
      </c>
      <c r="AO895" s="31" t="s">
        <v>59</v>
      </c>
    </row>
    <row r="896" spans="2:41" s="3" customFormat="1" ht="9.9499999999999993" customHeight="1" x14ac:dyDescent="0.2">
      <c r="B896" s="111" t="s">
        <v>8</v>
      </c>
      <c r="D896" s="40"/>
      <c r="E896" s="73" t="s">
        <v>223</v>
      </c>
      <c r="F896" s="73"/>
      <c r="G896" s="30" t="s">
        <v>114</v>
      </c>
      <c r="H896" s="30"/>
      <c r="I896" s="30"/>
      <c r="J896" s="30" t="s">
        <v>225</v>
      </c>
      <c r="K896" s="30"/>
      <c r="L896" s="73" t="s">
        <v>177</v>
      </c>
      <c r="N896" s="191" t="s">
        <v>130</v>
      </c>
      <c r="P896" s="73" t="s">
        <v>226</v>
      </c>
      <c r="Q896" s="89"/>
      <c r="R896" s="29"/>
      <c r="S896" s="39">
        <f t="shared" si="2380"/>
        <v>27.6</v>
      </c>
      <c r="T896" s="37" t="s">
        <v>47</v>
      </c>
      <c r="U896" s="5" t="str">
        <f>+Instructions!$B$3</f>
        <v>B</v>
      </c>
      <c r="V896" s="52"/>
      <c r="W896" s="56">
        <f>+Instructions!$C$22</f>
        <v>0</v>
      </c>
      <c r="X896" s="17">
        <f t="shared" si="2381"/>
        <v>27.6</v>
      </c>
      <c r="Y896" s="52"/>
      <c r="Z896" s="6" t="s">
        <v>667</v>
      </c>
      <c r="AA896" s="39">
        <v>27.6</v>
      </c>
      <c r="AB896" s="60">
        <f t="shared" si="2382"/>
        <v>0</v>
      </c>
      <c r="AC896" s="17">
        <f t="shared" si="2383"/>
        <v>27.6</v>
      </c>
      <c r="AD896" s="12">
        <f t="shared" si="2384"/>
        <v>0</v>
      </c>
      <c r="AE896" s="120"/>
      <c r="AF896" s="128">
        <v>3</v>
      </c>
      <c r="AG896" s="53">
        <f t="shared" si="2385"/>
        <v>27.6</v>
      </c>
      <c r="AH896" s="52"/>
      <c r="AJ896" s="17">
        <f t="shared" si="2386"/>
        <v>27.6</v>
      </c>
      <c r="AK896" s="17">
        <f t="shared" si="2387"/>
        <v>0</v>
      </c>
      <c r="AL896" s="17">
        <f t="shared" si="2388"/>
        <v>0</v>
      </c>
      <c r="AM896" s="17" t="str">
        <f t="shared" si="2389"/>
        <v/>
      </c>
      <c r="AO896" s="31" t="s">
        <v>59</v>
      </c>
    </row>
    <row r="897" spans="2:41" s="3" customFormat="1" ht="9.9499999999999993" customHeight="1" x14ac:dyDescent="0.2">
      <c r="B897" s="111" t="s">
        <v>8</v>
      </c>
      <c r="D897" s="40"/>
      <c r="E897" s="73" t="s">
        <v>104</v>
      </c>
      <c r="F897" s="73"/>
      <c r="G897" s="30" t="s">
        <v>114</v>
      </c>
      <c r="H897" s="30"/>
      <c r="I897" s="30"/>
      <c r="J897" s="30" t="s">
        <v>225</v>
      </c>
      <c r="K897" s="30"/>
      <c r="L897" s="73" t="s">
        <v>132</v>
      </c>
      <c r="N897" s="191" t="s">
        <v>130</v>
      </c>
      <c r="P897" s="73" t="s">
        <v>176</v>
      </c>
      <c r="Q897" s="89"/>
      <c r="R897" s="29"/>
      <c r="S897" s="39">
        <f t="shared" si="2380"/>
        <v>32.549999999999997</v>
      </c>
      <c r="T897" s="37" t="s">
        <v>47</v>
      </c>
      <c r="U897" s="5" t="str">
        <f>+Instructions!$B$3</f>
        <v>B</v>
      </c>
      <c r="V897" s="52"/>
      <c r="W897" s="56">
        <f>+Instructions!$C$22</f>
        <v>0</v>
      </c>
      <c r="X897" s="17">
        <f t="shared" si="2381"/>
        <v>32.549999999999997</v>
      </c>
      <c r="Y897" s="52"/>
      <c r="Z897" s="6" t="s">
        <v>667</v>
      </c>
      <c r="AA897" s="39">
        <v>32.549999999999997</v>
      </c>
      <c r="AB897" s="60">
        <f t="shared" si="2382"/>
        <v>0</v>
      </c>
      <c r="AC897" s="17">
        <f t="shared" si="2383"/>
        <v>32.549999999999997</v>
      </c>
      <c r="AD897" s="12">
        <f t="shared" si="2384"/>
        <v>0</v>
      </c>
      <c r="AE897" s="120"/>
      <c r="AF897" s="128">
        <v>3</v>
      </c>
      <c r="AG897" s="53">
        <f t="shared" si="2385"/>
        <v>32.549999999999997</v>
      </c>
      <c r="AH897" s="52"/>
      <c r="AJ897" s="17">
        <f t="shared" si="2386"/>
        <v>32.549999999999997</v>
      </c>
      <c r="AK897" s="17">
        <f t="shared" si="2387"/>
        <v>0</v>
      </c>
      <c r="AL897" s="17">
        <f t="shared" si="2388"/>
        <v>0</v>
      </c>
      <c r="AM897" s="17" t="str">
        <f t="shared" si="2389"/>
        <v/>
      </c>
      <c r="AO897" s="31" t="s">
        <v>59</v>
      </c>
    </row>
    <row r="898" spans="2:41" s="3" customFormat="1" ht="1.5" customHeight="1" x14ac:dyDescent="0.2">
      <c r="P898" s="73"/>
      <c r="Q898" s="89"/>
      <c r="R898" s="6"/>
      <c r="S898" s="39"/>
      <c r="T898" s="6"/>
      <c r="U898" s="5"/>
      <c r="V898" s="52"/>
      <c r="W898" s="56"/>
      <c r="X898" s="15"/>
      <c r="Y898" s="52"/>
      <c r="Z898" s="39"/>
      <c r="AA898" s="39"/>
      <c r="AB898" s="55"/>
      <c r="AC898" s="17"/>
      <c r="AD898" s="15"/>
      <c r="AE898" s="65"/>
      <c r="AF898" s="123"/>
      <c r="AG898" s="39"/>
      <c r="AH898" s="52"/>
      <c r="AJ898" s="17"/>
      <c r="AK898" s="17"/>
      <c r="AL898" s="17"/>
      <c r="AM898" s="17"/>
      <c r="AO898" s="157" t="s">
        <v>59</v>
      </c>
    </row>
    <row r="899" spans="2:41" s="3" customFormat="1" ht="9.9499999999999993" customHeight="1" x14ac:dyDescent="0.2">
      <c r="B899" s="113" t="s">
        <v>45</v>
      </c>
      <c r="D899" s="40"/>
      <c r="E899" s="73" t="s">
        <v>117</v>
      </c>
      <c r="F899" s="73"/>
      <c r="G899" s="30" t="s">
        <v>118</v>
      </c>
      <c r="H899" s="30"/>
      <c r="I899" s="30"/>
      <c r="J899" s="30" t="s">
        <v>225</v>
      </c>
      <c r="K899" s="30"/>
      <c r="L899" s="30"/>
      <c r="M899" s="30"/>
      <c r="N899" s="30"/>
      <c r="P899" s="73" t="s">
        <v>119</v>
      </c>
      <c r="Q899" s="89"/>
      <c r="R899" s="29"/>
      <c r="S899" s="39">
        <f t="shared" ref="S899" si="2390">IF(Suggested="Yes",AA899,AG899)</f>
        <v>17.55</v>
      </c>
      <c r="T899" s="37" t="s">
        <v>46</v>
      </c>
      <c r="U899" s="5" t="str">
        <f>+Instructions!$B$3</f>
        <v>B</v>
      </c>
      <c r="V899" s="52"/>
      <c r="W899" s="56">
        <f>+Instructions!$C$22</f>
        <v>0</v>
      </c>
      <c r="X899" s="39">
        <f t="shared" ref="X899" si="2391">ROUND($AA899*(1-W899)+0.004999,2)</f>
        <v>17.55</v>
      </c>
      <c r="Y899" s="52"/>
      <c r="Z899" s="6" t="s">
        <v>667</v>
      </c>
      <c r="AA899" s="39">
        <v>17.55</v>
      </c>
      <c r="AB899" s="60">
        <f t="shared" ref="AB899" si="2392">+W899</f>
        <v>0</v>
      </c>
      <c r="AC899" s="39">
        <f t="shared" ref="AC899" si="2393">+X899</f>
        <v>17.55</v>
      </c>
      <c r="AD899" s="60">
        <f t="shared" ref="AD899" si="2394">(AG899-AC899)/AG899</f>
        <v>0</v>
      </c>
      <c r="AE899" s="120"/>
      <c r="AF899" s="129">
        <v>2</v>
      </c>
      <c r="AG899" s="44">
        <f t="shared" ref="AG899" si="2395">SUM(AJ899:AL899)+AE899</f>
        <v>17.55</v>
      </c>
      <c r="AH899" s="52"/>
      <c r="AJ899" s="17">
        <f t="shared" ref="AJ899" si="2396">ROUND(AC899/(1-VLOOKUP(AF899,Group,2,FALSE)),2)</f>
        <v>17.55</v>
      </c>
      <c r="AK899" s="17">
        <f t="shared" ref="AK899" si="2397">IF(VLOOKUP(AF899,Group,5,FALSE)="YES",VLOOKUP(ROUND(ROUND(AJ899,1)-AJ899,2),Round,2,FALSE)+VLOOKUP(AF899,Group,6,FALSE),0)</f>
        <v>0</v>
      </c>
      <c r="AL899" s="17">
        <f t="shared" ref="AL899" si="2398">IF(VLOOKUP(AF899,Group,7,FALSE)="",0,ROUND(AJ899-0.04999,1)-AJ899+AM899)</f>
        <v>0</v>
      </c>
      <c r="AM899" s="17" t="str">
        <f t="shared" ref="AM899" si="2399">IF(VLOOKUP(AF899,Group,7,FALSE)="","",VLOOKUP(AF899,Group,7,FALSE))</f>
        <v/>
      </c>
      <c r="AO899" s="31" t="s">
        <v>59</v>
      </c>
    </row>
    <row r="900" spans="2:41" s="3" customFormat="1" ht="2.85" customHeight="1" x14ac:dyDescent="0.2">
      <c r="P900" s="73"/>
      <c r="Q900" s="89"/>
      <c r="R900" s="6"/>
      <c r="S900" s="39"/>
      <c r="T900" s="6"/>
      <c r="U900" s="5"/>
      <c r="V900" s="52"/>
      <c r="W900" s="56"/>
      <c r="X900" s="15"/>
      <c r="Y900" s="52"/>
      <c r="Z900" s="39"/>
      <c r="AA900" s="39"/>
      <c r="AB900" s="55"/>
      <c r="AC900" s="17"/>
      <c r="AD900" s="15"/>
      <c r="AE900" s="65"/>
      <c r="AF900" s="123"/>
      <c r="AG900" s="39"/>
      <c r="AH900" s="52"/>
      <c r="AJ900" s="17"/>
      <c r="AK900" s="17"/>
      <c r="AL900" s="17"/>
      <c r="AM900" s="17"/>
      <c r="AO900" s="157" t="s">
        <v>59</v>
      </c>
    </row>
    <row r="901" spans="2:41" s="3" customFormat="1" ht="9.9499999999999993" customHeight="1" x14ac:dyDescent="0.2">
      <c r="D901" s="40" t="s">
        <v>97</v>
      </c>
      <c r="E901" s="186" t="s">
        <v>227</v>
      </c>
      <c r="F901" s="186"/>
      <c r="G901" s="186"/>
      <c r="H901" s="186"/>
      <c r="I901" s="186"/>
      <c r="J901" s="186"/>
      <c r="K901" s="186"/>
      <c r="L901" s="186"/>
      <c r="M901" s="186"/>
      <c r="N901" s="186"/>
      <c r="O901" s="186"/>
      <c r="P901" s="98"/>
      <c r="Q901" s="187"/>
      <c r="R901" s="188"/>
      <c r="S901" s="39"/>
      <c r="T901" s="6"/>
      <c r="U901" s="5"/>
      <c r="V901" s="52"/>
      <c r="W901" s="56"/>
      <c r="X901" s="15"/>
      <c r="Y901" s="52"/>
      <c r="Z901" s="39"/>
      <c r="AA901" s="39"/>
      <c r="AB901" s="55"/>
      <c r="AC901" s="17"/>
      <c r="AD901" s="15"/>
      <c r="AE901" s="65"/>
      <c r="AF901" s="123"/>
      <c r="AG901" s="39"/>
      <c r="AH901" s="52"/>
      <c r="AJ901" s="17"/>
      <c r="AK901" s="17"/>
      <c r="AL901" s="17"/>
      <c r="AM901" s="17"/>
      <c r="AO901" s="157" t="s">
        <v>59</v>
      </c>
    </row>
    <row r="902" spans="2:41" s="3" customFormat="1" ht="1.5" customHeight="1" x14ac:dyDescent="0.2">
      <c r="P902" s="73"/>
      <c r="Q902" s="89"/>
      <c r="R902" s="6"/>
      <c r="S902" s="39"/>
      <c r="T902" s="6"/>
      <c r="U902" s="5"/>
      <c r="V902" s="52"/>
      <c r="W902" s="56"/>
      <c r="X902" s="15"/>
      <c r="Y902" s="52"/>
      <c r="Z902" s="39"/>
      <c r="AA902" s="39"/>
      <c r="AB902" s="55"/>
      <c r="AC902" s="17"/>
      <c r="AD902" s="15"/>
      <c r="AE902" s="65"/>
      <c r="AF902" s="123"/>
      <c r="AG902" s="39"/>
      <c r="AH902" s="52"/>
      <c r="AJ902" s="17"/>
      <c r="AK902" s="17"/>
      <c r="AL902" s="17"/>
      <c r="AM902" s="17"/>
      <c r="AO902" s="157" t="s">
        <v>59</v>
      </c>
    </row>
    <row r="903" spans="2:41" s="3" customFormat="1" ht="9.9499999999999993" customHeight="1" x14ac:dyDescent="0.2">
      <c r="B903" s="112" t="s">
        <v>55</v>
      </c>
      <c r="D903" s="40"/>
      <c r="E903" s="73" t="s">
        <v>109</v>
      </c>
      <c r="F903" s="73"/>
      <c r="G903" s="30" t="s">
        <v>48</v>
      </c>
      <c r="H903" s="30"/>
      <c r="J903" s="30" t="s">
        <v>175</v>
      </c>
      <c r="L903" s="30"/>
      <c r="M903" s="30"/>
      <c r="N903" s="30"/>
      <c r="P903" s="73" t="s">
        <v>106</v>
      </c>
      <c r="Q903" s="89"/>
      <c r="R903" s="29"/>
      <c r="S903" s="39">
        <f t="shared" ref="S903" si="2400">IF(Suggested="Yes",AA903,AG903)</f>
        <v>12.9</v>
      </c>
      <c r="T903" s="37" t="s">
        <v>47</v>
      </c>
      <c r="U903" s="5" t="str">
        <f>+Instructions!$B$3</f>
        <v>B</v>
      </c>
      <c r="V903" s="52"/>
      <c r="W903" s="56">
        <f>+Instructions!$C$22</f>
        <v>0</v>
      </c>
      <c r="X903" s="17">
        <f t="shared" ref="X903" si="2401">ROUND($AA903*(1-W903)+0.004999,2)</f>
        <v>12.9</v>
      </c>
      <c r="Y903" s="52"/>
      <c r="Z903" s="6" t="s">
        <v>667</v>
      </c>
      <c r="AA903" s="39">
        <v>12.9</v>
      </c>
      <c r="AB903" s="60">
        <f t="shared" ref="AB903" si="2402">+W903</f>
        <v>0</v>
      </c>
      <c r="AC903" s="17">
        <f t="shared" ref="AC903" si="2403">+X903</f>
        <v>12.9</v>
      </c>
      <c r="AD903" s="12">
        <f t="shared" ref="AD903" si="2404">(AG903-AC903)/AG903</f>
        <v>0</v>
      </c>
      <c r="AE903" s="120"/>
      <c r="AF903" s="127">
        <v>1</v>
      </c>
      <c r="AG903" s="38">
        <f t="shared" ref="AG903" si="2405">SUM(AJ903:AL903)+AE903</f>
        <v>12.9</v>
      </c>
      <c r="AH903" s="52"/>
      <c r="AJ903" s="17">
        <f t="shared" ref="AJ903" si="2406">ROUND(AC903/(1-VLOOKUP(AF903,Group,2,FALSE)),2)</f>
        <v>12.9</v>
      </c>
      <c r="AK903" s="17">
        <f t="shared" ref="AK903" si="2407">IF(VLOOKUP(AF903,Group,5,FALSE)="YES",VLOOKUP(ROUND(ROUND(AJ903,1)-AJ903,2),Round,2,FALSE)+VLOOKUP(AF903,Group,6,FALSE),0)</f>
        <v>0</v>
      </c>
      <c r="AL903" s="17">
        <f t="shared" ref="AL903" si="2408">IF(VLOOKUP(AF903,Group,7,FALSE)="",0,ROUND(AJ903-0.04999,1)-AJ903+AM903)</f>
        <v>0</v>
      </c>
      <c r="AM903" s="17" t="str">
        <f t="shared" ref="AM903" si="2409">IF(VLOOKUP(AF903,Group,7,FALSE)="","",VLOOKUP(AF903,Group,7,FALSE))</f>
        <v/>
      </c>
      <c r="AO903" s="31" t="s">
        <v>59</v>
      </c>
    </row>
    <row r="904" spans="2:41" s="3" customFormat="1" ht="9.9499999999999993" customHeight="1" x14ac:dyDescent="0.2">
      <c r="B904" s="112" t="s">
        <v>55</v>
      </c>
      <c r="D904" s="40"/>
      <c r="E904" s="73" t="s">
        <v>107</v>
      </c>
      <c r="F904" s="73"/>
      <c r="G904" s="30" t="s">
        <v>48</v>
      </c>
      <c r="H904" s="30"/>
      <c r="J904" s="30" t="s">
        <v>175</v>
      </c>
      <c r="L904" s="30"/>
      <c r="M904" s="30"/>
      <c r="N904" s="30"/>
      <c r="P904" s="73" t="s">
        <v>108</v>
      </c>
      <c r="Q904" s="89"/>
      <c r="R904" s="29"/>
      <c r="S904" s="39">
        <f t="shared" ref="S904" si="2410">IF(Suggested="Yes",AA904,AG904)</f>
        <v>15</v>
      </c>
      <c r="T904" s="37" t="s">
        <v>47</v>
      </c>
      <c r="U904" s="5" t="str">
        <f>+Instructions!$B$3</f>
        <v>B</v>
      </c>
      <c r="V904" s="52"/>
      <c r="W904" s="56">
        <f>+Instructions!$C$22</f>
        <v>0</v>
      </c>
      <c r="X904" s="17">
        <f t="shared" ref="X904" si="2411">ROUND($AA904*(1-W904)+0.004999,2)</f>
        <v>15</v>
      </c>
      <c r="Y904" s="52"/>
      <c r="Z904" s="6" t="s">
        <v>667</v>
      </c>
      <c r="AA904" s="39">
        <v>15</v>
      </c>
      <c r="AB904" s="60">
        <f t="shared" ref="AB904" si="2412">+W904</f>
        <v>0</v>
      </c>
      <c r="AC904" s="17">
        <f t="shared" ref="AC904" si="2413">+X904</f>
        <v>15</v>
      </c>
      <c r="AD904" s="12">
        <f t="shared" ref="AD904" si="2414">(AG904-AC904)/AG904</f>
        <v>0</v>
      </c>
      <c r="AE904" s="120"/>
      <c r="AF904" s="127">
        <v>1</v>
      </c>
      <c r="AG904" s="38">
        <f t="shared" ref="AG904" si="2415">SUM(AJ904:AL904)+AE904</f>
        <v>15</v>
      </c>
      <c r="AH904" s="52"/>
      <c r="AJ904" s="17">
        <f t="shared" ref="AJ904" si="2416">ROUND(AC904/(1-VLOOKUP(AF904,Group,2,FALSE)),2)</f>
        <v>15</v>
      </c>
      <c r="AK904" s="17">
        <f t="shared" ref="AK904" si="2417">IF(VLOOKUP(AF904,Group,5,FALSE)="YES",VLOOKUP(ROUND(ROUND(AJ904,1)-AJ904,2),Round,2,FALSE)+VLOOKUP(AF904,Group,6,FALSE),0)</f>
        <v>0</v>
      </c>
      <c r="AL904" s="17">
        <f t="shared" ref="AL904" si="2418">IF(VLOOKUP(AF904,Group,7,FALSE)="",0,ROUND(AJ904-0.04999,1)-AJ904+AM904)</f>
        <v>0</v>
      </c>
      <c r="AM904" s="17" t="str">
        <f t="shared" ref="AM904" si="2419">IF(VLOOKUP(AF904,Group,7,FALSE)="","",VLOOKUP(AF904,Group,7,FALSE))</f>
        <v/>
      </c>
      <c r="AO904" s="31" t="s">
        <v>59</v>
      </c>
    </row>
    <row r="905" spans="2:41" s="3" customFormat="1" ht="1.5" customHeight="1" x14ac:dyDescent="0.2">
      <c r="P905" s="73"/>
      <c r="Q905" s="89"/>
      <c r="R905" s="6"/>
      <c r="S905" s="39"/>
      <c r="T905" s="6"/>
      <c r="U905" s="5"/>
      <c r="V905" s="52"/>
      <c r="W905" s="56"/>
      <c r="X905" s="15"/>
      <c r="Y905" s="52"/>
      <c r="Z905" s="39"/>
      <c r="AA905" s="39"/>
      <c r="AB905" s="55"/>
      <c r="AC905" s="17"/>
      <c r="AD905" s="15"/>
      <c r="AE905" s="65"/>
      <c r="AF905" s="123"/>
      <c r="AG905" s="39"/>
      <c r="AH905" s="52"/>
      <c r="AJ905" s="17"/>
      <c r="AK905" s="17"/>
      <c r="AL905" s="17"/>
      <c r="AM905" s="17"/>
      <c r="AO905" s="157" t="s">
        <v>59</v>
      </c>
    </row>
    <row r="906" spans="2:41" s="3" customFormat="1" ht="9.9499999999999993" customHeight="1" x14ac:dyDescent="0.2">
      <c r="B906" s="111" t="s">
        <v>8</v>
      </c>
      <c r="D906" s="40"/>
      <c r="E906" s="73" t="s">
        <v>223</v>
      </c>
      <c r="F906" s="73"/>
      <c r="G906" s="30" t="s">
        <v>114</v>
      </c>
      <c r="H906" s="30"/>
      <c r="I906" s="30" t="s">
        <v>255</v>
      </c>
      <c r="J906" s="30"/>
      <c r="K906" s="30"/>
      <c r="L906" s="73" t="s">
        <v>131</v>
      </c>
      <c r="N906" s="191" t="s">
        <v>130</v>
      </c>
      <c r="P906" s="73" t="s">
        <v>226</v>
      </c>
      <c r="Q906" s="89"/>
      <c r="R906" s="29"/>
      <c r="S906" s="39">
        <f t="shared" ref="S906:S908" si="2420">IF(Suggested="Yes",AA906,AG906)</f>
        <v>34.200000000000003</v>
      </c>
      <c r="T906" s="37" t="s">
        <v>47</v>
      </c>
      <c r="U906" s="5" t="str">
        <f>+Instructions!$B$3</f>
        <v>B</v>
      </c>
      <c r="V906" s="52"/>
      <c r="W906" s="56">
        <f>+Instructions!$C$22</f>
        <v>0</v>
      </c>
      <c r="X906" s="17">
        <f t="shared" ref="X906:X908" si="2421">ROUND($AA906*(1-W906)+0.004999,2)</f>
        <v>34.200000000000003</v>
      </c>
      <c r="Y906" s="52"/>
      <c r="Z906" s="6" t="s">
        <v>667</v>
      </c>
      <c r="AA906" s="39">
        <v>34.200000000000003</v>
      </c>
      <c r="AB906" s="60">
        <f t="shared" ref="AB906:AB908" si="2422">+W906</f>
        <v>0</v>
      </c>
      <c r="AC906" s="17">
        <f t="shared" ref="AC906:AC908" si="2423">+X906</f>
        <v>34.200000000000003</v>
      </c>
      <c r="AD906" s="12">
        <f t="shared" ref="AD906:AD908" si="2424">(AG906-AC906)/AG906</f>
        <v>0</v>
      </c>
      <c r="AE906" s="120"/>
      <c r="AF906" s="128">
        <v>3</v>
      </c>
      <c r="AG906" s="53">
        <f t="shared" ref="AG906:AG908" si="2425">SUM(AJ906:AL906)+AE906</f>
        <v>34.200000000000003</v>
      </c>
      <c r="AH906" s="52"/>
      <c r="AJ906" s="17">
        <f t="shared" ref="AJ906:AJ908" si="2426">ROUND(AC906/(1-VLOOKUP(AF906,Group,2,FALSE)),2)</f>
        <v>34.200000000000003</v>
      </c>
      <c r="AK906" s="17">
        <f t="shared" ref="AK906:AK908" si="2427">IF(VLOOKUP(AF906,Group,5,FALSE)="YES",VLOOKUP(ROUND(ROUND(AJ906,1)-AJ906,2),Round,2,FALSE)+VLOOKUP(AF906,Group,6,FALSE),0)</f>
        <v>0</v>
      </c>
      <c r="AL906" s="17">
        <f t="shared" ref="AL906:AL908" si="2428">IF(VLOOKUP(AF906,Group,7,FALSE)="",0,ROUND(AJ906-0.04999,1)-AJ906+AM906)</f>
        <v>0</v>
      </c>
      <c r="AM906" s="17" t="str">
        <f t="shared" ref="AM906:AM908" si="2429">IF(VLOOKUP(AF906,Group,7,FALSE)="","",VLOOKUP(AF906,Group,7,FALSE))</f>
        <v/>
      </c>
      <c r="AO906" s="31" t="s">
        <v>59</v>
      </c>
    </row>
    <row r="907" spans="2:41" s="3" customFormat="1" ht="9.9499999999999993" customHeight="1" x14ac:dyDescent="0.2">
      <c r="B907" s="111" t="s">
        <v>8</v>
      </c>
      <c r="D907" s="40"/>
      <c r="E907" s="73" t="s">
        <v>223</v>
      </c>
      <c r="F907" s="73"/>
      <c r="G907" s="30" t="s">
        <v>114</v>
      </c>
      <c r="H907" s="30"/>
      <c r="I907" s="30" t="s">
        <v>255</v>
      </c>
      <c r="J907" s="30"/>
      <c r="K907" s="30"/>
      <c r="L907" s="73" t="s">
        <v>177</v>
      </c>
      <c r="N907" s="191" t="s">
        <v>130</v>
      </c>
      <c r="P907" s="73" t="s">
        <v>226</v>
      </c>
      <c r="Q907" s="89"/>
      <c r="R907" s="29"/>
      <c r="S907" s="39">
        <f t="shared" si="2420"/>
        <v>27.6</v>
      </c>
      <c r="T907" s="37" t="s">
        <v>47</v>
      </c>
      <c r="U907" s="5" t="str">
        <f>+Instructions!$B$3</f>
        <v>B</v>
      </c>
      <c r="V907" s="52"/>
      <c r="W907" s="56">
        <f>+Instructions!$C$22</f>
        <v>0</v>
      </c>
      <c r="X907" s="17">
        <f t="shared" si="2421"/>
        <v>27.6</v>
      </c>
      <c r="Y907" s="52"/>
      <c r="Z907" s="6" t="s">
        <v>667</v>
      </c>
      <c r="AA907" s="39">
        <v>27.6</v>
      </c>
      <c r="AB907" s="60">
        <f t="shared" si="2422"/>
        <v>0</v>
      </c>
      <c r="AC907" s="17">
        <f t="shared" si="2423"/>
        <v>27.6</v>
      </c>
      <c r="AD907" s="12">
        <f t="shared" si="2424"/>
        <v>0</v>
      </c>
      <c r="AE907" s="120"/>
      <c r="AF907" s="128">
        <v>3</v>
      </c>
      <c r="AG907" s="53">
        <f t="shared" si="2425"/>
        <v>27.6</v>
      </c>
      <c r="AH907" s="52"/>
      <c r="AJ907" s="17">
        <f t="shared" si="2426"/>
        <v>27.6</v>
      </c>
      <c r="AK907" s="17">
        <f t="shared" si="2427"/>
        <v>0</v>
      </c>
      <c r="AL907" s="17">
        <f t="shared" si="2428"/>
        <v>0</v>
      </c>
      <c r="AM907" s="17" t="str">
        <f t="shared" si="2429"/>
        <v/>
      </c>
      <c r="AO907" s="31" t="s">
        <v>59</v>
      </c>
    </row>
    <row r="908" spans="2:41" s="3" customFormat="1" ht="9.9499999999999993" customHeight="1" x14ac:dyDescent="0.2">
      <c r="B908" s="111" t="s">
        <v>8</v>
      </c>
      <c r="D908" s="40"/>
      <c r="E908" s="73" t="s">
        <v>104</v>
      </c>
      <c r="F908" s="73"/>
      <c r="G908" s="30" t="s">
        <v>114</v>
      </c>
      <c r="H908" s="30"/>
      <c r="I908" s="30" t="s">
        <v>255</v>
      </c>
      <c r="J908" s="30"/>
      <c r="K908" s="30"/>
      <c r="L908" s="73" t="s">
        <v>132</v>
      </c>
      <c r="N908" s="191" t="s">
        <v>130</v>
      </c>
      <c r="P908" s="73" t="s">
        <v>176</v>
      </c>
      <c r="Q908" s="89"/>
      <c r="R908" s="29"/>
      <c r="S908" s="39">
        <f t="shared" si="2420"/>
        <v>32.549999999999997</v>
      </c>
      <c r="T908" s="37" t="s">
        <v>47</v>
      </c>
      <c r="U908" s="5" t="str">
        <f>+Instructions!$B$3</f>
        <v>B</v>
      </c>
      <c r="V908" s="52"/>
      <c r="W908" s="56">
        <f>+Instructions!$C$22</f>
        <v>0</v>
      </c>
      <c r="X908" s="17">
        <f t="shared" si="2421"/>
        <v>32.549999999999997</v>
      </c>
      <c r="Y908" s="52"/>
      <c r="Z908" s="6" t="s">
        <v>667</v>
      </c>
      <c r="AA908" s="39">
        <v>32.549999999999997</v>
      </c>
      <c r="AB908" s="60">
        <f t="shared" si="2422"/>
        <v>0</v>
      </c>
      <c r="AC908" s="17">
        <f t="shared" si="2423"/>
        <v>32.549999999999997</v>
      </c>
      <c r="AD908" s="12">
        <f t="shared" si="2424"/>
        <v>0</v>
      </c>
      <c r="AE908" s="120"/>
      <c r="AF908" s="128">
        <v>3</v>
      </c>
      <c r="AG908" s="53">
        <f t="shared" si="2425"/>
        <v>32.549999999999997</v>
      </c>
      <c r="AH908" s="52"/>
      <c r="AJ908" s="17">
        <f t="shared" si="2426"/>
        <v>32.549999999999997</v>
      </c>
      <c r="AK908" s="17">
        <f t="shared" si="2427"/>
        <v>0</v>
      </c>
      <c r="AL908" s="17">
        <f t="shared" si="2428"/>
        <v>0</v>
      </c>
      <c r="AM908" s="17" t="str">
        <f t="shared" si="2429"/>
        <v/>
      </c>
      <c r="AO908" s="31" t="s">
        <v>59</v>
      </c>
    </row>
    <row r="909" spans="2:41" s="3" customFormat="1" ht="1.5" customHeight="1" x14ac:dyDescent="0.2">
      <c r="P909" s="73"/>
      <c r="Q909" s="89"/>
      <c r="R909" s="6"/>
      <c r="S909" s="39"/>
      <c r="T909" s="6"/>
      <c r="U909" s="5"/>
      <c r="V909" s="52"/>
      <c r="W909" s="56"/>
      <c r="X909" s="15"/>
      <c r="Y909" s="52"/>
      <c r="Z909" s="39"/>
      <c r="AA909" s="39"/>
      <c r="AB909" s="55"/>
      <c r="AC909" s="17"/>
      <c r="AD909" s="15"/>
      <c r="AE909" s="65"/>
      <c r="AF909" s="123"/>
      <c r="AG909" s="39"/>
      <c r="AH909" s="52"/>
      <c r="AJ909" s="17"/>
      <c r="AK909" s="17"/>
      <c r="AL909" s="17"/>
      <c r="AM909" s="17"/>
      <c r="AO909" s="157" t="s">
        <v>59</v>
      </c>
    </row>
    <row r="910" spans="2:41" s="3" customFormat="1" ht="9.9499999999999993" customHeight="1" x14ac:dyDescent="0.2">
      <c r="B910" s="113" t="s">
        <v>45</v>
      </c>
      <c r="D910" s="40"/>
      <c r="E910" s="73" t="s">
        <v>117</v>
      </c>
      <c r="F910" s="73"/>
      <c r="G910" s="30" t="s">
        <v>118</v>
      </c>
      <c r="H910" s="30"/>
      <c r="J910" s="30" t="s">
        <v>255</v>
      </c>
      <c r="K910" s="30"/>
      <c r="L910" s="30"/>
      <c r="M910" s="30"/>
      <c r="N910" s="30"/>
      <c r="P910" s="73" t="s">
        <v>119</v>
      </c>
      <c r="Q910" s="89"/>
      <c r="R910" s="29"/>
      <c r="S910" s="39">
        <f t="shared" ref="S910" si="2430">IF(Suggested="Yes",AA910,AG910)</f>
        <v>17.55</v>
      </c>
      <c r="T910" s="37" t="s">
        <v>46</v>
      </c>
      <c r="U910" s="5" t="str">
        <f>+Instructions!$B$3</f>
        <v>B</v>
      </c>
      <c r="V910" s="52"/>
      <c r="W910" s="56">
        <f>+Instructions!$C$22</f>
        <v>0</v>
      </c>
      <c r="X910" s="39">
        <f t="shared" ref="X910" si="2431">ROUND($AA910*(1-W910)+0.004999,2)</f>
        <v>17.55</v>
      </c>
      <c r="Y910" s="52"/>
      <c r="Z910" s="6" t="s">
        <v>667</v>
      </c>
      <c r="AA910" s="39">
        <v>17.55</v>
      </c>
      <c r="AB910" s="60">
        <f t="shared" ref="AB910" si="2432">+W910</f>
        <v>0</v>
      </c>
      <c r="AC910" s="39">
        <f t="shared" ref="AC910" si="2433">+X910</f>
        <v>17.55</v>
      </c>
      <c r="AD910" s="60">
        <f t="shared" ref="AD910" si="2434">(AG910-AC910)/AG910</f>
        <v>0</v>
      </c>
      <c r="AE910" s="120"/>
      <c r="AF910" s="129">
        <v>2</v>
      </c>
      <c r="AG910" s="44">
        <f t="shared" ref="AG910" si="2435">SUM(AJ910:AL910)+AE910</f>
        <v>17.55</v>
      </c>
      <c r="AH910" s="52"/>
      <c r="AJ910" s="17">
        <f t="shared" ref="AJ910" si="2436">ROUND(AC910/(1-VLOOKUP(AF910,Group,2,FALSE)),2)</f>
        <v>17.55</v>
      </c>
      <c r="AK910" s="17">
        <f t="shared" ref="AK910" si="2437">IF(VLOOKUP(AF910,Group,5,FALSE)="YES",VLOOKUP(ROUND(ROUND(AJ910,1)-AJ910,2),Round,2,FALSE)+VLOOKUP(AF910,Group,6,FALSE),0)</f>
        <v>0</v>
      </c>
      <c r="AL910" s="17">
        <f t="shared" ref="AL910" si="2438">IF(VLOOKUP(AF910,Group,7,FALSE)="",0,ROUND(AJ910-0.04999,1)-AJ910+AM910)</f>
        <v>0</v>
      </c>
      <c r="AM910" s="17" t="str">
        <f t="shared" ref="AM910" si="2439">IF(VLOOKUP(AF910,Group,7,FALSE)="","",VLOOKUP(AF910,Group,7,FALSE))</f>
        <v/>
      </c>
      <c r="AO910" s="31" t="s">
        <v>59</v>
      </c>
    </row>
    <row r="911" spans="2:41" s="3" customFormat="1" ht="2.85" customHeight="1" x14ac:dyDescent="0.2">
      <c r="P911" s="73"/>
      <c r="Q911" s="89"/>
      <c r="R911" s="6"/>
      <c r="S911" s="39"/>
      <c r="T911" s="6"/>
      <c r="U911" s="5"/>
      <c r="V911" s="52"/>
      <c r="W911" s="56"/>
      <c r="X911" s="15"/>
      <c r="Y911" s="52"/>
      <c r="Z911" s="39"/>
      <c r="AA911" s="39"/>
      <c r="AB911" s="55"/>
      <c r="AC911" s="17"/>
      <c r="AD911" s="15"/>
      <c r="AE911" s="65"/>
      <c r="AF911" s="123"/>
      <c r="AG911" s="39"/>
      <c r="AH911" s="52"/>
      <c r="AJ911" s="17"/>
      <c r="AK911" s="17"/>
      <c r="AL911" s="17"/>
      <c r="AM911" s="17"/>
      <c r="AO911" s="157" t="s">
        <v>59</v>
      </c>
    </row>
    <row r="912" spans="2:41" s="3" customFormat="1" ht="9.9499999999999993" customHeight="1" x14ac:dyDescent="0.2">
      <c r="D912" s="40" t="s">
        <v>97</v>
      </c>
      <c r="E912" s="186" t="s">
        <v>216</v>
      </c>
      <c r="F912" s="186"/>
      <c r="G912" s="186" t="s">
        <v>220</v>
      </c>
      <c r="H912" s="186"/>
      <c r="I912" s="186"/>
      <c r="J912" s="186" t="s">
        <v>221</v>
      </c>
      <c r="K912" s="186"/>
      <c r="L912" s="186"/>
      <c r="M912" s="186"/>
      <c r="N912" s="186"/>
      <c r="O912" s="186"/>
      <c r="P912" s="98"/>
      <c r="Q912" s="187"/>
      <c r="R912" s="188"/>
      <c r="S912" s="39"/>
      <c r="T912" s="6"/>
      <c r="U912" s="5"/>
      <c r="V912" s="52"/>
      <c r="W912" s="56"/>
      <c r="X912" s="15"/>
      <c r="Y912" s="52"/>
      <c r="Z912" s="39"/>
      <c r="AA912" s="39"/>
      <c r="AB912" s="55"/>
      <c r="AC912" s="17"/>
      <c r="AD912" s="15"/>
      <c r="AE912" s="65"/>
      <c r="AF912" s="123"/>
      <c r="AG912" s="39"/>
      <c r="AH912" s="52"/>
      <c r="AJ912" s="17"/>
      <c r="AK912" s="17"/>
      <c r="AL912" s="17"/>
      <c r="AM912" s="17"/>
      <c r="AO912" s="157" t="s">
        <v>59</v>
      </c>
    </row>
    <row r="913" spans="2:41" s="3" customFormat="1" ht="9.9499999999999993" customHeight="1" x14ac:dyDescent="0.2">
      <c r="D913" s="40"/>
      <c r="E913" s="186" t="s">
        <v>217</v>
      </c>
      <c r="F913" s="186"/>
      <c r="G913" s="186" t="s">
        <v>218</v>
      </c>
      <c r="H913" s="186"/>
      <c r="I913" s="186"/>
      <c r="J913" s="186" t="s">
        <v>219</v>
      </c>
      <c r="K913" s="186"/>
      <c r="L913" s="186"/>
      <c r="M913" s="186"/>
      <c r="N913" s="186"/>
      <c r="O913" s="186"/>
      <c r="P913" s="98"/>
      <c r="Q913" s="187"/>
      <c r="R913" s="188"/>
      <c r="S913" s="39"/>
      <c r="T913" s="6"/>
      <c r="U913" s="5"/>
      <c r="V913" s="52"/>
      <c r="W913" s="56"/>
      <c r="X913" s="15"/>
      <c r="Y913" s="52"/>
      <c r="Z913" s="39"/>
      <c r="AA913" s="39"/>
      <c r="AB913" s="55"/>
      <c r="AC913" s="17"/>
      <c r="AD913" s="15"/>
      <c r="AE913" s="65"/>
      <c r="AF913" s="123"/>
      <c r="AG913" s="39"/>
      <c r="AH913" s="52"/>
      <c r="AJ913" s="17"/>
      <c r="AK913" s="17"/>
      <c r="AL913" s="17"/>
      <c r="AM913" s="17"/>
      <c r="AO913" s="157" t="s">
        <v>59</v>
      </c>
    </row>
    <row r="914" spans="2:41" s="3" customFormat="1" ht="1.5" customHeight="1" x14ac:dyDescent="0.2">
      <c r="P914" s="73"/>
      <c r="Q914" s="89"/>
      <c r="R914" s="6"/>
      <c r="S914" s="39"/>
      <c r="T914" s="6"/>
      <c r="U914" s="5"/>
      <c r="V914" s="52"/>
      <c r="W914" s="56"/>
      <c r="X914" s="15"/>
      <c r="Y914" s="52"/>
      <c r="Z914" s="39"/>
      <c r="AA914" s="39"/>
      <c r="AB914" s="55"/>
      <c r="AC914" s="17"/>
      <c r="AD914" s="15"/>
      <c r="AE914" s="65"/>
      <c r="AF914" s="123"/>
      <c r="AG914" s="39"/>
      <c r="AH914" s="52"/>
      <c r="AJ914" s="17"/>
      <c r="AK914" s="17"/>
      <c r="AL914" s="17"/>
      <c r="AM914" s="17"/>
      <c r="AO914" s="157" t="s">
        <v>59</v>
      </c>
    </row>
    <row r="915" spans="2:41" s="3" customFormat="1" ht="9.9499999999999993" customHeight="1" x14ac:dyDescent="0.2">
      <c r="B915" s="112" t="s">
        <v>55</v>
      </c>
      <c r="D915" s="40"/>
      <c r="E915" s="73" t="s">
        <v>123</v>
      </c>
      <c r="F915" s="73"/>
      <c r="G915" s="30" t="s">
        <v>48</v>
      </c>
      <c r="H915" s="30"/>
      <c r="I915" s="30"/>
      <c r="J915" s="30" t="s">
        <v>134</v>
      </c>
      <c r="K915" s="30"/>
      <c r="L915" s="30"/>
      <c r="M915" s="30"/>
      <c r="N915" s="30"/>
      <c r="P915" s="73" t="s">
        <v>129</v>
      </c>
      <c r="Q915" s="89"/>
      <c r="R915" s="29" t="s">
        <v>52</v>
      </c>
      <c r="S915" s="39">
        <f t="shared" ref="S915:S918" si="2440">IF(Suggested="Yes",AA915,AG915)</f>
        <v>15.25</v>
      </c>
      <c r="T915" s="37" t="s">
        <v>47</v>
      </c>
      <c r="U915" s="5" t="str">
        <f>+Instructions!$B$3</f>
        <v>B</v>
      </c>
      <c r="V915" s="52"/>
      <c r="W915" s="56">
        <f>+Instructions!$C$22</f>
        <v>0</v>
      </c>
      <c r="X915" s="17">
        <f>ROUND($AA915*(1-W915)+0.004999,2)</f>
        <v>15.25</v>
      </c>
      <c r="Y915" s="52"/>
      <c r="Z915" s="6" t="s">
        <v>667</v>
      </c>
      <c r="AA915" s="39">
        <v>15.25</v>
      </c>
      <c r="AB915" s="60">
        <f t="shared" ref="AB915:AB918" si="2441">+W915</f>
        <v>0</v>
      </c>
      <c r="AC915" s="17">
        <f t="shared" ref="AC915:AC918" si="2442">+X915</f>
        <v>15.25</v>
      </c>
      <c r="AD915" s="12">
        <f t="shared" ref="AD915:AD918" si="2443">(AG915-AC915)/AG915</f>
        <v>0</v>
      </c>
      <c r="AE915" s="120"/>
      <c r="AF915" s="127">
        <v>1</v>
      </c>
      <c r="AG915" s="38">
        <f t="shared" ref="AG915:AG918" si="2444">SUM(AJ915:AL915)+AE915</f>
        <v>15.25</v>
      </c>
      <c r="AH915" s="52"/>
      <c r="AJ915" s="17">
        <f t="shared" ref="AJ915:AJ918" si="2445">ROUND(AC915/(1-VLOOKUP(AF915,Group,2,FALSE)),2)</f>
        <v>15.25</v>
      </c>
      <c r="AK915" s="17">
        <f t="shared" ref="AK915:AK918" si="2446">IF(VLOOKUP(AF915,Group,5,FALSE)="YES",VLOOKUP(ROUND(ROUND(AJ915,1)-AJ915,2),Round,2,FALSE)+VLOOKUP(AF915,Group,6,FALSE),0)</f>
        <v>0</v>
      </c>
      <c r="AL915" s="17">
        <f t="shared" ref="AL915:AL918" si="2447">IF(VLOOKUP(AF915,Group,7,FALSE)="",0,ROUND(AJ915-0.04999,1)-AJ915+AM915)</f>
        <v>0</v>
      </c>
      <c r="AM915" s="17" t="str">
        <f t="shared" ref="AM915:AM918" si="2448">IF(VLOOKUP(AF915,Group,7,FALSE)="","",VLOOKUP(AF915,Group,7,FALSE))</f>
        <v/>
      </c>
      <c r="AO915" s="31" t="s">
        <v>59</v>
      </c>
    </row>
    <row r="916" spans="2:41" s="3" customFormat="1" ht="9.9499999999999993" customHeight="1" x14ac:dyDescent="0.2">
      <c r="B916" s="112" t="s">
        <v>55</v>
      </c>
      <c r="D916" s="40"/>
      <c r="E916" s="73" t="s">
        <v>124</v>
      </c>
      <c r="F916" s="73"/>
      <c r="G916" s="30" t="s">
        <v>48</v>
      </c>
      <c r="H916" s="30"/>
      <c r="I916" s="30"/>
      <c r="J916" s="30" t="s">
        <v>134</v>
      </c>
      <c r="K916" s="30"/>
      <c r="L916" s="30"/>
      <c r="M916" s="30"/>
      <c r="N916" s="30"/>
      <c r="P916" s="73" t="s">
        <v>111</v>
      </c>
      <c r="Q916" s="89"/>
      <c r="R916" s="29" t="s">
        <v>52</v>
      </c>
      <c r="S916" s="39">
        <f t="shared" si="2440"/>
        <v>15.75</v>
      </c>
      <c r="T916" s="37" t="s">
        <v>47</v>
      </c>
      <c r="U916" s="5" t="str">
        <f>+Instructions!$B$3</f>
        <v>B</v>
      </c>
      <c r="V916" s="52"/>
      <c r="W916" s="56">
        <f>+Instructions!$C$22</f>
        <v>0</v>
      </c>
      <c r="X916" s="17">
        <f>ROUND($AA916*(1-W916)+0.004999,2)</f>
        <v>15.75</v>
      </c>
      <c r="Y916" s="52"/>
      <c r="Z916" s="6" t="s">
        <v>667</v>
      </c>
      <c r="AA916" s="39">
        <v>15.75</v>
      </c>
      <c r="AB916" s="60">
        <f t="shared" si="2441"/>
        <v>0</v>
      </c>
      <c r="AC916" s="17">
        <f t="shared" si="2442"/>
        <v>15.75</v>
      </c>
      <c r="AD916" s="12">
        <f t="shared" si="2443"/>
        <v>0</v>
      </c>
      <c r="AE916" s="120"/>
      <c r="AF916" s="127">
        <v>1</v>
      </c>
      <c r="AG916" s="38">
        <f t="shared" si="2444"/>
        <v>15.75</v>
      </c>
      <c r="AH916" s="52"/>
      <c r="AJ916" s="17">
        <f t="shared" si="2445"/>
        <v>15.75</v>
      </c>
      <c r="AK916" s="17">
        <f t="shared" si="2446"/>
        <v>0</v>
      </c>
      <c r="AL916" s="17">
        <f t="shared" si="2447"/>
        <v>0</v>
      </c>
      <c r="AM916" s="17" t="str">
        <f t="shared" si="2448"/>
        <v/>
      </c>
      <c r="AO916" s="31" t="s">
        <v>59</v>
      </c>
    </row>
    <row r="917" spans="2:41" s="3" customFormat="1" ht="9.9499999999999993" customHeight="1" x14ac:dyDescent="0.2">
      <c r="B917" s="112" t="s">
        <v>55</v>
      </c>
      <c r="D917" s="40"/>
      <c r="E917" s="73" t="s">
        <v>125</v>
      </c>
      <c r="F917" s="73"/>
      <c r="G917" s="30" t="s">
        <v>48</v>
      </c>
      <c r="H917" s="30"/>
      <c r="I917" s="30"/>
      <c r="J917" s="30" t="s">
        <v>134</v>
      </c>
      <c r="K917" s="30"/>
      <c r="L917" s="30"/>
      <c r="M917" s="30"/>
      <c r="N917" s="30"/>
      <c r="P917" s="73" t="s">
        <v>141</v>
      </c>
      <c r="Q917" s="89"/>
      <c r="R917" s="29" t="s">
        <v>52</v>
      </c>
      <c r="S917" s="39">
        <f t="shared" si="2440"/>
        <v>19.45</v>
      </c>
      <c r="T917" s="37" t="s">
        <v>47</v>
      </c>
      <c r="U917" s="5" t="str">
        <f>+Instructions!$B$3</f>
        <v>B</v>
      </c>
      <c r="V917" s="52"/>
      <c r="W917" s="56">
        <f>+Instructions!$C$22</f>
        <v>0</v>
      </c>
      <c r="X917" s="17">
        <f>ROUND($AA917*(1-W917)+0.004999,2)</f>
        <v>19.45</v>
      </c>
      <c r="Y917" s="52"/>
      <c r="Z917" s="6" t="s">
        <v>667</v>
      </c>
      <c r="AA917" s="39">
        <v>19.45</v>
      </c>
      <c r="AB917" s="60">
        <f t="shared" si="2441"/>
        <v>0</v>
      </c>
      <c r="AC917" s="17">
        <f t="shared" si="2442"/>
        <v>19.45</v>
      </c>
      <c r="AD917" s="12">
        <f t="shared" si="2443"/>
        <v>0</v>
      </c>
      <c r="AE917" s="120"/>
      <c r="AF917" s="127">
        <v>1</v>
      </c>
      <c r="AG917" s="38">
        <f t="shared" si="2444"/>
        <v>19.45</v>
      </c>
      <c r="AH917" s="52"/>
      <c r="AJ917" s="17">
        <f t="shared" si="2445"/>
        <v>19.45</v>
      </c>
      <c r="AK917" s="17">
        <f t="shared" si="2446"/>
        <v>0</v>
      </c>
      <c r="AL917" s="17">
        <f t="shared" si="2447"/>
        <v>0</v>
      </c>
      <c r="AM917" s="17" t="str">
        <f t="shared" si="2448"/>
        <v/>
      </c>
      <c r="AO917" s="31" t="s">
        <v>59</v>
      </c>
    </row>
    <row r="918" spans="2:41" s="3" customFormat="1" ht="9.9499999999999993" customHeight="1" x14ac:dyDescent="0.2">
      <c r="B918" s="112" t="s">
        <v>55</v>
      </c>
      <c r="D918" s="40"/>
      <c r="E918" s="73" t="s">
        <v>277</v>
      </c>
      <c r="F918" s="73"/>
      <c r="G918" s="30" t="s">
        <v>48</v>
      </c>
      <c r="H918" s="30"/>
      <c r="I918" s="30"/>
      <c r="J918" s="30" t="s">
        <v>134</v>
      </c>
      <c r="K918" s="30"/>
      <c r="L918" s="30"/>
      <c r="M918" s="30"/>
      <c r="N918" s="30"/>
      <c r="P918" s="73" t="s">
        <v>143</v>
      </c>
      <c r="Q918" s="89"/>
      <c r="R918" s="29" t="s">
        <v>52</v>
      </c>
      <c r="S918" s="39">
        <f t="shared" si="2440"/>
        <v>20.45</v>
      </c>
      <c r="T918" s="37" t="s">
        <v>47</v>
      </c>
      <c r="U918" s="5" t="str">
        <f>+Instructions!$B$3</f>
        <v>B</v>
      </c>
      <c r="V918" s="52"/>
      <c r="W918" s="56">
        <f>+Instructions!$C$22</f>
        <v>0</v>
      </c>
      <c r="X918" s="17">
        <f>ROUND($AA918*(1-W918)+0.004999,2)</f>
        <v>20.45</v>
      </c>
      <c r="Y918" s="52"/>
      <c r="Z918" s="6" t="s">
        <v>667</v>
      </c>
      <c r="AA918" s="39">
        <v>20.45</v>
      </c>
      <c r="AB918" s="60">
        <f t="shared" si="2441"/>
        <v>0</v>
      </c>
      <c r="AC918" s="17">
        <f t="shared" si="2442"/>
        <v>20.45</v>
      </c>
      <c r="AD918" s="12">
        <f t="shared" si="2443"/>
        <v>0</v>
      </c>
      <c r="AE918" s="120"/>
      <c r="AF918" s="127">
        <v>1</v>
      </c>
      <c r="AG918" s="38">
        <f t="shared" si="2444"/>
        <v>20.45</v>
      </c>
      <c r="AH918" s="52"/>
      <c r="AJ918" s="17">
        <f t="shared" si="2445"/>
        <v>20.45</v>
      </c>
      <c r="AK918" s="17">
        <f t="shared" si="2446"/>
        <v>0</v>
      </c>
      <c r="AL918" s="17">
        <f t="shared" si="2447"/>
        <v>0</v>
      </c>
      <c r="AM918" s="17" t="str">
        <f t="shared" si="2448"/>
        <v/>
      </c>
      <c r="AO918" s="31" t="s">
        <v>59</v>
      </c>
    </row>
    <row r="919" spans="2:41" s="3" customFormat="1" ht="1.5" customHeight="1" x14ac:dyDescent="0.2">
      <c r="P919" s="73"/>
      <c r="Q919" s="89"/>
      <c r="R919" s="6"/>
      <c r="S919" s="39"/>
      <c r="T919" s="6"/>
      <c r="U919" s="5"/>
      <c r="V919" s="52"/>
      <c r="W919" s="56"/>
      <c r="X919" s="15"/>
      <c r="Y919" s="52"/>
      <c r="Z919" s="39"/>
      <c r="AA919" s="39"/>
      <c r="AB919" s="55"/>
      <c r="AC919" s="17"/>
      <c r="AD919" s="15"/>
      <c r="AE919" s="65"/>
      <c r="AF919" s="123"/>
      <c r="AG919" s="39"/>
      <c r="AH919" s="52"/>
      <c r="AJ919" s="17"/>
      <c r="AK919" s="17"/>
      <c r="AL919" s="17"/>
      <c r="AM919" s="17"/>
      <c r="AO919" s="157" t="s">
        <v>59</v>
      </c>
    </row>
    <row r="920" spans="2:41" s="3" customFormat="1" ht="9.9499999999999993" customHeight="1" x14ac:dyDescent="0.2">
      <c r="B920" s="111" t="s">
        <v>8</v>
      </c>
      <c r="D920" s="40"/>
      <c r="E920" s="73" t="s">
        <v>224</v>
      </c>
      <c r="F920" s="73"/>
      <c r="G920" s="30" t="s">
        <v>114</v>
      </c>
      <c r="H920" s="30"/>
      <c r="I920" s="30"/>
      <c r="J920" s="30" t="s">
        <v>135</v>
      </c>
      <c r="K920" s="30"/>
      <c r="L920" s="73" t="s">
        <v>145</v>
      </c>
      <c r="N920" s="191" t="s">
        <v>130</v>
      </c>
      <c r="P920" s="73" t="s">
        <v>116</v>
      </c>
      <c r="Q920" s="89"/>
      <c r="R920" s="29" t="s">
        <v>52</v>
      </c>
      <c r="S920" s="39">
        <f t="shared" ref="S920:S921" si="2449">IF(Suggested="Yes",AA920,AG920)</f>
        <v>28.5</v>
      </c>
      <c r="T920" s="37" t="s">
        <v>46</v>
      </c>
      <c r="U920" s="5" t="str">
        <f>+Instructions!$B$3</f>
        <v>B</v>
      </c>
      <c r="V920" s="52"/>
      <c r="W920" s="56">
        <f>+Instructions!$C$22</f>
        <v>0</v>
      </c>
      <c r="X920" s="17">
        <f>ROUND($AA920*(1-W920)+0.004999,2)</f>
        <v>28.5</v>
      </c>
      <c r="Y920" s="52"/>
      <c r="Z920" s="6" t="s">
        <v>667</v>
      </c>
      <c r="AA920" s="39">
        <v>28.5</v>
      </c>
      <c r="AB920" s="60">
        <f t="shared" ref="AB920:AB921" si="2450">+W920</f>
        <v>0</v>
      </c>
      <c r="AC920" s="17">
        <f t="shared" ref="AC920:AC921" si="2451">+X920</f>
        <v>28.5</v>
      </c>
      <c r="AD920" s="12">
        <f t="shared" ref="AD920:AD921" si="2452">(AG920-AC920)/AG920</f>
        <v>0</v>
      </c>
      <c r="AE920" s="120"/>
      <c r="AF920" s="128">
        <v>3</v>
      </c>
      <c r="AG920" s="53">
        <f t="shared" ref="AG920:AG921" si="2453">SUM(AJ920:AL920)+AE920</f>
        <v>28.5</v>
      </c>
      <c r="AH920" s="52"/>
      <c r="AJ920" s="17">
        <f t="shared" ref="AJ920:AJ921" si="2454">ROUND(AC920/(1-VLOOKUP(AF920,Group,2,FALSE)),2)</f>
        <v>28.5</v>
      </c>
      <c r="AK920" s="17">
        <f t="shared" ref="AK920:AK921" si="2455">IF(VLOOKUP(AF920,Group,5,FALSE)="YES",VLOOKUP(ROUND(ROUND(AJ920,1)-AJ920,2),Round,2,FALSE)+VLOOKUP(AF920,Group,6,FALSE),0)</f>
        <v>0</v>
      </c>
      <c r="AL920" s="17">
        <f t="shared" ref="AL920:AL921" si="2456">IF(VLOOKUP(AF920,Group,7,FALSE)="",0,ROUND(AJ920-0.04999,1)-AJ920+AM920)</f>
        <v>0</v>
      </c>
      <c r="AM920" s="17" t="str">
        <f t="shared" ref="AM920:AM921" si="2457">IF(VLOOKUP(AF920,Group,7,FALSE)="","",VLOOKUP(AF920,Group,7,FALSE))</f>
        <v/>
      </c>
      <c r="AO920" s="31" t="s">
        <v>59</v>
      </c>
    </row>
    <row r="921" spans="2:41" s="3" customFormat="1" ht="9.9499999999999993" customHeight="1" x14ac:dyDescent="0.2">
      <c r="B921" s="111" t="s">
        <v>8</v>
      </c>
      <c r="D921" s="40"/>
      <c r="E921" s="73" t="s">
        <v>224</v>
      </c>
      <c r="F921" s="73"/>
      <c r="G921" s="30" t="s">
        <v>114</v>
      </c>
      <c r="H921" s="30"/>
      <c r="I921" s="30"/>
      <c r="J921" s="30" t="s">
        <v>135</v>
      </c>
      <c r="K921" s="30"/>
      <c r="L921" s="73" t="s">
        <v>150</v>
      </c>
      <c r="N921" s="191" t="s">
        <v>130</v>
      </c>
      <c r="P921" s="73" t="s">
        <v>116</v>
      </c>
      <c r="Q921" s="89"/>
      <c r="R921" s="29" t="s">
        <v>52</v>
      </c>
      <c r="S921" s="39">
        <f t="shared" si="2449"/>
        <v>28.5</v>
      </c>
      <c r="T921" s="37" t="s">
        <v>46</v>
      </c>
      <c r="U921" s="5" t="str">
        <f>+Instructions!$B$3</f>
        <v>B</v>
      </c>
      <c r="V921" s="52"/>
      <c r="W921" s="56">
        <f>+Instructions!$C$22</f>
        <v>0</v>
      </c>
      <c r="X921" s="17">
        <f>ROUND($AA921*(1-W921)+0.004999,2)</f>
        <v>28.5</v>
      </c>
      <c r="Y921" s="52"/>
      <c r="Z921" s="6" t="s">
        <v>667</v>
      </c>
      <c r="AA921" s="39">
        <v>28.5</v>
      </c>
      <c r="AB921" s="60">
        <f t="shared" si="2450"/>
        <v>0</v>
      </c>
      <c r="AC921" s="17">
        <f t="shared" si="2451"/>
        <v>28.5</v>
      </c>
      <c r="AD921" s="12">
        <f t="shared" si="2452"/>
        <v>0</v>
      </c>
      <c r="AE921" s="120"/>
      <c r="AF921" s="128">
        <v>3</v>
      </c>
      <c r="AG921" s="53">
        <f t="shared" si="2453"/>
        <v>28.5</v>
      </c>
      <c r="AH921" s="52"/>
      <c r="AJ921" s="17">
        <f t="shared" si="2454"/>
        <v>28.5</v>
      </c>
      <c r="AK921" s="17">
        <f t="shared" si="2455"/>
        <v>0</v>
      </c>
      <c r="AL921" s="17">
        <f t="shared" si="2456"/>
        <v>0</v>
      </c>
      <c r="AM921" s="17" t="str">
        <f t="shared" si="2457"/>
        <v/>
      </c>
      <c r="AO921" s="31" t="s">
        <v>59</v>
      </c>
    </row>
    <row r="922" spans="2:41" s="3" customFormat="1" ht="2.85" customHeight="1" x14ac:dyDescent="0.2">
      <c r="P922" s="73"/>
      <c r="Q922" s="89"/>
      <c r="R922" s="6"/>
      <c r="S922" s="39"/>
      <c r="T922" s="6"/>
      <c r="U922" s="5"/>
      <c r="V922" s="52"/>
      <c r="W922" s="56"/>
      <c r="X922" s="15"/>
      <c r="Y922" s="52"/>
      <c r="Z922" s="39"/>
      <c r="AA922" s="39"/>
      <c r="AB922" s="55"/>
      <c r="AC922" s="17"/>
      <c r="AD922" s="15"/>
      <c r="AE922" s="65"/>
      <c r="AF922" s="123"/>
      <c r="AG922" s="39"/>
      <c r="AH922" s="52"/>
      <c r="AJ922" s="17"/>
      <c r="AK922" s="17"/>
      <c r="AL922" s="17"/>
      <c r="AM922" s="17"/>
      <c r="AO922" s="157" t="s">
        <v>59</v>
      </c>
    </row>
    <row r="923" spans="2:41" s="3" customFormat="1" ht="9.9499999999999993" customHeight="1" x14ac:dyDescent="0.2">
      <c r="B923" s="112" t="s">
        <v>55</v>
      </c>
      <c r="D923" s="40"/>
      <c r="E923" s="73" t="s">
        <v>123</v>
      </c>
      <c r="F923" s="73"/>
      <c r="G923" s="30" t="s">
        <v>48</v>
      </c>
      <c r="H923" s="30"/>
      <c r="I923" s="30"/>
      <c r="J923" s="30" t="s">
        <v>222</v>
      </c>
      <c r="K923" s="30"/>
      <c r="L923" s="30"/>
      <c r="M923" s="30"/>
      <c r="N923" s="30"/>
      <c r="P923" s="73" t="s">
        <v>129</v>
      </c>
      <c r="Q923" s="89"/>
      <c r="R923" s="29"/>
      <c r="S923" s="39">
        <f t="shared" ref="S923:S926" si="2458">IF(Suggested="Yes",AA923,AG923)</f>
        <v>15.25</v>
      </c>
      <c r="T923" s="37" t="s">
        <v>47</v>
      </c>
      <c r="U923" s="5" t="str">
        <f>+Instructions!$B$3</f>
        <v>B</v>
      </c>
      <c r="V923" s="52"/>
      <c r="W923" s="56">
        <f>+Instructions!$C$22</f>
        <v>0</v>
      </c>
      <c r="X923" s="17">
        <f t="shared" ref="X923:X926" si="2459">ROUND($AA923*(1-W923)+0.004999,2)</f>
        <v>15.25</v>
      </c>
      <c r="Y923" s="52"/>
      <c r="Z923" s="6" t="s">
        <v>667</v>
      </c>
      <c r="AA923" s="39">
        <v>15.25</v>
      </c>
      <c r="AB923" s="60">
        <f t="shared" ref="AB923:AB926" si="2460">+W923</f>
        <v>0</v>
      </c>
      <c r="AC923" s="17">
        <f t="shared" ref="AC923:AC926" si="2461">+X923</f>
        <v>15.25</v>
      </c>
      <c r="AD923" s="12">
        <f t="shared" ref="AD923:AD926" si="2462">(AG923-AC923)/AG923</f>
        <v>0</v>
      </c>
      <c r="AE923" s="120"/>
      <c r="AF923" s="127">
        <v>1</v>
      </c>
      <c r="AG923" s="38">
        <f t="shared" ref="AG923:AG926" si="2463">SUM(AJ923:AL923)+AE923</f>
        <v>15.25</v>
      </c>
      <c r="AH923" s="52"/>
      <c r="AJ923" s="17">
        <f t="shared" ref="AJ923:AJ926" si="2464">ROUND(AC923/(1-VLOOKUP(AF923,Group,2,FALSE)),2)</f>
        <v>15.25</v>
      </c>
      <c r="AK923" s="17">
        <f t="shared" ref="AK923:AK926" si="2465">IF(VLOOKUP(AF923,Group,5,FALSE)="YES",VLOOKUP(ROUND(ROUND(AJ923,1)-AJ923,2),Round,2,FALSE)+VLOOKUP(AF923,Group,6,FALSE),0)</f>
        <v>0</v>
      </c>
      <c r="AL923" s="17">
        <f t="shared" ref="AL923:AL926" si="2466">IF(VLOOKUP(AF923,Group,7,FALSE)="",0,ROUND(AJ923-0.04999,1)-AJ923+AM923)</f>
        <v>0</v>
      </c>
      <c r="AM923" s="17" t="str">
        <f t="shared" ref="AM923:AM926" si="2467">IF(VLOOKUP(AF923,Group,7,FALSE)="","",VLOOKUP(AF923,Group,7,FALSE))</f>
        <v/>
      </c>
      <c r="AO923" s="31" t="s">
        <v>59</v>
      </c>
    </row>
    <row r="924" spans="2:41" s="3" customFormat="1" ht="9.9499999999999993" customHeight="1" x14ac:dyDescent="0.2">
      <c r="B924" s="112" t="s">
        <v>55</v>
      </c>
      <c r="D924" s="40"/>
      <c r="E924" s="73" t="s">
        <v>124</v>
      </c>
      <c r="F924" s="73"/>
      <c r="G924" s="30" t="s">
        <v>48</v>
      </c>
      <c r="H924" s="30"/>
      <c r="I924" s="30"/>
      <c r="J924" s="30" t="s">
        <v>222</v>
      </c>
      <c r="K924" s="30"/>
      <c r="L924" s="30"/>
      <c r="M924" s="30"/>
      <c r="N924" s="30"/>
      <c r="P924" s="73" t="s">
        <v>111</v>
      </c>
      <c r="Q924" s="89"/>
      <c r="R924" s="29"/>
      <c r="S924" s="39">
        <f t="shared" si="2458"/>
        <v>15.75</v>
      </c>
      <c r="T924" s="37" t="s">
        <v>47</v>
      </c>
      <c r="U924" s="5" t="str">
        <f>+Instructions!$B$3</f>
        <v>B</v>
      </c>
      <c r="V924" s="52"/>
      <c r="W924" s="56">
        <f>+Instructions!$C$22</f>
        <v>0</v>
      </c>
      <c r="X924" s="17">
        <f t="shared" si="2459"/>
        <v>15.75</v>
      </c>
      <c r="Y924" s="52"/>
      <c r="Z924" s="6" t="s">
        <v>667</v>
      </c>
      <c r="AA924" s="39">
        <v>15.75</v>
      </c>
      <c r="AB924" s="60">
        <f t="shared" si="2460"/>
        <v>0</v>
      </c>
      <c r="AC924" s="17">
        <f t="shared" si="2461"/>
        <v>15.75</v>
      </c>
      <c r="AD924" s="12">
        <f t="shared" si="2462"/>
        <v>0</v>
      </c>
      <c r="AE924" s="120"/>
      <c r="AF924" s="127">
        <v>1</v>
      </c>
      <c r="AG924" s="38">
        <f t="shared" si="2463"/>
        <v>15.75</v>
      </c>
      <c r="AH924" s="52"/>
      <c r="AJ924" s="17">
        <f t="shared" si="2464"/>
        <v>15.75</v>
      </c>
      <c r="AK924" s="17">
        <f t="shared" si="2465"/>
        <v>0</v>
      </c>
      <c r="AL924" s="17">
        <f t="shared" si="2466"/>
        <v>0</v>
      </c>
      <c r="AM924" s="17" t="str">
        <f t="shared" si="2467"/>
        <v/>
      </c>
      <c r="AO924" s="31" t="s">
        <v>59</v>
      </c>
    </row>
    <row r="925" spans="2:41" s="3" customFormat="1" ht="9.9499999999999993" customHeight="1" x14ac:dyDescent="0.2">
      <c r="B925" s="112" t="s">
        <v>55</v>
      </c>
      <c r="D925" s="40"/>
      <c r="E925" s="73" t="s">
        <v>125</v>
      </c>
      <c r="F925" s="73"/>
      <c r="G925" s="30" t="s">
        <v>48</v>
      </c>
      <c r="H925" s="30"/>
      <c r="I925" s="30"/>
      <c r="J925" s="30" t="s">
        <v>222</v>
      </c>
      <c r="K925" s="30"/>
      <c r="L925" s="30"/>
      <c r="M925" s="30"/>
      <c r="N925" s="30"/>
      <c r="P925" s="73" t="s">
        <v>141</v>
      </c>
      <c r="Q925" s="89"/>
      <c r="R925" s="29"/>
      <c r="S925" s="39">
        <f t="shared" si="2458"/>
        <v>19.45</v>
      </c>
      <c r="T925" s="37" t="s">
        <v>47</v>
      </c>
      <c r="U925" s="5" t="str">
        <f>+Instructions!$B$3</f>
        <v>B</v>
      </c>
      <c r="V925" s="52"/>
      <c r="W925" s="56">
        <f>+Instructions!$C$22</f>
        <v>0</v>
      </c>
      <c r="X925" s="17">
        <f t="shared" si="2459"/>
        <v>19.45</v>
      </c>
      <c r="Y925" s="52"/>
      <c r="Z925" s="6" t="s">
        <v>667</v>
      </c>
      <c r="AA925" s="39">
        <v>19.45</v>
      </c>
      <c r="AB925" s="60">
        <f t="shared" si="2460"/>
        <v>0</v>
      </c>
      <c r="AC925" s="17">
        <f t="shared" si="2461"/>
        <v>19.45</v>
      </c>
      <c r="AD925" s="12">
        <f t="shared" si="2462"/>
        <v>0</v>
      </c>
      <c r="AE925" s="120"/>
      <c r="AF925" s="127">
        <v>1</v>
      </c>
      <c r="AG925" s="38">
        <f t="shared" si="2463"/>
        <v>19.45</v>
      </c>
      <c r="AH925" s="52"/>
      <c r="AJ925" s="17">
        <f t="shared" si="2464"/>
        <v>19.45</v>
      </c>
      <c r="AK925" s="17">
        <f t="shared" si="2465"/>
        <v>0</v>
      </c>
      <c r="AL925" s="17">
        <f t="shared" si="2466"/>
        <v>0</v>
      </c>
      <c r="AM925" s="17" t="str">
        <f t="shared" si="2467"/>
        <v/>
      </c>
      <c r="AO925" s="31" t="s">
        <v>59</v>
      </c>
    </row>
    <row r="926" spans="2:41" s="3" customFormat="1" ht="9.9499999999999993" customHeight="1" x14ac:dyDescent="0.2">
      <c r="B926" s="112" t="s">
        <v>55</v>
      </c>
      <c r="D926" s="40"/>
      <c r="E926" s="73" t="s">
        <v>277</v>
      </c>
      <c r="F926" s="73"/>
      <c r="G926" s="30" t="s">
        <v>48</v>
      </c>
      <c r="H926" s="30"/>
      <c r="I926" s="30"/>
      <c r="J926" s="30" t="s">
        <v>222</v>
      </c>
      <c r="K926" s="30"/>
      <c r="L926" s="30"/>
      <c r="M926" s="30"/>
      <c r="N926" s="30"/>
      <c r="P926" s="73" t="s">
        <v>143</v>
      </c>
      <c r="Q926" s="89"/>
      <c r="R926" s="29" t="s">
        <v>52</v>
      </c>
      <c r="S926" s="39">
        <f t="shared" si="2458"/>
        <v>20.45</v>
      </c>
      <c r="T926" s="37" t="s">
        <v>47</v>
      </c>
      <c r="U926" s="5" t="str">
        <f>+Instructions!$B$3</f>
        <v>B</v>
      </c>
      <c r="V926" s="52"/>
      <c r="W926" s="56">
        <f>+Instructions!$C$22</f>
        <v>0</v>
      </c>
      <c r="X926" s="17">
        <f t="shared" si="2459"/>
        <v>20.45</v>
      </c>
      <c r="Y926" s="52"/>
      <c r="Z926" s="6" t="s">
        <v>667</v>
      </c>
      <c r="AA926" s="39">
        <v>20.45</v>
      </c>
      <c r="AB926" s="60">
        <f t="shared" si="2460"/>
        <v>0</v>
      </c>
      <c r="AC926" s="17">
        <f t="shared" si="2461"/>
        <v>20.45</v>
      </c>
      <c r="AD926" s="12">
        <f t="shared" si="2462"/>
        <v>0</v>
      </c>
      <c r="AE926" s="120"/>
      <c r="AF926" s="127">
        <v>1</v>
      </c>
      <c r="AG926" s="38">
        <f t="shared" si="2463"/>
        <v>20.45</v>
      </c>
      <c r="AH926" s="52"/>
      <c r="AJ926" s="17">
        <f t="shared" si="2464"/>
        <v>20.45</v>
      </c>
      <c r="AK926" s="17">
        <f t="shared" si="2465"/>
        <v>0</v>
      </c>
      <c r="AL926" s="17">
        <f t="shared" si="2466"/>
        <v>0</v>
      </c>
      <c r="AM926" s="17" t="str">
        <f t="shared" si="2467"/>
        <v/>
      </c>
      <c r="AO926" s="31" t="s">
        <v>59</v>
      </c>
    </row>
    <row r="927" spans="2:41" s="3" customFormat="1" ht="1.5" customHeight="1" x14ac:dyDescent="0.2">
      <c r="P927" s="73"/>
      <c r="Q927" s="89"/>
      <c r="R927" s="6"/>
      <c r="S927" s="39"/>
      <c r="T927" s="6"/>
      <c r="U927" s="5"/>
      <c r="V927" s="52"/>
      <c r="W927" s="56"/>
      <c r="X927" s="15"/>
      <c r="Y927" s="52"/>
      <c r="Z927" s="39"/>
      <c r="AA927" s="39"/>
      <c r="AB927" s="55"/>
      <c r="AC927" s="17"/>
      <c r="AD927" s="15"/>
      <c r="AE927" s="65"/>
      <c r="AF927" s="123"/>
      <c r="AG927" s="39"/>
      <c r="AH927" s="52"/>
      <c r="AJ927" s="17"/>
      <c r="AK927" s="17"/>
      <c r="AL927" s="17"/>
      <c r="AM927" s="17"/>
      <c r="AO927" s="157" t="s">
        <v>59</v>
      </c>
    </row>
    <row r="928" spans="2:41" s="3" customFormat="1" ht="9.9499999999999993" customHeight="1" x14ac:dyDescent="0.2">
      <c r="B928" s="111" t="s">
        <v>8</v>
      </c>
      <c r="D928" s="40"/>
      <c r="E928" s="73" t="s">
        <v>224</v>
      </c>
      <c r="F928" s="73"/>
      <c r="G928" s="30" t="s">
        <v>114</v>
      </c>
      <c r="H928" s="30"/>
      <c r="I928" s="30"/>
      <c r="J928" s="30" t="s">
        <v>225</v>
      </c>
      <c r="K928" s="30"/>
      <c r="L928" s="73" t="s">
        <v>145</v>
      </c>
      <c r="N928" s="191" t="s">
        <v>130</v>
      </c>
      <c r="P928" s="73" t="s">
        <v>116</v>
      </c>
      <c r="Q928" s="89"/>
      <c r="R928" s="29"/>
      <c r="S928" s="39">
        <f t="shared" ref="S928:S929" si="2468">IF(Suggested="Yes",AA928,AG928)</f>
        <v>24.8</v>
      </c>
      <c r="T928" s="37" t="s">
        <v>46</v>
      </c>
      <c r="U928" s="5" t="str">
        <f>+Instructions!$B$3</f>
        <v>B</v>
      </c>
      <c r="V928" s="52"/>
      <c r="W928" s="56">
        <f>+Instructions!$C$22</f>
        <v>0</v>
      </c>
      <c r="X928" s="17">
        <f t="shared" ref="X928:X929" si="2469">ROUND($AA928*(1-W928)+0.004999,2)</f>
        <v>24.8</v>
      </c>
      <c r="Y928" s="52"/>
      <c r="Z928" s="6" t="s">
        <v>667</v>
      </c>
      <c r="AA928" s="39">
        <v>24.8</v>
      </c>
      <c r="AB928" s="60">
        <f t="shared" ref="AB928:AB929" si="2470">+W928</f>
        <v>0</v>
      </c>
      <c r="AC928" s="17">
        <f t="shared" ref="AC928:AC929" si="2471">+X928</f>
        <v>24.8</v>
      </c>
      <c r="AD928" s="12">
        <f t="shared" ref="AD928:AD929" si="2472">(AG928-AC928)/AG928</f>
        <v>0</v>
      </c>
      <c r="AE928" s="120"/>
      <c r="AF928" s="128">
        <v>3</v>
      </c>
      <c r="AG928" s="53">
        <f t="shared" ref="AG928:AG929" si="2473">SUM(AJ928:AL928)+AE928</f>
        <v>24.8</v>
      </c>
      <c r="AH928" s="52"/>
      <c r="AJ928" s="17">
        <f t="shared" ref="AJ928:AJ929" si="2474">ROUND(AC928/(1-VLOOKUP(AF928,Group,2,FALSE)),2)</f>
        <v>24.8</v>
      </c>
      <c r="AK928" s="17">
        <f t="shared" ref="AK928:AK929" si="2475">IF(VLOOKUP(AF928,Group,5,FALSE)="YES",VLOOKUP(ROUND(ROUND(AJ928,1)-AJ928,2),Round,2,FALSE)+VLOOKUP(AF928,Group,6,FALSE),0)</f>
        <v>0</v>
      </c>
      <c r="AL928" s="17">
        <f t="shared" ref="AL928:AL929" si="2476">IF(VLOOKUP(AF928,Group,7,FALSE)="",0,ROUND(AJ928-0.04999,1)-AJ928+AM928)</f>
        <v>0</v>
      </c>
      <c r="AM928" s="17" t="str">
        <f t="shared" ref="AM928:AM929" si="2477">IF(VLOOKUP(AF928,Group,7,FALSE)="","",VLOOKUP(AF928,Group,7,FALSE))</f>
        <v/>
      </c>
      <c r="AO928" s="31" t="s">
        <v>59</v>
      </c>
    </row>
    <row r="929" spans="2:41" s="3" customFormat="1" ht="9.9499999999999993" customHeight="1" x14ac:dyDescent="0.2">
      <c r="B929" s="111" t="s">
        <v>8</v>
      </c>
      <c r="D929" s="40"/>
      <c r="E929" s="73" t="s">
        <v>224</v>
      </c>
      <c r="F929" s="73"/>
      <c r="G929" s="30" t="s">
        <v>114</v>
      </c>
      <c r="H929" s="30"/>
      <c r="I929" s="30"/>
      <c r="J929" s="30" t="s">
        <v>225</v>
      </c>
      <c r="K929" s="30"/>
      <c r="L929" s="73" t="s">
        <v>150</v>
      </c>
      <c r="N929" s="191" t="s">
        <v>130</v>
      </c>
      <c r="P929" s="73" t="s">
        <v>116</v>
      </c>
      <c r="Q929" s="89"/>
      <c r="R929" s="29"/>
      <c r="S929" s="39">
        <f t="shared" si="2468"/>
        <v>24.8</v>
      </c>
      <c r="T929" s="37" t="s">
        <v>46</v>
      </c>
      <c r="U929" s="5" t="str">
        <f>+Instructions!$B$3</f>
        <v>B</v>
      </c>
      <c r="V929" s="52"/>
      <c r="W929" s="56">
        <f>+Instructions!$C$22</f>
        <v>0</v>
      </c>
      <c r="X929" s="17">
        <f t="shared" si="2469"/>
        <v>24.8</v>
      </c>
      <c r="Y929" s="52"/>
      <c r="Z929" s="6" t="s">
        <v>667</v>
      </c>
      <c r="AA929" s="39">
        <v>24.8</v>
      </c>
      <c r="AB929" s="60">
        <f t="shared" si="2470"/>
        <v>0</v>
      </c>
      <c r="AC929" s="17">
        <f t="shared" si="2471"/>
        <v>24.8</v>
      </c>
      <c r="AD929" s="12">
        <f t="shared" si="2472"/>
        <v>0</v>
      </c>
      <c r="AE929" s="120"/>
      <c r="AF929" s="128">
        <v>3</v>
      </c>
      <c r="AG929" s="53">
        <f t="shared" si="2473"/>
        <v>24.8</v>
      </c>
      <c r="AH929" s="52"/>
      <c r="AJ929" s="17">
        <f t="shared" si="2474"/>
        <v>24.8</v>
      </c>
      <c r="AK929" s="17">
        <f t="shared" si="2475"/>
        <v>0</v>
      </c>
      <c r="AL929" s="17">
        <f t="shared" si="2476"/>
        <v>0</v>
      </c>
      <c r="AM929" s="17" t="str">
        <f t="shared" si="2477"/>
        <v/>
      </c>
      <c r="AO929" s="31" t="s">
        <v>59</v>
      </c>
    </row>
    <row r="930" spans="2:41" s="3" customFormat="1" ht="2.85" customHeight="1" x14ac:dyDescent="0.2">
      <c r="P930" s="73"/>
      <c r="Q930" s="89"/>
      <c r="R930" s="6"/>
      <c r="S930" s="39"/>
      <c r="T930" s="6"/>
      <c r="U930" s="5"/>
      <c r="V930" s="52"/>
      <c r="W930" s="56"/>
      <c r="X930" s="15"/>
      <c r="Y930" s="52"/>
      <c r="Z930" s="39"/>
      <c r="AA930" s="39"/>
      <c r="AB930" s="55"/>
      <c r="AC930" s="17"/>
      <c r="AD930" s="15"/>
      <c r="AE930" s="65"/>
      <c r="AF930" s="123"/>
      <c r="AG930" s="39"/>
      <c r="AH930" s="52"/>
      <c r="AJ930" s="17"/>
      <c r="AK930" s="17"/>
      <c r="AL930" s="17"/>
      <c r="AM930" s="17"/>
      <c r="AO930" s="157" t="s">
        <v>59</v>
      </c>
    </row>
    <row r="931" spans="2:41" s="3" customFormat="1" ht="9.9499999999999993" customHeight="1" x14ac:dyDescent="0.2">
      <c r="D931" s="40" t="s">
        <v>97</v>
      </c>
      <c r="E931" s="186" t="s">
        <v>227</v>
      </c>
      <c r="F931" s="186"/>
      <c r="G931" s="186"/>
      <c r="H931" s="186"/>
      <c r="I931" s="186"/>
      <c r="J931" s="186"/>
      <c r="K931" s="186"/>
      <c r="L931" s="186"/>
      <c r="M931" s="186"/>
      <c r="N931" s="186"/>
      <c r="O931" s="186"/>
      <c r="P931" s="98"/>
      <c r="Q931" s="187"/>
      <c r="R931" s="188"/>
      <c r="S931" s="39"/>
      <c r="T931" s="6"/>
      <c r="U931" s="5"/>
      <c r="V931" s="52"/>
      <c r="W931" s="56"/>
      <c r="X931" s="15"/>
      <c r="Y931" s="52"/>
      <c r="Z931" s="39"/>
      <c r="AA931" s="39"/>
      <c r="AB931" s="55"/>
      <c r="AC931" s="17"/>
      <c r="AD931" s="15"/>
      <c r="AE931" s="65"/>
      <c r="AF931" s="123"/>
      <c r="AG931" s="39"/>
      <c r="AH931" s="52"/>
      <c r="AJ931" s="17"/>
      <c r="AK931" s="17"/>
      <c r="AL931" s="17"/>
      <c r="AM931" s="17"/>
      <c r="AO931" s="157" t="s">
        <v>59</v>
      </c>
    </row>
    <row r="932" spans="2:41" s="3" customFormat="1" ht="1.5" customHeight="1" x14ac:dyDescent="0.2">
      <c r="P932" s="73"/>
      <c r="Q932" s="89"/>
      <c r="R932" s="6"/>
      <c r="S932" s="39"/>
      <c r="T932" s="6"/>
      <c r="U932" s="5"/>
      <c r="V932" s="52"/>
      <c r="W932" s="56"/>
      <c r="X932" s="15"/>
      <c r="Y932" s="52"/>
      <c r="Z932" s="39"/>
      <c r="AA932" s="39"/>
      <c r="AB932" s="55"/>
      <c r="AC932" s="17"/>
      <c r="AD932" s="15"/>
      <c r="AE932" s="65"/>
      <c r="AF932" s="123"/>
      <c r="AG932" s="39"/>
      <c r="AH932" s="52"/>
      <c r="AJ932" s="17"/>
      <c r="AK932" s="17"/>
      <c r="AL932" s="17"/>
      <c r="AM932" s="17"/>
      <c r="AO932" s="157" t="s">
        <v>59</v>
      </c>
    </row>
    <row r="933" spans="2:41" s="3" customFormat="1" ht="9.9499999999999993" customHeight="1" x14ac:dyDescent="0.2">
      <c r="B933" s="112" t="s">
        <v>55</v>
      </c>
      <c r="D933" s="40"/>
      <c r="E933" s="73" t="s">
        <v>123</v>
      </c>
      <c r="F933" s="73"/>
      <c r="G933" s="30" t="s">
        <v>48</v>
      </c>
      <c r="H933" s="30"/>
      <c r="J933" s="30" t="s">
        <v>175</v>
      </c>
      <c r="K933" s="30"/>
      <c r="L933" s="30"/>
      <c r="M933" s="30"/>
      <c r="N933" s="30"/>
      <c r="P933" s="73" t="s">
        <v>129</v>
      </c>
      <c r="Q933" s="89"/>
      <c r="R933" s="29"/>
      <c r="S933" s="39">
        <f t="shared" ref="S933:S935" si="2478">IF(Suggested="Yes",AA933,AG933)</f>
        <v>12.3</v>
      </c>
      <c r="T933" s="37" t="s">
        <v>47</v>
      </c>
      <c r="U933" s="5" t="str">
        <f>+Instructions!$B$3</f>
        <v>B</v>
      </c>
      <c r="V933" s="52"/>
      <c r="W933" s="56">
        <f>+Instructions!$C$22</f>
        <v>0</v>
      </c>
      <c r="X933" s="17">
        <f t="shared" ref="X933:X935" si="2479">ROUND($AA933*(1-W933)+0.004999,2)</f>
        <v>12.3</v>
      </c>
      <c r="Y933" s="52"/>
      <c r="Z933" s="6" t="s">
        <v>667</v>
      </c>
      <c r="AA933" s="39">
        <v>12.3</v>
      </c>
      <c r="AB933" s="60">
        <f t="shared" ref="AB933:AB935" si="2480">+W933</f>
        <v>0</v>
      </c>
      <c r="AC933" s="17">
        <f t="shared" ref="AC933:AC935" si="2481">+X933</f>
        <v>12.3</v>
      </c>
      <c r="AD933" s="12">
        <f t="shared" ref="AD933:AD935" si="2482">(AG933-AC933)/AG933</f>
        <v>0</v>
      </c>
      <c r="AE933" s="120"/>
      <c r="AF933" s="127">
        <v>1</v>
      </c>
      <c r="AG933" s="38">
        <f t="shared" ref="AG933:AG935" si="2483">SUM(AJ933:AL933)+AE933</f>
        <v>12.3</v>
      </c>
      <c r="AH933" s="52"/>
      <c r="AJ933" s="17">
        <f t="shared" ref="AJ933:AJ935" si="2484">ROUND(AC933/(1-VLOOKUP(AF933,Group,2,FALSE)),2)</f>
        <v>12.3</v>
      </c>
      <c r="AK933" s="17">
        <f t="shared" ref="AK933:AK935" si="2485">IF(VLOOKUP(AF933,Group,5,FALSE)="YES",VLOOKUP(ROUND(ROUND(AJ933,1)-AJ933,2),Round,2,FALSE)+VLOOKUP(AF933,Group,6,FALSE),0)</f>
        <v>0</v>
      </c>
      <c r="AL933" s="17">
        <f t="shared" ref="AL933:AL935" si="2486">IF(VLOOKUP(AF933,Group,7,FALSE)="",0,ROUND(AJ933-0.04999,1)-AJ933+AM933)</f>
        <v>0</v>
      </c>
      <c r="AM933" s="17" t="str">
        <f t="shared" ref="AM933:AM935" si="2487">IF(VLOOKUP(AF933,Group,7,FALSE)="","",VLOOKUP(AF933,Group,7,FALSE))</f>
        <v/>
      </c>
      <c r="AO933" s="31" t="s">
        <v>59</v>
      </c>
    </row>
    <row r="934" spans="2:41" s="3" customFormat="1" ht="9.9499999999999993" customHeight="1" x14ac:dyDescent="0.2">
      <c r="B934" s="112" t="s">
        <v>55</v>
      </c>
      <c r="D934" s="40"/>
      <c r="E934" s="73" t="s">
        <v>124</v>
      </c>
      <c r="F934" s="73"/>
      <c r="G934" s="30" t="s">
        <v>48</v>
      </c>
      <c r="H934" s="30"/>
      <c r="J934" s="30" t="s">
        <v>175</v>
      </c>
      <c r="K934" s="30"/>
      <c r="L934" s="30"/>
      <c r="M934" s="30"/>
      <c r="N934" s="30"/>
      <c r="P934" s="73" t="s">
        <v>111</v>
      </c>
      <c r="Q934" s="89"/>
      <c r="R934" s="29"/>
      <c r="S934" s="39">
        <f t="shared" si="2478"/>
        <v>12.7</v>
      </c>
      <c r="T934" s="37" t="s">
        <v>47</v>
      </c>
      <c r="U934" s="5" t="str">
        <f>+Instructions!$B$3</f>
        <v>B</v>
      </c>
      <c r="V934" s="52"/>
      <c r="W934" s="56">
        <f>+Instructions!$C$22</f>
        <v>0</v>
      </c>
      <c r="X934" s="17">
        <f t="shared" si="2479"/>
        <v>12.7</v>
      </c>
      <c r="Y934" s="52"/>
      <c r="Z934" s="6" t="s">
        <v>667</v>
      </c>
      <c r="AA934" s="39">
        <v>12.7</v>
      </c>
      <c r="AB934" s="60">
        <f t="shared" si="2480"/>
        <v>0</v>
      </c>
      <c r="AC934" s="17">
        <f t="shared" si="2481"/>
        <v>12.7</v>
      </c>
      <c r="AD934" s="12">
        <f t="shared" si="2482"/>
        <v>0</v>
      </c>
      <c r="AE934" s="120"/>
      <c r="AF934" s="127">
        <v>1</v>
      </c>
      <c r="AG934" s="38">
        <f t="shared" si="2483"/>
        <v>12.7</v>
      </c>
      <c r="AH934" s="52"/>
      <c r="AJ934" s="17">
        <f t="shared" si="2484"/>
        <v>12.7</v>
      </c>
      <c r="AK934" s="17">
        <f t="shared" si="2485"/>
        <v>0</v>
      </c>
      <c r="AL934" s="17">
        <f t="shared" si="2486"/>
        <v>0</v>
      </c>
      <c r="AM934" s="17" t="str">
        <f t="shared" si="2487"/>
        <v/>
      </c>
      <c r="AO934" s="31" t="s">
        <v>59</v>
      </c>
    </row>
    <row r="935" spans="2:41" s="3" customFormat="1" ht="9.9499999999999993" customHeight="1" x14ac:dyDescent="0.2">
      <c r="B935" s="112" t="s">
        <v>55</v>
      </c>
      <c r="D935" s="40"/>
      <c r="E935" s="73" t="s">
        <v>125</v>
      </c>
      <c r="F935" s="73"/>
      <c r="G935" s="30" t="s">
        <v>48</v>
      </c>
      <c r="H935" s="30"/>
      <c r="J935" s="30" t="s">
        <v>175</v>
      </c>
      <c r="K935" s="30"/>
      <c r="L935" s="30"/>
      <c r="M935" s="30"/>
      <c r="N935" s="30"/>
      <c r="P935" s="73" t="s">
        <v>141</v>
      </c>
      <c r="Q935" s="89"/>
      <c r="R935" s="29"/>
      <c r="S935" s="39">
        <f t="shared" si="2478"/>
        <v>15.8</v>
      </c>
      <c r="T935" s="37" t="s">
        <v>47</v>
      </c>
      <c r="U935" s="5" t="str">
        <f>+Instructions!$B$3</f>
        <v>B</v>
      </c>
      <c r="V935" s="52"/>
      <c r="W935" s="56">
        <f>+Instructions!$C$22</f>
        <v>0</v>
      </c>
      <c r="X935" s="17">
        <f t="shared" si="2479"/>
        <v>15.8</v>
      </c>
      <c r="Y935" s="52"/>
      <c r="Z935" s="6" t="s">
        <v>667</v>
      </c>
      <c r="AA935" s="39">
        <v>15.8</v>
      </c>
      <c r="AB935" s="60">
        <f t="shared" si="2480"/>
        <v>0</v>
      </c>
      <c r="AC935" s="17">
        <f t="shared" si="2481"/>
        <v>15.8</v>
      </c>
      <c r="AD935" s="12">
        <f t="shared" si="2482"/>
        <v>0</v>
      </c>
      <c r="AE935" s="120"/>
      <c r="AF935" s="127">
        <v>1</v>
      </c>
      <c r="AG935" s="38">
        <f t="shared" si="2483"/>
        <v>15.8</v>
      </c>
      <c r="AH935" s="52"/>
      <c r="AJ935" s="17">
        <f t="shared" si="2484"/>
        <v>15.8</v>
      </c>
      <c r="AK935" s="17">
        <f t="shared" si="2485"/>
        <v>0</v>
      </c>
      <c r="AL935" s="17">
        <f t="shared" si="2486"/>
        <v>0</v>
      </c>
      <c r="AM935" s="17" t="str">
        <f t="shared" si="2487"/>
        <v/>
      </c>
      <c r="AO935" s="31" t="s">
        <v>59</v>
      </c>
    </row>
    <row r="936" spans="2:41" s="3" customFormat="1" ht="1.5" customHeight="1" x14ac:dyDescent="0.2">
      <c r="P936" s="73"/>
      <c r="Q936" s="89"/>
      <c r="R936" s="6"/>
      <c r="S936" s="39"/>
      <c r="T936" s="6"/>
      <c r="U936" s="5"/>
      <c r="V936" s="52"/>
      <c r="W936" s="56"/>
      <c r="X936" s="15"/>
      <c r="Y936" s="52"/>
      <c r="Z936" s="39"/>
      <c r="AA936" s="39"/>
      <c r="AB936" s="55"/>
      <c r="AC936" s="17"/>
      <c r="AD936" s="15"/>
      <c r="AE936" s="65"/>
      <c r="AF936" s="123"/>
      <c r="AG936" s="39"/>
      <c r="AH936" s="52"/>
      <c r="AJ936" s="17"/>
      <c r="AK936" s="17"/>
      <c r="AL936" s="17"/>
      <c r="AM936" s="17"/>
      <c r="AO936" s="157" t="s">
        <v>59</v>
      </c>
    </row>
    <row r="937" spans="2:41" s="3" customFormat="1" ht="9.9499999999999993" customHeight="1" x14ac:dyDescent="0.2">
      <c r="B937" s="111" t="s">
        <v>8</v>
      </c>
      <c r="D937" s="40"/>
      <c r="E937" s="73" t="s">
        <v>224</v>
      </c>
      <c r="F937" s="73"/>
      <c r="G937" s="30" t="s">
        <v>114</v>
      </c>
      <c r="H937" s="30"/>
      <c r="I937" s="30" t="s">
        <v>255</v>
      </c>
      <c r="J937" s="30"/>
      <c r="K937" s="30"/>
      <c r="L937" s="73" t="s">
        <v>145</v>
      </c>
      <c r="N937" s="191" t="s">
        <v>130</v>
      </c>
      <c r="P937" s="73" t="s">
        <v>116</v>
      </c>
      <c r="Q937" s="89"/>
      <c r="R937" s="29"/>
      <c r="S937" s="39">
        <f t="shared" ref="S937:S938" si="2488">IF(Suggested="Yes",AA937,AG937)</f>
        <v>24.8</v>
      </c>
      <c r="T937" s="37" t="s">
        <v>46</v>
      </c>
      <c r="U937" s="5" t="str">
        <f>+Instructions!$B$3</f>
        <v>B</v>
      </c>
      <c r="V937" s="52"/>
      <c r="W937" s="56">
        <f>+Instructions!$C$22</f>
        <v>0</v>
      </c>
      <c r="X937" s="17">
        <f t="shared" ref="X937:X938" si="2489">ROUND($AA937*(1-W937)+0.004999,2)</f>
        <v>24.8</v>
      </c>
      <c r="Y937" s="52"/>
      <c r="Z937" s="6" t="s">
        <v>667</v>
      </c>
      <c r="AA937" s="39">
        <v>24.8</v>
      </c>
      <c r="AB937" s="60">
        <f t="shared" ref="AB937:AB938" si="2490">+W937</f>
        <v>0</v>
      </c>
      <c r="AC937" s="17">
        <f t="shared" ref="AC937:AC938" si="2491">+X937</f>
        <v>24.8</v>
      </c>
      <c r="AD937" s="12">
        <f t="shared" ref="AD937:AD938" si="2492">(AG937-AC937)/AG937</f>
        <v>0</v>
      </c>
      <c r="AE937" s="120"/>
      <c r="AF937" s="128">
        <v>3</v>
      </c>
      <c r="AG937" s="53">
        <f t="shared" ref="AG937:AG938" si="2493">SUM(AJ937:AL937)+AE937</f>
        <v>24.8</v>
      </c>
      <c r="AH937" s="52"/>
      <c r="AJ937" s="17">
        <f t="shared" ref="AJ937:AJ938" si="2494">ROUND(AC937/(1-VLOOKUP(AF937,Group,2,FALSE)),2)</f>
        <v>24.8</v>
      </c>
      <c r="AK937" s="17">
        <f t="shared" ref="AK937:AK938" si="2495">IF(VLOOKUP(AF937,Group,5,FALSE)="YES",VLOOKUP(ROUND(ROUND(AJ937,1)-AJ937,2),Round,2,FALSE)+VLOOKUP(AF937,Group,6,FALSE),0)</f>
        <v>0</v>
      </c>
      <c r="AL937" s="17">
        <f t="shared" ref="AL937:AL938" si="2496">IF(VLOOKUP(AF937,Group,7,FALSE)="",0,ROUND(AJ937-0.04999,1)-AJ937+AM937)</f>
        <v>0</v>
      </c>
      <c r="AM937" s="17" t="str">
        <f t="shared" ref="AM937:AM938" si="2497">IF(VLOOKUP(AF937,Group,7,FALSE)="","",VLOOKUP(AF937,Group,7,FALSE))</f>
        <v/>
      </c>
      <c r="AO937" s="31" t="s">
        <v>59</v>
      </c>
    </row>
    <row r="938" spans="2:41" s="3" customFormat="1" ht="9.9499999999999993" customHeight="1" x14ac:dyDescent="0.2">
      <c r="B938" s="111" t="s">
        <v>8</v>
      </c>
      <c r="D938" s="40"/>
      <c r="E938" s="73" t="s">
        <v>224</v>
      </c>
      <c r="F938" s="73"/>
      <c r="G938" s="30" t="s">
        <v>114</v>
      </c>
      <c r="H938" s="30"/>
      <c r="I938" s="30" t="s">
        <v>255</v>
      </c>
      <c r="J938" s="30"/>
      <c r="K938" s="30"/>
      <c r="L938" s="73" t="s">
        <v>150</v>
      </c>
      <c r="N938" s="191" t="s">
        <v>130</v>
      </c>
      <c r="P938" s="73" t="s">
        <v>116</v>
      </c>
      <c r="Q938" s="89"/>
      <c r="R938" s="29"/>
      <c r="S938" s="39">
        <f t="shared" si="2488"/>
        <v>24.8</v>
      </c>
      <c r="T938" s="37" t="s">
        <v>46</v>
      </c>
      <c r="U938" s="5" t="str">
        <f>+Instructions!$B$3</f>
        <v>B</v>
      </c>
      <c r="V938" s="52"/>
      <c r="W938" s="56">
        <f>+Instructions!$C$22</f>
        <v>0</v>
      </c>
      <c r="X938" s="17">
        <f t="shared" si="2489"/>
        <v>24.8</v>
      </c>
      <c r="Y938" s="52"/>
      <c r="Z938" s="6" t="s">
        <v>667</v>
      </c>
      <c r="AA938" s="39">
        <v>24.8</v>
      </c>
      <c r="AB938" s="60">
        <f t="shared" si="2490"/>
        <v>0</v>
      </c>
      <c r="AC938" s="17">
        <f t="shared" si="2491"/>
        <v>24.8</v>
      </c>
      <c r="AD938" s="12">
        <f t="shared" si="2492"/>
        <v>0</v>
      </c>
      <c r="AE938" s="120"/>
      <c r="AF938" s="128">
        <v>3</v>
      </c>
      <c r="AG938" s="53">
        <f t="shared" si="2493"/>
        <v>24.8</v>
      </c>
      <c r="AH938" s="52"/>
      <c r="AJ938" s="17">
        <f t="shared" si="2494"/>
        <v>24.8</v>
      </c>
      <c r="AK938" s="17">
        <f t="shared" si="2495"/>
        <v>0</v>
      </c>
      <c r="AL938" s="17">
        <f t="shared" si="2496"/>
        <v>0</v>
      </c>
      <c r="AM938" s="17" t="str">
        <f t="shared" si="2497"/>
        <v/>
      </c>
      <c r="AO938" s="31" t="s">
        <v>59</v>
      </c>
    </row>
    <row r="939" spans="2:41" s="3" customFormat="1" ht="2.85" customHeight="1" x14ac:dyDescent="0.2">
      <c r="P939" s="73"/>
      <c r="Q939" s="89"/>
      <c r="R939" s="6"/>
      <c r="S939" s="39"/>
      <c r="T939" s="6"/>
      <c r="U939" s="5"/>
      <c r="V939" s="52"/>
      <c r="W939" s="56"/>
      <c r="X939" s="15"/>
      <c r="Y939" s="52"/>
      <c r="Z939" s="39"/>
      <c r="AA939" s="39"/>
      <c r="AB939" s="55"/>
      <c r="AC939" s="17"/>
      <c r="AD939" s="15"/>
      <c r="AE939" s="65"/>
      <c r="AF939" s="123"/>
      <c r="AG939" s="39"/>
      <c r="AH939" s="52"/>
      <c r="AJ939" s="17"/>
      <c r="AK939" s="17"/>
      <c r="AL939" s="17"/>
      <c r="AM939" s="17"/>
      <c r="AO939" s="157" t="s">
        <v>59</v>
      </c>
    </row>
    <row r="940" spans="2:41" s="3" customFormat="1" ht="9.9499999999999993" customHeight="1" x14ac:dyDescent="0.2">
      <c r="B940" s="112" t="s">
        <v>55</v>
      </c>
      <c r="D940" s="40"/>
      <c r="E940" s="73" t="s">
        <v>172</v>
      </c>
      <c r="F940" s="73"/>
      <c r="G940" s="30" t="s">
        <v>48</v>
      </c>
      <c r="H940" s="30"/>
      <c r="J940" s="30" t="s">
        <v>175</v>
      </c>
      <c r="K940" s="30"/>
      <c r="L940" s="30"/>
      <c r="M940" s="30"/>
      <c r="N940" s="30"/>
      <c r="P940" s="73" t="s">
        <v>176</v>
      </c>
      <c r="Q940" s="89"/>
      <c r="R940" s="29"/>
      <c r="S940" s="39">
        <f t="shared" ref="S940" si="2498">IF(Suggested="Yes",AA940,AG940)</f>
        <v>18.3</v>
      </c>
      <c r="T940" s="37" t="s">
        <v>47</v>
      </c>
      <c r="U940" s="5" t="str">
        <f>+Instructions!$B$3</f>
        <v>B</v>
      </c>
      <c r="V940" s="52"/>
      <c r="W940" s="56">
        <f>+Instructions!$C$22</f>
        <v>0</v>
      </c>
      <c r="X940" s="17">
        <f t="shared" ref="X940" si="2499">ROUND($AA940*(1-W940)+0.004999,2)</f>
        <v>18.3</v>
      </c>
      <c r="Y940" s="52"/>
      <c r="Z940" s="6" t="s">
        <v>667</v>
      </c>
      <c r="AA940" s="39">
        <v>18.3</v>
      </c>
      <c r="AB940" s="60">
        <f t="shared" ref="AB940" si="2500">+W940</f>
        <v>0</v>
      </c>
      <c r="AC940" s="17">
        <f t="shared" ref="AC940" si="2501">+X940</f>
        <v>18.3</v>
      </c>
      <c r="AD940" s="12">
        <f t="shared" ref="AD940" si="2502">(AG940-AC940)/AG940</f>
        <v>0</v>
      </c>
      <c r="AE940" s="120"/>
      <c r="AF940" s="127">
        <v>1</v>
      </c>
      <c r="AG940" s="38">
        <f t="shared" ref="AG940" si="2503">SUM(AJ940:AL940)+AE940</f>
        <v>18.3</v>
      </c>
      <c r="AH940" s="52"/>
      <c r="AJ940" s="17">
        <f t="shared" ref="AJ940" si="2504">ROUND(AC940/(1-VLOOKUP(AF940,Group,2,FALSE)),2)</f>
        <v>18.3</v>
      </c>
      <c r="AK940" s="17">
        <f t="shared" ref="AK940" si="2505">IF(VLOOKUP(AF940,Group,5,FALSE)="YES",VLOOKUP(ROUND(ROUND(AJ940,1)-AJ940,2),Round,2,FALSE)+VLOOKUP(AF940,Group,6,FALSE),0)</f>
        <v>0</v>
      </c>
      <c r="AL940" s="17">
        <f t="shared" ref="AL940" si="2506">IF(VLOOKUP(AF940,Group,7,FALSE)="",0,ROUND(AJ940-0.04999,1)-AJ940+AM940)</f>
        <v>0</v>
      </c>
      <c r="AM940" s="17" t="str">
        <f t="shared" ref="AM940" si="2507">IF(VLOOKUP(AF940,Group,7,FALSE)="","",VLOOKUP(AF940,Group,7,FALSE))</f>
        <v/>
      </c>
      <c r="AO940" s="31" t="s">
        <v>59</v>
      </c>
    </row>
    <row r="941" spans="2:41" s="3" customFormat="1" ht="1.5" customHeight="1" x14ac:dyDescent="0.2">
      <c r="P941" s="73"/>
      <c r="Q941" s="89"/>
      <c r="R941" s="6"/>
      <c r="S941" s="39"/>
      <c r="T941" s="6"/>
      <c r="U941" s="5"/>
      <c r="V941" s="52"/>
      <c r="W941" s="56"/>
      <c r="X941" s="15"/>
      <c r="Y941" s="52"/>
      <c r="Z941" s="39"/>
      <c r="AA941" s="39"/>
      <c r="AB941" s="55"/>
      <c r="AC941" s="17"/>
      <c r="AD941" s="15"/>
      <c r="AE941" s="65"/>
      <c r="AF941" s="123"/>
      <c r="AG941" s="39"/>
      <c r="AH941" s="52"/>
      <c r="AJ941" s="17"/>
      <c r="AK941" s="17"/>
      <c r="AL941" s="17"/>
      <c r="AM941" s="17"/>
      <c r="AO941" s="157" t="s">
        <v>59</v>
      </c>
    </row>
    <row r="942" spans="2:41" s="3" customFormat="1" ht="9.75" customHeight="1" x14ac:dyDescent="0.2">
      <c r="C942" s="11"/>
      <c r="D942" s="98" t="s">
        <v>327</v>
      </c>
      <c r="E942" s="174" t="s">
        <v>571</v>
      </c>
      <c r="F942" s="73"/>
      <c r="G942" s="30"/>
      <c r="H942" s="30"/>
      <c r="I942" s="30"/>
      <c r="J942" s="30"/>
      <c r="K942" s="174"/>
      <c r="M942" s="174"/>
      <c r="N942" s="30"/>
      <c r="P942" s="73"/>
      <c r="Q942" s="89"/>
      <c r="R942" s="29"/>
      <c r="S942" s="39"/>
      <c r="T942" s="37"/>
      <c r="U942" s="37"/>
      <c r="V942" s="52"/>
      <c r="W942" s="56"/>
      <c r="X942" s="39"/>
      <c r="Y942" s="52"/>
      <c r="Z942" s="39"/>
      <c r="AA942" s="39"/>
      <c r="AB942" s="60"/>
      <c r="AC942" s="39"/>
      <c r="AD942" s="60"/>
      <c r="AE942" s="74"/>
      <c r="AF942" s="74"/>
      <c r="AG942" s="39"/>
      <c r="AH942" s="52"/>
      <c r="AI942" s="39"/>
      <c r="AJ942" s="39"/>
      <c r="AK942" s="39"/>
      <c r="AL942" s="39"/>
      <c r="AM942" s="39"/>
      <c r="AN942" s="6"/>
      <c r="AO942" s="156"/>
    </row>
    <row r="943" spans="2:41" s="3" customFormat="1" ht="3.95" customHeight="1" x14ac:dyDescent="0.2">
      <c r="P943" s="73"/>
      <c r="Q943" s="89"/>
      <c r="R943" s="6"/>
      <c r="S943" s="39"/>
      <c r="T943" s="6"/>
      <c r="U943" s="5"/>
      <c r="V943" s="52"/>
      <c r="W943" s="56"/>
      <c r="X943" s="15"/>
      <c r="Y943" s="52"/>
      <c r="Z943" s="39"/>
      <c r="AA943" s="39"/>
      <c r="AB943" s="55"/>
      <c r="AC943" s="17"/>
      <c r="AD943" s="15"/>
      <c r="AE943" s="65"/>
      <c r="AF943" s="123"/>
      <c r="AG943" s="39"/>
      <c r="AH943" s="52"/>
      <c r="AJ943" s="17"/>
      <c r="AK943" s="17"/>
      <c r="AL943" s="17"/>
      <c r="AM943" s="17"/>
      <c r="AO943" s="157" t="s">
        <v>59</v>
      </c>
    </row>
    <row r="944" spans="2:41" s="3" customFormat="1" ht="9.9499999999999993" customHeight="1" x14ac:dyDescent="0.2">
      <c r="C944" s="213" t="s">
        <v>513</v>
      </c>
      <c r="D944" s="98"/>
      <c r="E944" s="174"/>
      <c r="F944" s="73"/>
      <c r="G944" s="30"/>
      <c r="H944" s="30"/>
      <c r="I944" s="30"/>
      <c r="J944" s="30"/>
      <c r="K944" s="174"/>
      <c r="M944" s="30"/>
      <c r="N944" s="30" t="s">
        <v>87</v>
      </c>
      <c r="P944" s="73"/>
      <c r="Q944" s="89"/>
      <c r="R944" s="78" t="s">
        <v>121</v>
      </c>
      <c r="S944" s="189" t="s">
        <v>526</v>
      </c>
      <c r="T944" s="190"/>
      <c r="U944" s="37"/>
      <c r="V944" s="52"/>
      <c r="W944" s="56"/>
      <c r="X944" s="39"/>
      <c r="Y944" s="52"/>
      <c r="Z944" s="39"/>
      <c r="AA944" s="39"/>
      <c r="AB944" s="60"/>
      <c r="AC944" s="39"/>
      <c r="AD944" s="60"/>
      <c r="AE944" s="74"/>
      <c r="AF944" s="74"/>
      <c r="AG944" s="39"/>
      <c r="AH944" s="52"/>
      <c r="AI944" s="39"/>
      <c r="AJ944" s="39"/>
      <c r="AK944" s="39"/>
      <c r="AL944" s="39"/>
      <c r="AM944" s="39"/>
      <c r="AN944" s="6"/>
      <c r="AO944" s="156"/>
    </row>
    <row r="945" spans="2:41" s="3" customFormat="1" ht="2.85" customHeight="1" x14ac:dyDescent="0.2">
      <c r="P945" s="73"/>
      <c r="Q945" s="89"/>
      <c r="R945" s="6"/>
      <c r="S945" s="39"/>
      <c r="T945" s="6"/>
      <c r="U945" s="5"/>
      <c r="V945" s="52"/>
      <c r="W945" s="56"/>
      <c r="X945" s="15"/>
      <c r="Y945" s="52"/>
      <c r="Z945" s="39"/>
      <c r="AA945" s="39"/>
      <c r="AB945" s="55"/>
      <c r="AC945" s="17"/>
      <c r="AD945" s="15"/>
      <c r="AE945" s="65"/>
      <c r="AF945" s="123"/>
      <c r="AG945" s="39"/>
      <c r="AH945" s="52"/>
      <c r="AJ945" s="17"/>
      <c r="AK945" s="17"/>
      <c r="AL945" s="17"/>
      <c r="AM945" s="17"/>
      <c r="AO945" s="157" t="s">
        <v>59</v>
      </c>
    </row>
    <row r="946" spans="2:41" s="3" customFormat="1" ht="9.9499999999999993" customHeight="1" x14ac:dyDescent="0.2">
      <c r="D946" s="40" t="s">
        <v>97</v>
      </c>
      <c r="E946" s="186" t="s">
        <v>514</v>
      </c>
      <c r="F946" s="186"/>
      <c r="G946" s="186"/>
      <c r="H946" s="186"/>
      <c r="I946" s="186"/>
      <c r="J946" s="186"/>
      <c r="K946" s="186"/>
      <c r="L946" s="186"/>
      <c r="M946" s="186"/>
      <c r="N946" s="186"/>
      <c r="O946" s="186"/>
      <c r="P946" s="98"/>
      <c r="Q946" s="187"/>
      <c r="R946" s="188"/>
      <c r="S946" s="39"/>
      <c r="T946" s="6"/>
      <c r="U946" s="5"/>
      <c r="V946" s="52"/>
      <c r="W946" s="56"/>
      <c r="X946" s="15"/>
      <c r="Y946" s="52"/>
      <c r="Z946" s="39"/>
      <c r="AA946" s="39"/>
      <c r="AB946" s="55"/>
      <c r="AC946" s="17"/>
      <c r="AD946" s="15"/>
      <c r="AE946" s="65"/>
      <c r="AF946" s="123"/>
      <c r="AG946" s="39"/>
      <c r="AH946" s="52"/>
      <c r="AJ946" s="17"/>
      <c r="AK946" s="17"/>
      <c r="AL946" s="17"/>
      <c r="AM946" s="17"/>
      <c r="AO946" s="157" t="s">
        <v>59</v>
      </c>
    </row>
    <row r="947" spans="2:41" s="3" customFormat="1" ht="1.5" customHeight="1" x14ac:dyDescent="0.2">
      <c r="P947" s="73"/>
      <c r="Q947" s="89"/>
      <c r="R947" s="6"/>
      <c r="S947" s="39"/>
      <c r="T947" s="6"/>
      <c r="U947" s="5"/>
      <c r="V947" s="52"/>
      <c r="W947" s="56"/>
      <c r="X947" s="15"/>
      <c r="Y947" s="52"/>
      <c r="Z947" s="39"/>
      <c r="AA947" s="39"/>
      <c r="AB947" s="55"/>
      <c r="AC947" s="17"/>
      <c r="AD947" s="15"/>
      <c r="AE947" s="65"/>
      <c r="AF947" s="123"/>
      <c r="AG947" s="39"/>
      <c r="AH947" s="52"/>
      <c r="AJ947" s="17"/>
      <c r="AK947" s="17"/>
      <c r="AL947" s="17"/>
      <c r="AM947" s="17"/>
      <c r="AO947" s="157" t="s">
        <v>59</v>
      </c>
    </row>
    <row r="948" spans="2:41" s="3" customFormat="1" ht="9.9499999999999993" customHeight="1" x14ac:dyDescent="0.2">
      <c r="B948" s="112" t="s">
        <v>55</v>
      </c>
      <c r="D948" s="40"/>
      <c r="E948" s="73" t="s">
        <v>311</v>
      </c>
      <c r="F948" s="73"/>
      <c r="G948" s="30" t="s">
        <v>48</v>
      </c>
      <c r="H948" s="30"/>
      <c r="I948" s="30"/>
      <c r="J948" s="30" t="s">
        <v>105</v>
      </c>
      <c r="K948" s="30"/>
      <c r="L948" s="30"/>
      <c r="M948" s="30"/>
      <c r="N948" s="30"/>
      <c r="P948" s="73" t="s">
        <v>108</v>
      </c>
      <c r="Q948" s="89"/>
      <c r="R948" s="29"/>
      <c r="S948" s="39">
        <f t="shared" ref="S948" si="2508">IF(Suggested="Yes",AA948,AG948)</f>
        <v>11.75</v>
      </c>
      <c r="T948" s="37" t="s">
        <v>47</v>
      </c>
      <c r="U948" s="5" t="str">
        <f>+Instructions!$B$3</f>
        <v>B</v>
      </c>
      <c r="V948" s="52"/>
      <c r="W948" s="56">
        <f>+Instructions!$C$22</f>
        <v>0</v>
      </c>
      <c r="X948" s="17">
        <f t="shared" ref="X948" si="2509">ROUND($AA948*(1-W948)+0.004999,2)</f>
        <v>11.75</v>
      </c>
      <c r="Y948" s="52"/>
      <c r="Z948" s="6" t="s">
        <v>667</v>
      </c>
      <c r="AA948" s="39">
        <v>11.75</v>
      </c>
      <c r="AB948" s="60">
        <f t="shared" ref="AB948" si="2510">+W948</f>
        <v>0</v>
      </c>
      <c r="AC948" s="17">
        <f t="shared" ref="AC948" si="2511">+X948</f>
        <v>11.75</v>
      </c>
      <c r="AD948" s="12">
        <f t="shared" ref="AD948" si="2512">(AG948-AC948)/AG948</f>
        <v>0</v>
      </c>
      <c r="AE948" s="120"/>
      <c r="AF948" s="127">
        <v>1</v>
      </c>
      <c r="AG948" s="38">
        <f t="shared" ref="AG948" si="2513">SUM(AJ948:AL948)+AE948</f>
        <v>11.75</v>
      </c>
      <c r="AH948" s="52"/>
      <c r="AJ948" s="17">
        <f t="shared" ref="AJ948" si="2514">ROUND(AC948/(1-VLOOKUP(AF948,Group,2,FALSE)),2)</f>
        <v>11.75</v>
      </c>
      <c r="AK948" s="17">
        <f t="shared" ref="AK948" si="2515">IF(VLOOKUP(AF948,Group,5,FALSE)="YES",VLOOKUP(ROUND(ROUND(AJ948,1)-AJ948,2),Round,2,FALSE)+VLOOKUP(AF948,Group,6,FALSE),0)</f>
        <v>0</v>
      </c>
      <c r="AL948" s="17">
        <f t="shared" ref="AL948" si="2516">IF(VLOOKUP(AF948,Group,7,FALSE)="",0,ROUND(AJ948-0.04999,1)-AJ948+AM948)</f>
        <v>0</v>
      </c>
      <c r="AM948" s="17" t="str">
        <f t="shared" ref="AM948" si="2517">IF(VLOOKUP(AF948,Group,7,FALSE)="","",VLOOKUP(AF948,Group,7,FALSE))</f>
        <v/>
      </c>
      <c r="AO948" s="31" t="s">
        <v>59</v>
      </c>
    </row>
    <row r="949" spans="2:41" s="3" customFormat="1" ht="9.9499999999999993" customHeight="1" x14ac:dyDescent="0.2">
      <c r="B949" s="112" t="s">
        <v>55</v>
      </c>
      <c r="D949" s="40"/>
      <c r="E949" s="73" t="s">
        <v>199</v>
      </c>
      <c r="F949" s="73"/>
      <c r="G949" s="30" t="s">
        <v>48</v>
      </c>
      <c r="H949" s="30"/>
      <c r="I949" s="30"/>
      <c r="J949" s="30" t="s">
        <v>105</v>
      </c>
      <c r="K949" s="30"/>
      <c r="L949" s="30"/>
      <c r="M949" s="30"/>
      <c r="N949" s="30"/>
      <c r="P949" s="73" t="s">
        <v>108</v>
      </c>
      <c r="Q949" s="89"/>
      <c r="R949" s="29"/>
      <c r="S949" s="39">
        <f t="shared" ref="S949" si="2518">IF(Suggested="Yes",AA949,AG949)</f>
        <v>17.45</v>
      </c>
      <c r="T949" s="37" t="s">
        <v>47</v>
      </c>
      <c r="U949" s="5" t="str">
        <f>+Instructions!$B$3</f>
        <v>B</v>
      </c>
      <c r="V949" s="52"/>
      <c r="W949" s="56">
        <f>+Instructions!$C$22</f>
        <v>0</v>
      </c>
      <c r="X949" s="17">
        <f t="shared" ref="X949" si="2519">ROUND($AA949*(1-W949)+0.004999,2)</f>
        <v>17.45</v>
      </c>
      <c r="Y949" s="52"/>
      <c r="Z949" s="6" t="s">
        <v>667</v>
      </c>
      <c r="AA949" s="39">
        <v>17.45</v>
      </c>
      <c r="AB949" s="60">
        <f t="shared" ref="AB949" si="2520">+W949</f>
        <v>0</v>
      </c>
      <c r="AC949" s="17">
        <f t="shared" ref="AC949" si="2521">+X949</f>
        <v>17.45</v>
      </c>
      <c r="AD949" s="12">
        <f t="shared" ref="AD949" si="2522">(AG949-AC949)/AG949</f>
        <v>0</v>
      </c>
      <c r="AE949" s="120"/>
      <c r="AF949" s="127">
        <v>1</v>
      </c>
      <c r="AG949" s="38">
        <f t="shared" ref="AG949" si="2523">SUM(AJ949:AL949)+AE949</f>
        <v>17.45</v>
      </c>
      <c r="AH949" s="52"/>
      <c r="AJ949" s="17">
        <f t="shared" ref="AJ949" si="2524">ROUND(AC949/(1-VLOOKUP(AF949,Group,2,FALSE)),2)</f>
        <v>17.45</v>
      </c>
      <c r="AK949" s="17">
        <f t="shared" ref="AK949" si="2525">IF(VLOOKUP(AF949,Group,5,FALSE)="YES",VLOOKUP(ROUND(ROUND(AJ949,1)-AJ949,2),Round,2,FALSE)+VLOOKUP(AF949,Group,6,FALSE),0)</f>
        <v>0</v>
      </c>
      <c r="AL949" s="17">
        <f t="shared" ref="AL949" si="2526">IF(VLOOKUP(AF949,Group,7,FALSE)="",0,ROUND(AJ949-0.04999,1)-AJ949+AM949)</f>
        <v>0</v>
      </c>
      <c r="AM949" s="17" t="str">
        <f t="shared" ref="AM949" si="2527">IF(VLOOKUP(AF949,Group,7,FALSE)="","",VLOOKUP(AF949,Group,7,FALSE))</f>
        <v/>
      </c>
      <c r="AO949" s="31" t="s">
        <v>59</v>
      </c>
    </row>
    <row r="950" spans="2:41" s="3" customFormat="1" ht="9.9499999999999993" customHeight="1" x14ac:dyDescent="0.2">
      <c r="B950" s="112" t="s">
        <v>55</v>
      </c>
      <c r="D950" s="40"/>
      <c r="E950" s="73" t="s">
        <v>198</v>
      </c>
      <c r="F950" s="73"/>
      <c r="G950" s="30" t="s">
        <v>48</v>
      </c>
      <c r="H950" s="30"/>
      <c r="I950" s="30"/>
      <c r="J950" s="30" t="s">
        <v>105</v>
      </c>
      <c r="K950" s="30"/>
      <c r="L950" s="30"/>
      <c r="M950" s="30"/>
      <c r="N950" s="30"/>
      <c r="P950" s="73" t="s">
        <v>108</v>
      </c>
      <c r="Q950" s="89"/>
      <c r="R950" s="29"/>
      <c r="S950" s="39">
        <f t="shared" ref="S950:S964" si="2528">IF(Suggested="Yes",AA950,AG950)</f>
        <v>17.05</v>
      </c>
      <c r="T950" s="37" t="s">
        <v>47</v>
      </c>
      <c r="U950" s="5" t="str">
        <f>+Instructions!$B$3</f>
        <v>B</v>
      </c>
      <c r="V950" s="52"/>
      <c r="W950" s="56">
        <f>+Instructions!$C$22</f>
        <v>0</v>
      </c>
      <c r="X950" s="17">
        <f t="shared" ref="X950:X964" si="2529">ROUND($AA950*(1-W950)+0.004999,2)</f>
        <v>17.05</v>
      </c>
      <c r="Y950" s="52"/>
      <c r="Z950" s="6" t="s">
        <v>667</v>
      </c>
      <c r="AA950" s="39">
        <v>17.05</v>
      </c>
      <c r="AB950" s="60">
        <f t="shared" ref="AB950:AB964" si="2530">+W950</f>
        <v>0</v>
      </c>
      <c r="AC950" s="17">
        <f t="shared" ref="AC950:AC964" si="2531">+X950</f>
        <v>17.05</v>
      </c>
      <c r="AD950" s="12">
        <f t="shared" ref="AD950:AD964" si="2532">(AG950-AC950)/AG950</f>
        <v>0</v>
      </c>
      <c r="AE950" s="120"/>
      <c r="AF950" s="127">
        <v>1</v>
      </c>
      <c r="AG950" s="38">
        <f t="shared" ref="AG950:AG964" si="2533">SUM(AJ950:AL950)+AE950</f>
        <v>17.05</v>
      </c>
      <c r="AH950" s="52"/>
      <c r="AJ950" s="17">
        <f t="shared" ref="AJ950:AJ964" si="2534">ROUND(AC950/(1-VLOOKUP(AF950,Group,2,FALSE)),2)</f>
        <v>17.05</v>
      </c>
      <c r="AK950" s="17">
        <f t="shared" ref="AK950:AK964" si="2535">IF(VLOOKUP(AF950,Group,5,FALSE)="YES",VLOOKUP(ROUND(ROUND(AJ950,1)-AJ950,2),Round,2,FALSE)+VLOOKUP(AF950,Group,6,FALSE),0)</f>
        <v>0</v>
      </c>
      <c r="AL950" s="17">
        <f t="shared" ref="AL950:AL964" si="2536">IF(VLOOKUP(AF950,Group,7,FALSE)="",0,ROUND(AJ950-0.04999,1)-AJ950+AM950)</f>
        <v>0</v>
      </c>
      <c r="AM950" s="17" t="str">
        <f t="shared" ref="AM950:AM964" si="2537">IF(VLOOKUP(AF950,Group,7,FALSE)="","",VLOOKUP(AF950,Group,7,FALSE))</f>
        <v/>
      </c>
      <c r="AO950" s="31" t="s">
        <v>59</v>
      </c>
    </row>
    <row r="951" spans="2:41" s="3" customFormat="1" ht="1.5" customHeight="1" x14ac:dyDescent="0.2">
      <c r="P951" s="73"/>
      <c r="Q951" s="89"/>
      <c r="R951" s="6"/>
      <c r="S951" s="39"/>
      <c r="T951" s="6"/>
      <c r="U951" s="5"/>
      <c r="V951" s="52"/>
      <c r="W951" s="56"/>
      <c r="X951" s="15"/>
      <c r="Y951" s="52"/>
      <c r="Z951" s="39"/>
      <c r="AA951" s="39"/>
      <c r="AB951" s="55"/>
      <c r="AC951" s="17"/>
      <c r="AD951" s="15"/>
      <c r="AE951" s="65"/>
      <c r="AF951" s="123"/>
      <c r="AG951" s="39"/>
      <c r="AH951" s="52"/>
      <c r="AJ951" s="17"/>
      <c r="AK951" s="17"/>
      <c r="AL951" s="17"/>
      <c r="AM951" s="17"/>
      <c r="AO951" s="157" t="s">
        <v>59</v>
      </c>
    </row>
    <row r="952" spans="2:41" s="3" customFormat="1" ht="9.9499999999999993" customHeight="1" x14ac:dyDescent="0.2">
      <c r="B952" s="111" t="s">
        <v>8</v>
      </c>
      <c r="D952" s="40"/>
      <c r="E952" s="73" t="s">
        <v>112</v>
      </c>
      <c r="F952" s="73"/>
      <c r="G952" s="30" t="s">
        <v>259</v>
      </c>
      <c r="H952" s="30"/>
      <c r="I952" s="30"/>
      <c r="J952" s="30" t="s">
        <v>105</v>
      </c>
      <c r="K952" s="30"/>
      <c r="L952" s="30"/>
      <c r="M952" s="30"/>
      <c r="N952" s="30"/>
      <c r="P952" s="73" t="s">
        <v>113</v>
      </c>
      <c r="Q952" s="89"/>
      <c r="R952" s="29"/>
      <c r="S952" s="39">
        <f t="shared" ref="S952:S962" si="2538">IF(Suggested="Yes",AA952,AG952)</f>
        <v>13.1</v>
      </c>
      <c r="T952" s="37" t="s">
        <v>47</v>
      </c>
      <c r="U952" s="5" t="str">
        <f>+Instructions!$B$3</f>
        <v>B</v>
      </c>
      <c r="V952" s="52"/>
      <c r="W952" s="56">
        <f>+Instructions!$C$22</f>
        <v>0</v>
      </c>
      <c r="X952" s="17">
        <f t="shared" ref="X952:X962" si="2539">ROUND($AA952*(1-W952)+0.004999,2)</f>
        <v>13.1</v>
      </c>
      <c r="Y952" s="52"/>
      <c r="Z952" s="6" t="s">
        <v>667</v>
      </c>
      <c r="AA952" s="39">
        <v>13.1</v>
      </c>
      <c r="AB952" s="60">
        <f t="shared" ref="AB952:AB962" si="2540">+W952</f>
        <v>0</v>
      </c>
      <c r="AC952" s="17">
        <f t="shared" ref="AC952:AC962" si="2541">+X952</f>
        <v>13.1</v>
      </c>
      <c r="AD952" s="12">
        <f t="shared" ref="AD952:AD962" si="2542">(AG952-AC952)/AG952</f>
        <v>0</v>
      </c>
      <c r="AE952" s="120"/>
      <c r="AF952" s="128">
        <v>3</v>
      </c>
      <c r="AG952" s="53">
        <f t="shared" ref="AG952:AG962" si="2543">SUM(AJ952:AL952)+AE952</f>
        <v>13.1</v>
      </c>
      <c r="AH952" s="52"/>
      <c r="AJ952" s="17">
        <f t="shared" ref="AJ952:AJ962" si="2544">ROUND(AC952/(1-VLOOKUP(AF952,Group,2,FALSE)),2)</f>
        <v>13.1</v>
      </c>
      <c r="AK952" s="17">
        <f t="shared" ref="AK952:AK962" si="2545">IF(VLOOKUP(AF952,Group,5,FALSE)="YES",VLOOKUP(ROUND(ROUND(AJ952,1)-AJ952,2),Round,2,FALSE)+VLOOKUP(AF952,Group,6,FALSE),0)</f>
        <v>0</v>
      </c>
      <c r="AL952" s="17">
        <f t="shared" ref="AL952:AL962" si="2546">IF(VLOOKUP(AF952,Group,7,FALSE)="",0,ROUND(AJ952-0.04999,1)-AJ952+AM952)</f>
        <v>0</v>
      </c>
      <c r="AM952" s="17" t="str">
        <f t="shared" ref="AM952:AM962" si="2547">IF(VLOOKUP(AF952,Group,7,FALSE)="","",VLOOKUP(AF952,Group,7,FALSE))</f>
        <v/>
      </c>
      <c r="AO952" s="31" t="s">
        <v>59</v>
      </c>
    </row>
    <row r="953" spans="2:41" s="3" customFormat="1" ht="1.5" customHeight="1" x14ac:dyDescent="0.2">
      <c r="P953" s="73"/>
      <c r="Q953" s="89"/>
      <c r="R953" s="6"/>
      <c r="S953" s="39"/>
      <c r="T953" s="6"/>
      <c r="U953" s="5"/>
      <c r="V953" s="52"/>
      <c r="W953" s="56"/>
      <c r="X953" s="15"/>
      <c r="Y953" s="52"/>
      <c r="Z953" s="39"/>
      <c r="AA953" s="39"/>
      <c r="AB953" s="55"/>
      <c r="AC953" s="17"/>
      <c r="AD953" s="15"/>
      <c r="AE953" s="65"/>
      <c r="AF953" s="123"/>
      <c r="AG953" s="39"/>
      <c r="AH953" s="52"/>
      <c r="AJ953" s="17"/>
      <c r="AK953" s="17"/>
      <c r="AL953" s="17"/>
      <c r="AM953" s="17"/>
      <c r="AO953" s="157" t="s">
        <v>59</v>
      </c>
    </row>
    <row r="954" spans="2:41" s="3" customFormat="1" ht="9.9499999999999993" customHeight="1" x14ac:dyDescent="0.2">
      <c r="B954" s="111" t="s">
        <v>8</v>
      </c>
      <c r="D954" s="40"/>
      <c r="E954" s="73" t="s">
        <v>223</v>
      </c>
      <c r="F954" s="73"/>
      <c r="G954" s="30" t="s">
        <v>114</v>
      </c>
      <c r="H954" s="30"/>
      <c r="I954" s="30"/>
      <c r="J954" s="30" t="s">
        <v>115</v>
      </c>
      <c r="K954" s="30"/>
      <c r="L954" s="73" t="s">
        <v>569</v>
      </c>
      <c r="N954" s="191" t="s">
        <v>130</v>
      </c>
      <c r="P954" s="73" t="s">
        <v>193</v>
      </c>
      <c r="Q954" s="89"/>
      <c r="R954" s="29"/>
      <c r="S954" s="39">
        <f t="shared" ref="S954" si="2548">IF(Suggested="Yes",AA954,AG954)</f>
        <v>20.45</v>
      </c>
      <c r="T954" s="37" t="s">
        <v>46</v>
      </c>
      <c r="U954" s="5" t="str">
        <f>+Instructions!$B$3</f>
        <v>B</v>
      </c>
      <c r="V954" s="52"/>
      <c r="W954" s="56">
        <f>+Instructions!$C$22</f>
        <v>0</v>
      </c>
      <c r="X954" s="17">
        <f t="shared" ref="X954" si="2549">ROUND($AA954*(1-W954)+0.004999,2)</f>
        <v>20.45</v>
      </c>
      <c r="Y954" s="52"/>
      <c r="Z954" s="6" t="s">
        <v>667</v>
      </c>
      <c r="AA954" s="39">
        <v>20.45</v>
      </c>
      <c r="AB954" s="60">
        <f t="shared" ref="AB954" si="2550">+W954</f>
        <v>0</v>
      </c>
      <c r="AC954" s="17">
        <f t="shared" ref="AC954" si="2551">+X954</f>
        <v>20.45</v>
      </c>
      <c r="AD954" s="12">
        <f t="shared" ref="AD954" si="2552">(AG954-AC954)/AG954</f>
        <v>0</v>
      </c>
      <c r="AE954" s="120"/>
      <c r="AF954" s="128">
        <v>3</v>
      </c>
      <c r="AG954" s="53">
        <f t="shared" ref="AG954" si="2553">SUM(AJ954:AL954)+AE954</f>
        <v>20.45</v>
      </c>
      <c r="AH954" s="52"/>
      <c r="AJ954" s="17">
        <f t="shared" ref="AJ954" si="2554">ROUND(AC954/(1-VLOOKUP(AF954,Group,2,FALSE)),2)</f>
        <v>20.45</v>
      </c>
      <c r="AK954" s="17">
        <f t="shared" ref="AK954" si="2555">IF(VLOOKUP(AF954,Group,5,FALSE)="YES",VLOOKUP(ROUND(ROUND(AJ954,1)-AJ954,2),Round,2,FALSE)+VLOOKUP(AF954,Group,6,FALSE),0)</f>
        <v>0</v>
      </c>
      <c r="AL954" s="17">
        <f t="shared" ref="AL954" si="2556">IF(VLOOKUP(AF954,Group,7,FALSE)="",0,ROUND(AJ954-0.04999,1)-AJ954+AM954)</f>
        <v>0</v>
      </c>
      <c r="AM954" s="17" t="str">
        <f t="shared" ref="AM954" si="2557">IF(VLOOKUP(AF954,Group,7,FALSE)="","",VLOOKUP(AF954,Group,7,FALSE))</f>
        <v/>
      </c>
      <c r="AO954" s="31" t="s">
        <v>59</v>
      </c>
    </row>
    <row r="955" spans="2:41" s="3" customFormat="1" ht="9.9499999999999993" customHeight="1" x14ac:dyDescent="0.2">
      <c r="B955" s="111" t="s">
        <v>8</v>
      </c>
      <c r="D955" s="40"/>
      <c r="E955" s="73" t="s">
        <v>515</v>
      </c>
      <c r="F955" s="73"/>
      <c r="G955" s="30" t="s">
        <v>114</v>
      </c>
      <c r="H955" s="30"/>
      <c r="I955" s="30"/>
      <c r="J955" s="30" t="s">
        <v>115</v>
      </c>
      <c r="K955" s="30" t="s">
        <v>132</v>
      </c>
      <c r="L955" s="30"/>
      <c r="M955" s="30"/>
      <c r="N955" s="191" t="s">
        <v>130</v>
      </c>
      <c r="P955" s="73" t="s">
        <v>193</v>
      </c>
      <c r="Q955" s="89"/>
      <c r="R955" s="29"/>
      <c r="S955" s="39">
        <f t="shared" si="2538"/>
        <v>40.65</v>
      </c>
      <c r="T955" s="37" t="s">
        <v>46</v>
      </c>
      <c r="U955" s="5" t="str">
        <f>+Instructions!$B$3</f>
        <v>B</v>
      </c>
      <c r="V955" s="52"/>
      <c r="W955" s="56">
        <f>+Instructions!$C$22</f>
        <v>0</v>
      </c>
      <c r="X955" s="17">
        <f t="shared" si="2539"/>
        <v>40.65</v>
      </c>
      <c r="Y955" s="52"/>
      <c r="Z955" s="6" t="s">
        <v>667</v>
      </c>
      <c r="AA955" s="39">
        <v>40.65</v>
      </c>
      <c r="AB955" s="60">
        <f t="shared" si="2540"/>
        <v>0</v>
      </c>
      <c r="AC955" s="17">
        <f t="shared" si="2541"/>
        <v>40.65</v>
      </c>
      <c r="AD955" s="12">
        <f t="shared" si="2542"/>
        <v>0</v>
      </c>
      <c r="AE955" s="120"/>
      <c r="AF955" s="128">
        <v>3</v>
      </c>
      <c r="AG955" s="53">
        <f t="shared" si="2543"/>
        <v>40.65</v>
      </c>
      <c r="AH955" s="52"/>
      <c r="AJ955" s="17">
        <f t="shared" si="2544"/>
        <v>40.65</v>
      </c>
      <c r="AK955" s="17">
        <f t="shared" si="2545"/>
        <v>0</v>
      </c>
      <c r="AL955" s="17">
        <f t="shared" si="2546"/>
        <v>0</v>
      </c>
      <c r="AM955" s="17" t="str">
        <f t="shared" si="2547"/>
        <v/>
      </c>
      <c r="AO955" s="31" t="s">
        <v>59</v>
      </c>
    </row>
    <row r="956" spans="2:41" s="3" customFormat="1" ht="1.5" customHeight="1" x14ac:dyDescent="0.2">
      <c r="P956" s="73"/>
      <c r="Q956" s="89"/>
      <c r="R956" s="6"/>
      <c r="S956" s="39"/>
      <c r="T956" s="6"/>
      <c r="U956" s="5"/>
      <c r="V956" s="52"/>
      <c r="W956" s="56"/>
      <c r="X956" s="15"/>
      <c r="Y956" s="52"/>
      <c r="Z956" s="39"/>
      <c r="AA956" s="39"/>
      <c r="AB956" s="55"/>
      <c r="AC956" s="17"/>
      <c r="AD956" s="15"/>
      <c r="AE956" s="65"/>
      <c r="AF956" s="123"/>
      <c r="AG956" s="39"/>
      <c r="AH956" s="52"/>
      <c r="AJ956" s="17"/>
      <c r="AK956" s="17"/>
      <c r="AL956" s="17"/>
      <c r="AM956" s="17"/>
      <c r="AO956" s="157" t="s">
        <v>59</v>
      </c>
    </row>
    <row r="957" spans="2:41" s="3" customFormat="1" ht="9.9499999999999993" customHeight="1" x14ac:dyDescent="0.2">
      <c r="B957" s="113" t="s">
        <v>45</v>
      </c>
      <c r="D957" s="40"/>
      <c r="E957" s="73" t="s">
        <v>540</v>
      </c>
      <c r="F957" s="73"/>
      <c r="G957" s="30" t="s">
        <v>162</v>
      </c>
      <c r="H957" s="30"/>
      <c r="I957" s="30"/>
      <c r="J957" s="30" t="s">
        <v>115</v>
      </c>
      <c r="K957" s="30"/>
      <c r="L957" s="30"/>
      <c r="M957" s="30"/>
      <c r="N957" s="30"/>
      <c r="P957" s="73" t="s">
        <v>120</v>
      </c>
      <c r="Q957" s="89"/>
      <c r="R957" s="29"/>
      <c r="S957" s="39">
        <f t="shared" ref="S957:S958" si="2558">IF(Suggested="Yes",AA957,AG957)</f>
        <v>372.75</v>
      </c>
      <c r="T957" s="37" t="s">
        <v>46</v>
      </c>
      <c r="U957" s="5" t="str">
        <f>+Instructions!$B$3</f>
        <v>B</v>
      </c>
      <c r="V957" s="52"/>
      <c r="W957" s="56">
        <f>+Instructions!$C$22</f>
        <v>0</v>
      </c>
      <c r="X957" s="39">
        <f t="shared" ref="X957:X958" si="2559">ROUND($AA957*(1-W957)+0.004999,2)</f>
        <v>372.75</v>
      </c>
      <c r="Y957" s="52"/>
      <c r="Z957" s="6" t="s">
        <v>667</v>
      </c>
      <c r="AA957" s="39">
        <v>372.75</v>
      </c>
      <c r="AB957" s="60">
        <f t="shared" ref="AB957:AB958" si="2560">+W957</f>
        <v>0</v>
      </c>
      <c r="AC957" s="39">
        <f t="shared" ref="AC957:AC958" si="2561">+X957</f>
        <v>372.75</v>
      </c>
      <c r="AD957" s="60">
        <f t="shared" ref="AD957:AD958" si="2562">(AG957-AC957)/AG957</f>
        <v>0</v>
      </c>
      <c r="AE957" s="120"/>
      <c r="AF957" s="129">
        <v>2</v>
      </c>
      <c r="AG957" s="44">
        <f t="shared" ref="AG957:AG958" si="2563">SUM(AJ957:AL957)+AE957</f>
        <v>372.75</v>
      </c>
      <c r="AH957" s="52"/>
      <c r="AJ957" s="17">
        <f t="shared" ref="AJ957:AJ958" si="2564">ROUND(AC957/(1-VLOOKUP(AF957,Group,2,FALSE)),2)</f>
        <v>372.75</v>
      </c>
      <c r="AK957" s="17">
        <f t="shared" ref="AK957:AK958" si="2565">IF(VLOOKUP(AF957,Group,5,FALSE)="YES",VLOOKUP(ROUND(ROUND(AJ957,1)-AJ957,2),Round,2,FALSE)+VLOOKUP(AF957,Group,6,FALSE),0)</f>
        <v>0</v>
      </c>
      <c r="AL957" s="17">
        <f t="shared" ref="AL957:AL958" si="2566">IF(VLOOKUP(AF957,Group,7,FALSE)="",0,ROUND(AJ957-0.04999,1)-AJ957+AM957)</f>
        <v>0</v>
      </c>
      <c r="AM957" s="17" t="str">
        <f t="shared" ref="AM957:AM958" si="2567">IF(VLOOKUP(AF957,Group,7,FALSE)="","",VLOOKUP(AF957,Group,7,FALSE))</f>
        <v/>
      </c>
      <c r="AO957" s="31" t="s">
        <v>59</v>
      </c>
    </row>
    <row r="958" spans="2:41" s="3" customFormat="1" ht="9.9499999999999993" customHeight="1" x14ac:dyDescent="0.2">
      <c r="B958" s="113" t="s">
        <v>45</v>
      </c>
      <c r="D958" s="40"/>
      <c r="E958" s="73" t="s">
        <v>540</v>
      </c>
      <c r="F958" s="73"/>
      <c r="G958" s="30" t="s">
        <v>163</v>
      </c>
      <c r="H958" s="30"/>
      <c r="I958" s="30"/>
      <c r="J958" s="30" t="s">
        <v>115</v>
      </c>
      <c r="K958" s="30"/>
      <c r="L958" s="30"/>
      <c r="M958" s="30"/>
      <c r="N958" s="30"/>
      <c r="P958" s="73" t="s">
        <v>120</v>
      </c>
      <c r="Q958" s="89"/>
      <c r="R958" s="29"/>
      <c r="S958" s="39">
        <f t="shared" si="2558"/>
        <v>545.25</v>
      </c>
      <c r="T958" s="37" t="s">
        <v>46</v>
      </c>
      <c r="U958" s="5" t="str">
        <f>+Instructions!$B$3</f>
        <v>B</v>
      </c>
      <c r="V958" s="52"/>
      <c r="W958" s="56">
        <f>+Instructions!$C$22</f>
        <v>0</v>
      </c>
      <c r="X958" s="39">
        <f t="shared" si="2559"/>
        <v>545.25</v>
      </c>
      <c r="Y958" s="52"/>
      <c r="Z958" s="6" t="s">
        <v>667</v>
      </c>
      <c r="AA958" s="39">
        <v>545.25</v>
      </c>
      <c r="AB958" s="60">
        <f t="shared" si="2560"/>
        <v>0</v>
      </c>
      <c r="AC958" s="39">
        <f t="shared" si="2561"/>
        <v>545.25</v>
      </c>
      <c r="AD958" s="60">
        <f t="shared" si="2562"/>
        <v>0</v>
      </c>
      <c r="AE958" s="120"/>
      <c r="AF958" s="129">
        <v>2</v>
      </c>
      <c r="AG958" s="44">
        <f t="shared" si="2563"/>
        <v>545.25</v>
      </c>
      <c r="AH958" s="52"/>
      <c r="AJ958" s="17">
        <f t="shared" si="2564"/>
        <v>545.25</v>
      </c>
      <c r="AK958" s="17">
        <f t="shared" si="2565"/>
        <v>0</v>
      </c>
      <c r="AL958" s="17">
        <f t="shared" si="2566"/>
        <v>0</v>
      </c>
      <c r="AM958" s="17" t="str">
        <f t="shared" si="2567"/>
        <v/>
      </c>
      <c r="AO958" s="31" t="s">
        <v>59</v>
      </c>
    </row>
    <row r="959" spans="2:41" s="3" customFormat="1" ht="9.9499999999999993" customHeight="1" x14ac:dyDescent="0.2">
      <c r="B959" s="113" t="s">
        <v>45</v>
      </c>
      <c r="D959" s="40"/>
      <c r="E959" s="73" t="s">
        <v>540</v>
      </c>
      <c r="F959" s="73"/>
      <c r="G959" s="30" t="s">
        <v>164</v>
      </c>
      <c r="H959" s="30"/>
      <c r="I959" s="30"/>
      <c r="J959" s="30" t="s">
        <v>115</v>
      </c>
      <c r="K959" s="30"/>
      <c r="L959" s="30"/>
      <c r="M959" s="30"/>
      <c r="N959" s="30"/>
      <c r="P959" s="73" t="s">
        <v>120</v>
      </c>
      <c r="Q959" s="89"/>
      <c r="R959" s="29"/>
      <c r="S959" s="39">
        <f t="shared" si="2538"/>
        <v>545.25</v>
      </c>
      <c r="T959" s="37" t="s">
        <v>46</v>
      </c>
      <c r="U959" s="5" t="str">
        <f>+Instructions!$B$3</f>
        <v>B</v>
      </c>
      <c r="V959" s="52"/>
      <c r="W959" s="56">
        <f>+Instructions!$C$22</f>
        <v>0</v>
      </c>
      <c r="X959" s="39">
        <f t="shared" si="2539"/>
        <v>545.25</v>
      </c>
      <c r="Y959" s="52"/>
      <c r="Z959" s="6" t="s">
        <v>667</v>
      </c>
      <c r="AA959" s="39">
        <v>545.25</v>
      </c>
      <c r="AB959" s="60">
        <f t="shared" si="2540"/>
        <v>0</v>
      </c>
      <c r="AC959" s="39">
        <f t="shared" si="2541"/>
        <v>545.25</v>
      </c>
      <c r="AD959" s="60">
        <f t="shared" si="2542"/>
        <v>0</v>
      </c>
      <c r="AE959" s="120"/>
      <c r="AF959" s="129">
        <v>2</v>
      </c>
      <c r="AG959" s="44">
        <f t="shared" si="2543"/>
        <v>545.25</v>
      </c>
      <c r="AH959" s="52"/>
      <c r="AJ959" s="17">
        <f t="shared" si="2544"/>
        <v>545.25</v>
      </c>
      <c r="AK959" s="17">
        <f t="shared" si="2545"/>
        <v>0</v>
      </c>
      <c r="AL959" s="17">
        <f t="shared" si="2546"/>
        <v>0</v>
      </c>
      <c r="AM959" s="17" t="str">
        <f t="shared" si="2547"/>
        <v/>
      </c>
      <c r="AO959" s="31" t="s">
        <v>59</v>
      </c>
    </row>
    <row r="960" spans="2:41" s="3" customFormat="1" ht="9.9499999999999993" customHeight="1" x14ac:dyDescent="0.2">
      <c r="B960" s="113" t="s">
        <v>45</v>
      </c>
      <c r="D960" s="40"/>
      <c r="E960" s="73" t="s">
        <v>540</v>
      </c>
      <c r="F960" s="73"/>
      <c r="G960" s="30" t="s">
        <v>170</v>
      </c>
      <c r="H960" s="30"/>
      <c r="I960" s="30"/>
      <c r="J960" s="30" t="s">
        <v>115</v>
      </c>
      <c r="K960" s="30"/>
      <c r="L960" s="30"/>
      <c r="M960" s="30"/>
      <c r="N960" s="30"/>
      <c r="P960" s="73" t="s">
        <v>171</v>
      </c>
      <c r="Q960" s="89"/>
      <c r="R960" s="29"/>
      <c r="S960" s="39">
        <f t="shared" ref="S960" si="2568">IF(Suggested="Yes",AA960,AG960)</f>
        <v>748.1</v>
      </c>
      <c r="T960" s="37" t="s">
        <v>46</v>
      </c>
      <c r="U960" s="5" t="str">
        <f>+Instructions!$B$3</f>
        <v>B</v>
      </c>
      <c r="V960" s="52"/>
      <c r="W960" s="56">
        <f>+Instructions!$C$22</f>
        <v>0</v>
      </c>
      <c r="X960" s="39">
        <f t="shared" ref="X960" si="2569">ROUND($AA960*(1-W960)+0.004999,2)</f>
        <v>748.1</v>
      </c>
      <c r="Y960" s="52"/>
      <c r="Z960" s="6" t="s">
        <v>667</v>
      </c>
      <c r="AA960" s="39">
        <v>748.1</v>
      </c>
      <c r="AB960" s="60">
        <f t="shared" ref="AB960" si="2570">+W960</f>
        <v>0</v>
      </c>
      <c r="AC960" s="39">
        <f t="shared" ref="AC960" si="2571">+X960</f>
        <v>748.1</v>
      </c>
      <c r="AD960" s="60">
        <f t="shared" ref="AD960" si="2572">(AG960-AC960)/AG960</f>
        <v>0</v>
      </c>
      <c r="AE960" s="120"/>
      <c r="AF960" s="129">
        <v>2</v>
      </c>
      <c r="AG960" s="44">
        <f t="shared" ref="AG960" si="2573">SUM(AJ960:AL960)+AE960</f>
        <v>748.1</v>
      </c>
      <c r="AH960" s="52"/>
      <c r="AJ960" s="17">
        <f t="shared" ref="AJ960" si="2574">ROUND(AC960/(1-VLOOKUP(AF960,Group,2,FALSE)),2)</f>
        <v>748.1</v>
      </c>
      <c r="AK960" s="17">
        <f t="shared" ref="AK960" si="2575">IF(VLOOKUP(AF960,Group,5,FALSE)="YES",VLOOKUP(ROUND(ROUND(AJ960,1)-AJ960,2),Round,2,FALSE)+VLOOKUP(AF960,Group,6,FALSE),0)</f>
        <v>0</v>
      </c>
      <c r="AL960" s="17">
        <f t="shared" ref="AL960" si="2576">IF(VLOOKUP(AF960,Group,7,FALSE)="",0,ROUND(AJ960-0.04999,1)-AJ960+AM960)</f>
        <v>0</v>
      </c>
      <c r="AM960" s="17" t="str">
        <f t="shared" ref="AM960" si="2577">IF(VLOOKUP(AF960,Group,7,FALSE)="","",VLOOKUP(AF960,Group,7,FALSE))</f>
        <v/>
      </c>
      <c r="AO960" s="31" t="s">
        <v>59</v>
      </c>
    </row>
    <row r="961" spans="2:41" s="3" customFormat="1" ht="1.5" customHeight="1" x14ac:dyDescent="0.2">
      <c r="M961" s="3" t="s">
        <v>87</v>
      </c>
      <c r="P961" s="73"/>
      <c r="Q961" s="89"/>
      <c r="R961" s="6"/>
      <c r="S961" s="39"/>
      <c r="T961" s="6"/>
      <c r="U961" s="5"/>
      <c r="V961" s="52"/>
      <c r="W961" s="56"/>
      <c r="X961" s="15"/>
      <c r="Y961" s="52"/>
      <c r="Z961" s="39"/>
      <c r="AA961" s="39"/>
      <c r="AB961" s="55"/>
      <c r="AC961" s="17"/>
      <c r="AD961" s="15"/>
      <c r="AE961" s="65"/>
      <c r="AF961" s="123"/>
      <c r="AG961" s="39"/>
      <c r="AH961" s="52"/>
      <c r="AJ961" s="17"/>
      <c r="AK961" s="17"/>
      <c r="AL961" s="17"/>
      <c r="AM961" s="17"/>
      <c r="AO961" s="157" t="s">
        <v>59</v>
      </c>
    </row>
    <row r="962" spans="2:41" s="3" customFormat="1" ht="9.9499999999999993" customHeight="1" x14ac:dyDescent="0.2">
      <c r="B962" s="113" t="s">
        <v>45</v>
      </c>
      <c r="D962" s="40"/>
      <c r="E962" s="73" t="s">
        <v>117</v>
      </c>
      <c r="F962" s="73"/>
      <c r="G962" s="30" t="s">
        <v>118</v>
      </c>
      <c r="H962" s="30"/>
      <c r="I962" s="30"/>
      <c r="J962" s="30" t="s">
        <v>115</v>
      </c>
      <c r="K962" s="30"/>
      <c r="L962" s="30"/>
      <c r="M962" s="30"/>
      <c r="N962" s="30"/>
      <c r="P962" s="73" t="s">
        <v>119</v>
      </c>
      <c r="Q962" s="89"/>
      <c r="R962" s="29"/>
      <c r="S962" s="39">
        <f t="shared" si="2538"/>
        <v>17.55</v>
      </c>
      <c r="T962" s="37" t="s">
        <v>46</v>
      </c>
      <c r="U962" s="5" t="str">
        <f>+Instructions!$B$3</f>
        <v>B</v>
      </c>
      <c r="V962" s="52"/>
      <c r="W962" s="56">
        <f>+Instructions!$C$22</f>
        <v>0</v>
      </c>
      <c r="X962" s="39">
        <f t="shared" si="2539"/>
        <v>17.55</v>
      </c>
      <c r="Y962" s="52"/>
      <c r="Z962" s="6" t="s">
        <v>667</v>
      </c>
      <c r="AA962" s="39">
        <v>17.55</v>
      </c>
      <c r="AB962" s="60">
        <f t="shared" si="2540"/>
        <v>0</v>
      </c>
      <c r="AC962" s="39">
        <f t="shared" si="2541"/>
        <v>17.55</v>
      </c>
      <c r="AD962" s="60">
        <f t="shared" si="2542"/>
        <v>0</v>
      </c>
      <c r="AE962" s="120"/>
      <c r="AF962" s="129">
        <v>2</v>
      </c>
      <c r="AG962" s="44">
        <f t="shared" si="2543"/>
        <v>17.55</v>
      </c>
      <c r="AH962" s="52"/>
      <c r="AJ962" s="17">
        <f t="shared" si="2544"/>
        <v>17.55</v>
      </c>
      <c r="AK962" s="17">
        <f t="shared" si="2545"/>
        <v>0</v>
      </c>
      <c r="AL962" s="17">
        <f t="shared" si="2546"/>
        <v>0</v>
      </c>
      <c r="AM962" s="17" t="str">
        <f t="shared" si="2547"/>
        <v/>
      </c>
      <c r="AO962" s="31" t="s">
        <v>59</v>
      </c>
    </row>
    <row r="963" spans="2:41" s="3" customFormat="1" ht="2.85" customHeight="1" x14ac:dyDescent="0.2">
      <c r="P963" s="73"/>
      <c r="Q963" s="89"/>
      <c r="R963" s="6"/>
      <c r="S963" s="39"/>
      <c r="T963" s="6"/>
      <c r="U963" s="5"/>
      <c r="V963" s="52"/>
      <c r="W963" s="56"/>
      <c r="X963" s="15"/>
      <c r="Y963" s="52"/>
      <c r="Z963" s="39"/>
      <c r="AA963" s="39"/>
      <c r="AB963" s="55"/>
      <c r="AC963" s="17"/>
      <c r="AD963" s="15"/>
      <c r="AE963" s="65"/>
      <c r="AF963" s="123"/>
      <c r="AG963" s="39"/>
      <c r="AH963" s="52"/>
      <c r="AJ963" s="17"/>
      <c r="AK963" s="17"/>
      <c r="AL963" s="17"/>
      <c r="AM963" s="17"/>
      <c r="AO963" s="157" t="s">
        <v>59</v>
      </c>
    </row>
    <row r="964" spans="2:41" s="3" customFormat="1" ht="9.9499999999999993" customHeight="1" x14ac:dyDescent="0.2">
      <c r="B964" s="112" t="s">
        <v>55</v>
      </c>
      <c r="D964" s="40"/>
      <c r="E964" s="73" t="s">
        <v>311</v>
      </c>
      <c r="F964" s="73"/>
      <c r="G964" s="30" t="s">
        <v>48</v>
      </c>
      <c r="H964" s="30"/>
      <c r="I964" s="30"/>
      <c r="J964" s="30" t="s">
        <v>175</v>
      </c>
      <c r="K964" s="30"/>
      <c r="L964" s="30"/>
      <c r="M964" s="30"/>
      <c r="N964" s="30"/>
      <c r="P964" s="73" t="s">
        <v>108</v>
      </c>
      <c r="Q964" s="89"/>
      <c r="R964" s="29"/>
      <c r="S964" s="39">
        <f t="shared" si="2528"/>
        <v>11.75</v>
      </c>
      <c r="T964" s="37" t="s">
        <v>47</v>
      </c>
      <c r="U964" s="5" t="str">
        <f>+Instructions!$B$3</f>
        <v>B</v>
      </c>
      <c r="V964" s="52"/>
      <c r="W964" s="56">
        <f>+Instructions!$C$22</f>
        <v>0</v>
      </c>
      <c r="X964" s="17">
        <f t="shared" si="2529"/>
        <v>11.75</v>
      </c>
      <c r="Y964" s="52"/>
      <c r="Z964" s="6" t="s">
        <v>667</v>
      </c>
      <c r="AA964" s="39">
        <v>11.75</v>
      </c>
      <c r="AB964" s="60">
        <f t="shared" si="2530"/>
        <v>0</v>
      </c>
      <c r="AC964" s="17">
        <f t="shared" si="2531"/>
        <v>11.75</v>
      </c>
      <c r="AD964" s="12">
        <f t="shared" si="2532"/>
        <v>0</v>
      </c>
      <c r="AE964" s="120"/>
      <c r="AF964" s="127">
        <v>1</v>
      </c>
      <c r="AG964" s="38">
        <f t="shared" si="2533"/>
        <v>11.75</v>
      </c>
      <c r="AH964" s="52"/>
      <c r="AJ964" s="17">
        <f t="shared" si="2534"/>
        <v>11.75</v>
      </c>
      <c r="AK964" s="17">
        <f t="shared" si="2535"/>
        <v>0</v>
      </c>
      <c r="AL964" s="17">
        <f t="shared" si="2536"/>
        <v>0</v>
      </c>
      <c r="AM964" s="17" t="str">
        <f t="shared" si="2537"/>
        <v/>
      </c>
      <c r="AO964" s="31" t="s">
        <v>59</v>
      </c>
    </row>
    <row r="965" spans="2:41" s="3" customFormat="1" ht="1.5" customHeight="1" x14ac:dyDescent="0.2">
      <c r="P965" s="73"/>
      <c r="Q965" s="89"/>
      <c r="R965" s="6"/>
      <c r="S965" s="39"/>
      <c r="T965" s="6"/>
      <c r="U965" s="5"/>
      <c r="V965" s="52"/>
      <c r="W965" s="56"/>
      <c r="X965" s="15"/>
      <c r="Y965" s="52"/>
      <c r="Z965" s="39"/>
      <c r="AA965" s="39"/>
      <c r="AB965" s="55"/>
      <c r="AC965" s="17"/>
      <c r="AD965" s="15"/>
      <c r="AE965" s="65"/>
      <c r="AF965" s="123"/>
      <c r="AG965" s="39"/>
      <c r="AH965" s="52"/>
      <c r="AJ965" s="17"/>
      <c r="AK965" s="17"/>
      <c r="AL965" s="17"/>
      <c r="AM965" s="17"/>
      <c r="AO965" s="157" t="s">
        <v>59</v>
      </c>
    </row>
    <row r="966" spans="2:41" s="3" customFormat="1" ht="9.9499999999999993" customHeight="1" x14ac:dyDescent="0.2">
      <c r="B966" s="113" t="s">
        <v>45</v>
      </c>
      <c r="D966" s="40"/>
      <c r="E966" s="73" t="s">
        <v>539</v>
      </c>
      <c r="F966" s="73"/>
      <c r="G966" s="30" t="s">
        <v>249</v>
      </c>
      <c r="H966" s="30"/>
      <c r="I966" s="30"/>
      <c r="J966" s="30" t="s">
        <v>255</v>
      </c>
      <c r="K966" s="30"/>
      <c r="L966" s="30"/>
      <c r="M966" s="30"/>
      <c r="N966" s="30"/>
      <c r="P966" s="73" t="s">
        <v>194</v>
      </c>
      <c r="Q966" s="89"/>
      <c r="R966" s="29"/>
      <c r="S966" s="39">
        <f>IF(Suggested="Yes",AA966,AG966)</f>
        <v>64.650000000000006</v>
      </c>
      <c r="T966" s="37" t="s">
        <v>46</v>
      </c>
      <c r="U966" s="5" t="str">
        <f>+Instructions!$B$3</f>
        <v>B</v>
      </c>
      <c r="V966" s="52"/>
      <c r="W966" s="56">
        <f>+Instructions!$C$22</f>
        <v>0</v>
      </c>
      <c r="X966" s="39">
        <f>ROUND($AA966*(1-W966)+0.004999,2)</f>
        <v>64.650000000000006</v>
      </c>
      <c r="Y966" s="52"/>
      <c r="Z966" s="6" t="s">
        <v>667</v>
      </c>
      <c r="AA966" s="39">
        <v>64.650000000000006</v>
      </c>
      <c r="AB966" s="60">
        <f>+W966</f>
        <v>0</v>
      </c>
      <c r="AC966" s="39">
        <f>+X966</f>
        <v>64.650000000000006</v>
      </c>
      <c r="AD966" s="60">
        <f>(AG966-AC966)/AG966</f>
        <v>0</v>
      </c>
      <c r="AE966" s="120"/>
      <c r="AF966" s="129">
        <v>2</v>
      </c>
      <c r="AG966" s="44">
        <f>SUM(AJ966:AL966)+AE966</f>
        <v>64.650000000000006</v>
      </c>
      <c r="AH966" s="52"/>
      <c r="AJ966" s="17">
        <f>ROUND(AC966/(1-VLOOKUP(AF966,Group,2,FALSE)),2)</f>
        <v>64.650000000000006</v>
      </c>
      <c r="AK966" s="17">
        <f>IF(VLOOKUP(AF966,Group,5,FALSE)="YES",VLOOKUP(ROUND(ROUND(AJ966,1)-AJ966,2),Round,2,FALSE)+VLOOKUP(AF966,Group,6,FALSE),0)</f>
        <v>0</v>
      </c>
      <c r="AL966" s="17">
        <f>IF(VLOOKUP(AF966,Group,7,FALSE)="",0,ROUND(AJ966-0.04999,1)-AJ966+AM966)</f>
        <v>0</v>
      </c>
      <c r="AM966" s="17" t="str">
        <f>IF(VLOOKUP(AF966,Group,7,FALSE)="","",VLOOKUP(AF966,Group,7,FALSE))</f>
        <v/>
      </c>
      <c r="AO966" s="31" t="s">
        <v>59</v>
      </c>
    </row>
    <row r="967" spans="2:41" s="3" customFormat="1" ht="3.95" customHeight="1" x14ac:dyDescent="0.2">
      <c r="P967" s="73"/>
      <c r="Q967" s="89"/>
      <c r="R967" s="6"/>
      <c r="S967" s="39"/>
      <c r="T967" s="6"/>
      <c r="U967" s="5"/>
      <c r="V967" s="52"/>
      <c r="W967" s="56"/>
      <c r="X967" s="15"/>
      <c r="Y967" s="52"/>
      <c r="Z967" s="39"/>
      <c r="AA967" s="39"/>
      <c r="AB967" s="55"/>
      <c r="AC967" s="17"/>
      <c r="AD967" s="15"/>
      <c r="AE967" s="65"/>
      <c r="AF967" s="123"/>
      <c r="AG967" s="39"/>
      <c r="AH967" s="52"/>
      <c r="AJ967" s="17"/>
      <c r="AK967" s="17"/>
      <c r="AL967" s="17"/>
      <c r="AM967" s="17"/>
      <c r="AO967" s="157" t="s">
        <v>59</v>
      </c>
    </row>
    <row r="968" spans="2:41" s="3" customFormat="1" ht="9.9499999999999993" customHeight="1" x14ac:dyDescent="0.2">
      <c r="C968" s="213" t="s">
        <v>308</v>
      </c>
      <c r="D968" s="98"/>
      <c r="E968" s="174"/>
      <c r="F968" s="73"/>
      <c r="G968" s="30"/>
      <c r="H968" s="30"/>
      <c r="I968" s="30"/>
      <c r="J968" s="30"/>
      <c r="K968" s="174"/>
      <c r="M968" s="30"/>
      <c r="N968" s="30"/>
      <c r="P968" s="73"/>
      <c r="Q968" s="89"/>
      <c r="R968" s="78" t="s">
        <v>121</v>
      </c>
      <c r="S968" s="189" t="s">
        <v>527</v>
      </c>
      <c r="T968" s="190"/>
      <c r="U968" s="37"/>
      <c r="V968" s="52"/>
      <c r="W968" s="56"/>
      <c r="X968" s="39"/>
      <c r="Y968" s="52"/>
      <c r="Z968" s="39"/>
      <c r="AA968" s="39"/>
      <c r="AB968" s="60"/>
      <c r="AC968" s="39"/>
      <c r="AD968" s="60"/>
      <c r="AE968" s="74"/>
      <c r="AF968" s="74"/>
      <c r="AG968" s="39"/>
      <c r="AH968" s="52"/>
      <c r="AI968" s="39"/>
      <c r="AJ968" s="39"/>
      <c r="AK968" s="39"/>
      <c r="AL968" s="39"/>
      <c r="AM968" s="39"/>
      <c r="AN968" s="6"/>
      <c r="AO968" s="156"/>
    </row>
    <row r="969" spans="2:41" s="3" customFormat="1" ht="2.85" customHeight="1" x14ac:dyDescent="0.2">
      <c r="P969" s="73"/>
      <c r="Q969" s="89"/>
      <c r="R969" s="6"/>
      <c r="S969" s="39"/>
      <c r="T969" s="6"/>
      <c r="U969" s="5"/>
      <c r="V969" s="52"/>
      <c r="W969" s="56"/>
      <c r="X969" s="15"/>
      <c r="Y969" s="52"/>
      <c r="Z969" s="39"/>
      <c r="AA969" s="39"/>
      <c r="AB969" s="55"/>
      <c r="AC969" s="17"/>
      <c r="AD969" s="15"/>
      <c r="AE969" s="65"/>
      <c r="AF969" s="123"/>
      <c r="AG969" s="39"/>
      <c r="AH969" s="52"/>
      <c r="AJ969" s="17"/>
      <c r="AK969" s="17"/>
      <c r="AL969" s="17"/>
      <c r="AM969" s="17"/>
      <c r="AO969" s="157" t="s">
        <v>59</v>
      </c>
    </row>
    <row r="970" spans="2:41" s="3" customFormat="1" ht="9.9499999999999993" customHeight="1" x14ac:dyDescent="0.2">
      <c r="D970" s="40" t="s">
        <v>97</v>
      </c>
      <c r="E970" s="186" t="s">
        <v>98</v>
      </c>
      <c r="F970" s="186"/>
      <c r="G970" s="186" t="s">
        <v>101</v>
      </c>
      <c r="H970" s="186"/>
      <c r="I970" s="186"/>
      <c r="J970" s="186"/>
      <c r="K970" s="186" t="s">
        <v>102</v>
      </c>
      <c r="L970" s="186"/>
      <c r="M970" s="186"/>
      <c r="N970" s="186"/>
      <c r="O970" s="186"/>
      <c r="P970" s="98"/>
      <c r="Q970" s="187"/>
      <c r="R970" s="188"/>
      <c r="S970" s="39"/>
      <c r="T970" s="6"/>
      <c r="U970" s="5"/>
      <c r="V970" s="52"/>
      <c r="W970" s="56"/>
      <c r="X970" s="15"/>
      <c r="Y970" s="52"/>
      <c r="Z970" s="39"/>
      <c r="AA970" s="39"/>
      <c r="AB970" s="55"/>
      <c r="AC970" s="17"/>
      <c r="AD970" s="15"/>
      <c r="AE970" s="65"/>
      <c r="AF970" s="123"/>
      <c r="AG970" s="39"/>
      <c r="AH970" s="52"/>
      <c r="AJ970" s="17"/>
      <c r="AK970" s="17"/>
      <c r="AL970" s="17"/>
      <c r="AM970" s="17"/>
      <c r="AO970" s="157" t="s">
        <v>59</v>
      </c>
    </row>
    <row r="971" spans="2:41" s="3" customFormat="1" ht="9.9499999999999993" customHeight="1" x14ac:dyDescent="0.2">
      <c r="D971" s="40"/>
      <c r="E971" s="186" t="s">
        <v>99</v>
      </c>
      <c r="F971" s="186"/>
      <c r="G971" s="186" t="s">
        <v>100</v>
      </c>
      <c r="H971" s="186"/>
      <c r="I971" s="186"/>
      <c r="J971" s="186"/>
      <c r="K971" s="186" t="s">
        <v>103</v>
      </c>
      <c r="L971" s="186"/>
      <c r="M971" s="186"/>
      <c r="N971" s="186"/>
      <c r="O971" s="186"/>
      <c r="P971" s="98"/>
      <c r="Q971" s="187"/>
      <c r="R971" s="188"/>
      <c r="S971" s="39"/>
      <c r="T971" s="6"/>
      <c r="U971" s="5"/>
      <c r="V971" s="52"/>
      <c r="W971" s="56"/>
      <c r="X971" s="15"/>
      <c r="Y971" s="52"/>
      <c r="Z971" s="39"/>
      <c r="AA971" s="39"/>
      <c r="AB971" s="55"/>
      <c r="AC971" s="17"/>
      <c r="AD971" s="15"/>
      <c r="AE971" s="65"/>
      <c r="AF971" s="123"/>
      <c r="AG971" s="39"/>
      <c r="AH971" s="52"/>
      <c r="AJ971" s="17"/>
      <c r="AK971" s="17"/>
      <c r="AL971" s="17"/>
      <c r="AM971" s="17"/>
      <c r="AO971" s="157" t="s">
        <v>59</v>
      </c>
    </row>
    <row r="972" spans="2:41" s="3" customFormat="1" ht="1.5" customHeight="1" x14ac:dyDescent="0.2">
      <c r="P972" s="73"/>
      <c r="Q972" s="89"/>
      <c r="R972" s="6"/>
      <c r="S972" s="39"/>
      <c r="T972" s="6"/>
      <c r="U972" s="5"/>
      <c r="V972" s="52"/>
      <c r="W972" s="56"/>
      <c r="X972" s="15"/>
      <c r="Y972" s="52"/>
      <c r="Z972" s="39"/>
      <c r="AA972" s="39"/>
      <c r="AB972" s="55"/>
      <c r="AC972" s="17"/>
      <c r="AD972" s="15"/>
      <c r="AE972" s="65"/>
      <c r="AF972" s="123"/>
      <c r="AG972" s="39"/>
      <c r="AH972" s="52"/>
      <c r="AJ972" s="17"/>
      <c r="AK972" s="17"/>
      <c r="AL972" s="17"/>
      <c r="AM972" s="17"/>
      <c r="AO972" s="157" t="s">
        <v>59</v>
      </c>
    </row>
    <row r="973" spans="2:41" s="3" customFormat="1" ht="9.9499999999999993" customHeight="1" x14ac:dyDescent="0.2">
      <c r="B973" s="112" t="s">
        <v>55</v>
      </c>
      <c r="D973" s="40"/>
      <c r="E973" s="73" t="s">
        <v>104</v>
      </c>
      <c r="F973" s="73"/>
      <c r="G973" s="30" t="s">
        <v>48</v>
      </c>
      <c r="H973" s="30"/>
      <c r="I973" s="30"/>
      <c r="J973" s="30" t="s">
        <v>134</v>
      </c>
      <c r="L973" s="30"/>
      <c r="M973" s="30"/>
      <c r="N973" s="30"/>
      <c r="P973" s="73" t="s">
        <v>106</v>
      </c>
      <c r="Q973" s="89"/>
      <c r="R973" s="29"/>
      <c r="S973" s="39">
        <f t="shared" ref="S973:S975" si="2578">IF(Suggested="Yes",AA973,AG973)</f>
        <v>12.9</v>
      </c>
      <c r="T973" s="37" t="s">
        <v>47</v>
      </c>
      <c r="U973" s="5" t="str">
        <f>+Instructions!$B$3</f>
        <v>B</v>
      </c>
      <c r="V973" s="52"/>
      <c r="W973" s="56">
        <f>+Instructions!$C$22</f>
        <v>0</v>
      </c>
      <c r="X973" s="17">
        <f>ROUND($AA973*(1-W973)+0.004999,2)</f>
        <v>12.9</v>
      </c>
      <c r="Y973" s="52"/>
      <c r="Z973" s="6" t="s">
        <v>667</v>
      </c>
      <c r="AA973" s="39">
        <v>12.9</v>
      </c>
      <c r="AB973" s="60">
        <f t="shared" ref="AB973:AB975" si="2579">+W973</f>
        <v>0</v>
      </c>
      <c r="AC973" s="17">
        <f t="shared" ref="AC973:AC975" si="2580">+X973</f>
        <v>12.9</v>
      </c>
      <c r="AD973" s="12">
        <f t="shared" ref="AD973:AD975" si="2581">(AG973-AC973)/AG973</f>
        <v>0</v>
      </c>
      <c r="AE973" s="120"/>
      <c r="AF973" s="127">
        <v>1</v>
      </c>
      <c r="AG973" s="38">
        <f t="shared" ref="AG973:AG975" si="2582">SUM(AJ973:AL973)+AE973</f>
        <v>12.9</v>
      </c>
      <c r="AH973" s="52"/>
      <c r="AJ973" s="17">
        <f t="shared" ref="AJ973:AJ975" si="2583">ROUND(AC973/(1-VLOOKUP(AF973,Group,2,FALSE)),2)</f>
        <v>12.9</v>
      </c>
      <c r="AK973" s="17">
        <f t="shared" ref="AK973:AK975" si="2584">IF(VLOOKUP(AF973,Group,5,FALSE)="YES",VLOOKUP(ROUND(ROUND(AJ973,1)-AJ973,2),Round,2,FALSE)+VLOOKUP(AF973,Group,6,FALSE),0)</f>
        <v>0</v>
      </c>
      <c r="AL973" s="17">
        <f t="shared" ref="AL973:AL975" si="2585">IF(VLOOKUP(AF973,Group,7,FALSE)="",0,ROUND(AJ973-0.04999,1)-AJ973+AM973)</f>
        <v>0</v>
      </c>
      <c r="AM973" s="17" t="str">
        <f t="shared" ref="AM973:AM975" si="2586">IF(VLOOKUP(AF973,Group,7,FALSE)="","",VLOOKUP(AF973,Group,7,FALSE))</f>
        <v/>
      </c>
      <c r="AO973" s="31" t="s">
        <v>59</v>
      </c>
    </row>
    <row r="974" spans="2:41" s="3" customFormat="1" ht="9.9499999999999993" customHeight="1" x14ac:dyDescent="0.2">
      <c r="B974" s="112" t="s">
        <v>55</v>
      </c>
      <c r="D974" s="40"/>
      <c r="E974" s="73" t="s">
        <v>109</v>
      </c>
      <c r="F974" s="73"/>
      <c r="G974" s="30" t="s">
        <v>48</v>
      </c>
      <c r="H974" s="30"/>
      <c r="I974" s="30"/>
      <c r="J974" s="30" t="s">
        <v>134</v>
      </c>
      <c r="L974" s="30"/>
      <c r="M974" s="30"/>
      <c r="N974" s="30"/>
      <c r="P974" s="73" t="s">
        <v>106</v>
      </c>
      <c r="Q974" s="89"/>
      <c r="R974" s="29"/>
      <c r="S974" s="39">
        <f t="shared" si="2578"/>
        <v>15.25</v>
      </c>
      <c r="T974" s="37" t="s">
        <v>47</v>
      </c>
      <c r="U974" s="5" t="str">
        <f>+Instructions!$B$3</f>
        <v>B</v>
      </c>
      <c r="V974" s="52"/>
      <c r="W974" s="56">
        <f>+Instructions!$C$22</f>
        <v>0</v>
      </c>
      <c r="X974" s="17">
        <f>ROUND($AA974*(1-W974)+0.004999,2)</f>
        <v>15.25</v>
      </c>
      <c r="Y974" s="52"/>
      <c r="Z974" s="6" t="s">
        <v>667</v>
      </c>
      <c r="AA974" s="39">
        <v>15.25</v>
      </c>
      <c r="AB974" s="60">
        <f t="shared" si="2579"/>
        <v>0</v>
      </c>
      <c r="AC974" s="17">
        <f t="shared" si="2580"/>
        <v>15.25</v>
      </c>
      <c r="AD974" s="12">
        <f t="shared" si="2581"/>
        <v>0</v>
      </c>
      <c r="AE974" s="120"/>
      <c r="AF974" s="127">
        <v>1</v>
      </c>
      <c r="AG974" s="38">
        <f t="shared" si="2582"/>
        <v>15.25</v>
      </c>
      <c r="AH974" s="52"/>
      <c r="AJ974" s="17">
        <f t="shared" si="2583"/>
        <v>15.25</v>
      </c>
      <c r="AK974" s="17">
        <f t="shared" si="2584"/>
        <v>0</v>
      </c>
      <c r="AL974" s="17">
        <f t="shared" si="2585"/>
        <v>0</v>
      </c>
      <c r="AM974" s="17" t="str">
        <f t="shared" si="2586"/>
        <v/>
      </c>
      <c r="AO974" s="31" t="s">
        <v>59</v>
      </c>
    </row>
    <row r="975" spans="2:41" s="3" customFormat="1" ht="9.9499999999999993" customHeight="1" x14ac:dyDescent="0.2">
      <c r="B975" s="112" t="s">
        <v>55</v>
      </c>
      <c r="D975" s="40"/>
      <c r="E975" s="73" t="s">
        <v>107</v>
      </c>
      <c r="F975" s="73"/>
      <c r="G975" s="30" t="s">
        <v>48</v>
      </c>
      <c r="H975" s="30"/>
      <c r="I975" s="30"/>
      <c r="J975" s="30" t="s">
        <v>134</v>
      </c>
      <c r="L975" s="30"/>
      <c r="M975" s="30"/>
      <c r="N975" s="30"/>
      <c r="P975" s="73" t="s">
        <v>108</v>
      </c>
      <c r="Q975" s="89"/>
      <c r="R975" s="29"/>
      <c r="S975" s="39">
        <f t="shared" si="2578"/>
        <v>17.75</v>
      </c>
      <c r="T975" s="37" t="s">
        <v>47</v>
      </c>
      <c r="U975" s="5" t="str">
        <f>+Instructions!$B$3</f>
        <v>B</v>
      </c>
      <c r="V975" s="52"/>
      <c r="W975" s="56">
        <f>+Instructions!$C$22</f>
        <v>0</v>
      </c>
      <c r="X975" s="17">
        <f>ROUND($AA975*(1-W975)+0.004999,2)</f>
        <v>17.75</v>
      </c>
      <c r="Y975" s="52"/>
      <c r="Z975" s="6" t="s">
        <v>667</v>
      </c>
      <c r="AA975" s="39">
        <v>17.75</v>
      </c>
      <c r="AB975" s="60">
        <f t="shared" si="2579"/>
        <v>0</v>
      </c>
      <c r="AC975" s="17">
        <f t="shared" si="2580"/>
        <v>17.75</v>
      </c>
      <c r="AD975" s="12">
        <f t="shared" si="2581"/>
        <v>0</v>
      </c>
      <c r="AE975" s="120"/>
      <c r="AF975" s="127">
        <v>1</v>
      </c>
      <c r="AG975" s="38">
        <f t="shared" si="2582"/>
        <v>17.75</v>
      </c>
      <c r="AH975" s="52"/>
      <c r="AJ975" s="17">
        <f t="shared" si="2583"/>
        <v>17.75</v>
      </c>
      <c r="AK975" s="17">
        <f t="shared" si="2584"/>
        <v>0</v>
      </c>
      <c r="AL975" s="17">
        <f t="shared" si="2585"/>
        <v>0</v>
      </c>
      <c r="AM975" s="17" t="str">
        <f t="shared" si="2586"/>
        <v/>
      </c>
      <c r="AO975" s="31" t="s">
        <v>59</v>
      </c>
    </row>
    <row r="976" spans="2:41" s="3" customFormat="1" ht="1.5" customHeight="1" x14ac:dyDescent="0.2">
      <c r="P976" s="73"/>
      <c r="Q976" s="89"/>
      <c r="R976" s="6"/>
      <c r="S976" s="39"/>
      <c r="T976" s="6"/>
      <c r="U976" s="5"/>
      <c r="V976" s="52"/>
      <c r="W976" s="56"/>
      <c r="X976" s="15"/>
      <c r="Y976" s="52"/>
      <c r="Z976" s="39"/>
      <c r="AA976" s="39"/>
      <c r="AB976" s="55"/>
      <c r="AC976" s="17"/>
      <c r="AD976" s="15"/>
      <c r="AE976" s="65"/>
      <c r="AF976" s="123"/>
      <c r="AG976" s="39"/>
      <c r="AH976" s="52"/>
      <c r="AJ976" s="17"/>
      <c r="AK976" s="17"/>
      <c r="AL976" s="17"/>
      <c r="AM976" s="17"/>
      <c r="AO976" s="157" t="s">
        <v>59</v>
      </c>
    </row>
    <row r="977" spans="2:41" s="3" customFormat="1" ht="9.9499999999999993" customHeight="1" x14ac:dyDescent="0.2">
      <c r="B977" s="111" t="s">
        <v>8</v>
      </c>
      <c r="D977" s="40"/>
      <c r="E977" s="73" t="s">
        <v>223</v>
      </c>
      <c r="F977" s="73"/>
      <c r="G977" s="30" t="s">
        <v>114</v>
      </c>
      <c r="H977" s="30"/>
      <c r="I977" s="30"/>
      <c r="J977" s="30" t="s">
        <v>138</v>
      </c>
      <c r="K977" s="30"/>
      <c r="L977" s="73" t="s">
        <v>140</v>
      </c>
      <c r="N977" s="191" t="s">
        <v>130</v>
      </c>
      <c r="P977" s="73" t="s">
        <v>139</v>
      </c>
      <c r="Q977" s="89"/>
      <c r="R977" s="29"/>
      <c r="S977" s="39">
        <f t="shared" ref="S977" si="2587">IF(Suggested="Yes",AA977,AG977)</f>
        <v>84.45</v>
      </c>
      <c r="T977" s="37" t="s">
        <v>46</v>
      </c>
      <c r="U977" s="5" t="str">
        <f>+Instructions!$B$3</f>
        <v>B</v>
      </c>
      <c r="V977" s="52"/>
      <c r="W977" s="56">
        <f>+Instructions!$C$22</f>
        <v>0</v>
      </c>
      <c r="X977" s="17">
        <f>ROUND($AA977*(1-W977)+0.004999,2)</f>
        <v>84.45</v>
      </c>
      <c r="Y977" s="52"/>
      <c r="Z977" s="6" t="s">
        <v>667</v>
      </c>
      <c r="AA977" s="39">
        <v>84.45</v>
      </c>
      <c r="AB977" s="60">
        <f t="shared" ref="AB977" si="2588">+W977</f>
        <v>0</v>
      </c>
      <c r="AC977" s="17">
        <f t="shared" ref="AC977" si="2589">+X977</f>
        <v>84.45</v>
      </c>
      <c r="AD977" s="12">
        <f t="shared" ref="AD977" si="2590">(AG977-AC977)/AG977</f>
        <v>0</v>
      </c>
      <c r="AE977" s="120"/>
      <c r="AF977" s="128">
        <v>3</v>
      </c>
      <c r="AG977" s="53">
        <f t="shared" ref="AG977" si="2591">SUM(AJ977:AL977)+AE977</f>
        <v>84.45</v>
      </c>
      <c r="AH977" s="52"/>
      <c r="AJ977" s="17">
        <f t="shared" ref="AJ977" si="2592">ROUND(AC977/(1-VLOOKUP(AF977,Group,2,FALSE)),2)</f>
        <v>84.45</v>
      </c>
      <c r="AK977" s="17">
        <f t="shared" ref="AK977" si="2593">IF(VLOOKUP(AF977,Group,5,FALSE)="YES",VLOOKUP(ROUND(ROUND(AJ977,1)-AJ977,2),Round,2,FALSE)+VLOOKUP(AF977,Group,6,FALSE),0)</f>
        <v>0</v>
      </c>
      <c r="AL977" s="17">
        <f t="shared" ref="AL977" si="2594">IF(VLOOKUP(AF977,Group,7,FALSE)="",0,ROUND(AJ977-0.04999,1)-AJ977+AM977)</f>
        <v>0</v>
      </c>
      <c r="AM977" s="17" t="str">
        <f t="shared" ref="AM977" si="2595">IF(VLOOKUP(AF977,Group,7,FALSE)="","",VLOOKUP(AF977,Group,7,FALSE))</f>
        <v/>
      </c>
      <c r="AO977" s="31" t="s">
        <v>59</v>
      </c>
    </row>
    <row r="978" spans="2:41" s="3" customFormat="1" ht="9.9499999999999993" customHeight="1" x14ac:dyDescent="0.2">
      <c r="B978" s="111" t="s">
        <v>8</v>
      </c>
      <c r="D978" s="40"/>
      <c r="E978" s="73" t="s">
        <v>223</v>
      </c>
      <c r="F978" s="73"/>
      <c r="G978" s="30" t="s">
        <v>114</v>
      </c>
      <c r="H978" s="30"/>
      <c r="I978" s="30"/>
      <c r="J978" s="30" t="s">
        <v>135</v>
      </c>
      <c r="K978" s="30"/>
      <c r="L978" s="73" t="s">
        <v>146</v>
      </c>
      <c r="N978" s="191" t="s">
        <v>130</v>
      </c>
      <c r="P978" s="73" t="s">
        <v>116</v>
      </c>
      <c r="Q978" s="89"/>
      <c r="R978" s="29"/>
      <c r="S978" s="39">
        <f t="shared" ref="S978" si="2596">IF(Suggested="Yes",AA978,AG978)</f>
        <v>39.75</v>
      </c>
      <c r="T978" s="37" t="s">
        <v>46</v>
      </c>
      <c r="U978" s="5" t="str">
        <f>+Instructions!$B$3</f>
        <v>B</v>
      </c>
      <c r="V978" s="52"/>
      <c r="W978" s="56">
        <f>+Instructions!$C$22</f>
        <v>0</v>
      </c>
      <c r="X978" s="17">
        <f>ROUND($AA978*(1-W978)+0.004999,2)</f>
        <v>39.75</v>
      </c>
      <c r="Y978" s="52"/>
      <c r="Z978" s="6" t="s">
        <v>667</v>
      </c>
      <c r="AA978" s="39">
        <v>39.75</v>
      </c>
      <c r="AB978" s="60">
        <f t="shared" ref="AB978" si="2597">+W978</f>
        <v>0</v>
      </c>
      <c r="AC978" s="17">
        <f t="shared" ref="AC978" si="2598">+X978</f>
        <v>39.75</v>
      </c>
      <c r="AD978" s="12">
        <f t="shared" ref="AD978" si="2599">(AG978-AC978)/AG978</f>
        <v>0</v>
      </c>
      <c r="AE978" s="120"/>
      <c r="AF978" s="128">
        <v>3</v>
      </c>
      <c r="AG978" s="53">
        <f t="shared" ref="AG978" si="2600">SUM(AJ978:AL978)+AE978</f>
        <v>39.75</v>
      </c>
      <c r="AH978" s="52"/>
      <c r="AJ978" s="17">
        <f t="shared" ref="AJ978" si="2601">ROUND(AC978/(1-VLOOKUP(AF978,Group,2,FALSE)),2)</f>
        <v>39.75</v>
      </c>
      <c r="AK978" s="17">
        <f t="shared" ref="AK978" si="2602">IF(VLOOKUP(AF978,Group,5,FALSE)="YES",VLOOKUP(ROUND(ROUND(AJ978,1)-AJ978,2),Round,2,FALSE)+VLOOKUP(AF978,Group,6,FALSE),0)</f>
        <v>0</v>
      </c>
      <c r="AL978" s="17">
        <f t="shared" ref="AL978" si="2603">IF(VLOOKUP(AF978,Group,7,FALSE)="",0,ROUND(AJ978-0.04999,1)-AJ978+AM978)</f>
        <v>0</v>
      </c>
      <c r="AM978" s="17" t="str">
        <f t="shared" ref="AM978" si="2604">IF(VLOOKUP(AF978,Group,7,FALSE)="","",VLOOKUP(AF978,Group,7,FALSE))</f>
        <v/>
      </c>
      <c r="AO978" s="31" t="s">
        <v>59</v>
      </c>
    </row>
    <row r="979" spans="2:41" s="3" customFormat="1" ht="1.5" customHeight="1" x14ac:dyDescent="0.2">
      <c r="P979" s="73"/>
      <c r="Q979" s="89"/>
      <c r="R979" s="6"/>
      <c r="S979" s="39"/>
      <c r="T979" s="6"/>
      <c r="U979" s="5"/>
      <c r="V979" s="52"/>
      <c r="W979" s="56"/>
      <c r="X979" s="15"/>
      <c r="Y979" s="52"/>
      <c r="Z979" s="39"/>
      <c r="AA979" s="39"/>
      <c r="AB979" s="55"/>
      <c r="AC979" s="17"/>
      <c r="AD979" s="15"/>
      <c r="AE979" s="65"/>
      <c r="AF979" s="123"/>
      <c r="AG979" s="39"/>
      <c r="AH979" s="52"/>
      <c r="AJ979" s="17"/>
      <c r="AK979" s="17"/>
      <c r="AL979" s="17"/>
      <c r="AM979" s="17"/>
      <c r="AO979" s="157" t="s">
        <v>59</v>
      </c>
    </row>
    <row r="980" spans="2:41" s="3" customFormat="1" ht="9.9499999999999993" customHeight="1" x14ac:dyDescent="0.2">
      <c r="B980" s="113" t="s">
        <v>45</v>
      </c>
      <c r="D980" s="40"/>
      <c r="E980" s="73" t="s">
        <v>136</v>
      </c>
      <c r="F980" s="73"/>
      <c r="G980" s="30" t="s">
        <v>162</v>
      </c>
      <c r="H980" s="30"/>
      <c r="I980" s="30"/>
      <c r="J980" s="30" t="s">
        <v>135</v>
      </c>
      <c r="K980" s="30"/>
      <c r="L980" s="30"/>
      <c r="M980" s="30"/>
      <c r="N980" s="30"/>
      <c r="P980" s="73" t="s">
        <v>120</v>
      </c>
      <c r="Q980" s="89"/>
      <c r="R980" s="29"/>
      <c r="S980" s="39">
        <f t="shared" ref="S980:S982" si="2605">IF(Suggested="Yes",AA980,AG980)</f>
        <v>396.3</v>
      </c>
      <c r="T980" s="37" t="s">
        <v>46</v>
      </c>
      <c r="U980" s="5" t="str">
        <f>+Instructions!$B$3</f>
        <v>B</v>
      </c>
      <c r="V980" s="52"/>
      <c r="W980" s="56">
        <f>+Instructions!$C$22</f>
        <v>0</v>
      </c>
      <c r="X980" s="39">
        <f>ROUND($AA980*(1-W980)+0.004999,2)</f>
        <v>396.3</v>
      </c>
      <c r="Y980" s="52"/>
      <c r="Z980" s="6" t="s">
        <v>667</v>
      </c>
      <c r="AA980" s="39">
        <v>396.3</v>
      </c>
      <c r="AB980" s="60">
        <f t="shared" ref="AB980:AB982" si="2606">+W980</f>
        <v>0</v>
      </c>
      <c r="AC980" s="39">
        <f t="shared" ref="AC980:AC982" si="2607">+X980</f>
        <v>396.3</v>
      </c>
      <c r="AD980" s="60">
        <f t="shared" ref="AD980:AD982" si="2608">(AG980-AC980)/AG980</f>
        <v>0</v>
      </c>
      <c r="AE980" s="120"/>
      <c r="AF980" s="129">
        <v>2</v>
      </c>
      <c r="AG980" s="44">
        <f t="shared" ref="AG980:AG982" si="2609">SUM(AJ980:AL980)+AE980</f>
        <v>396.3</v>
      </c>
      <c r="AH980" s="52"/>
      <c r="AJ980" s="17">
        <f t="shared" ref="AJ980:AJ982" si="2610">ROUND(AC980/(1-VLOOKUP(AF980,Group,2,FALSE)),2)</f>
        <v>396.3</v>
      </c>
      <c r="AK980" s="17">
        <f t="shared" ref="AK980:AK982" si="2611">IF(VLOOKUP(AF980,Group,5,FALSE)="YES",VLOOKUP(ROUND(ROUND(AJ980,1)-AJ980,2),Round,2,FALSE)+VLOOKUP(AF980,Group,6,FALSE),0)</f>
        <v>0</v>
      </c>
      <c r="AL980" s="17">
        <f t="shared" ref="AL980:AL982" si="2612">IF(VLOOKUP(AF980,Group,7,FALSE)="",0,ROUND(AJ980-0.04999,1)-AJ980+AM980)</f>
        <v>0</v>
      </c>
      <c r="AM980" s="17" t="str">
        <f t="shared" ref="AM980:AM982" si="2613">IF(VLOOKUP(AF980,Group,7,FALSE)="","",VLOOKUP(AF980,Group,7,FALSE))</f>
        <v/>
      </c>
      <c r="AO980" s="31" t="s">
        <v>59</v>
      </c>
    </row>
    <row r="981" spans="2:41" s="3" customFormat="1" ht="1.5" customHeight="1" x14ac:dyDescent="0.2">
      <c r="P981" s="73"/>
      <c r="Q981" s="89"/>
      <c r="R981" s="6"/>
      <c r="S981" s="39"/>
      <c r="T981" s="6"/>
      <c r="U981" s="5"/>
      <c r="V981" s="52"/>
      <c r="W981" s="56"/>
      <c r="X981" s="15"/>
      <c r="Y981" s="52"/>
      <c r="Z981" s="39"/>
      <c r="AA981" s="39"/>
      <c r="AB981" s="55"/>
      <c r="AC981" s="17"/>
      <c r="AD981" s="15"/>
      <c r="AE981" s="65"/>
      <c r="AF981" s="123"/>
      <c r="AG981" s="39"/>
      <c r="AH981" s="52"/>
      <c r="AJ981" s="17"/>
      <c r="AK981" s="17"/>
      <c r="AL981" s="17"/>
      <c r="AM981" s="17"/>
      <c r="AO981" s="157" t="s">
        <v>59</v>
      </c>
    </row>
    <row r="982" spans="2:41" s="3" customFormat="1" ht="9.9499999999999993" customHeight="1" x14ac:dyDescent="0.2">
      <c r="B982" s="113" t="s">
        <v>45</v>
      </c>
      <c r="D982" s="40"/>
      <c r="E982" s="73" t="s">
        <v>117</v>
      </c>
      <c r="F982" s="73"/>
      <c r="G982" s="30" t="s">
        <v>118</v>
      </c>
      <c r="H982" s="30"/>
      <c r="I982" s="30"/>
      <c r="J982" s="30" t="s">
        <v>135</v>
      </c>
      <c r="K982" s="30"/>
      <c r="L982" s="30"/>
      <c r="M982" s="30"/>
      <c r="N982" s="30"/>
      <c r="P982" s="73" t="s">
        <v>119</v>
      </c>
      <c r="Q982" s="89"/>
      <c r="R982" s="29"/>
      <c r="S982" s="39">
        <f t="shared" si="2605"/>
        <v>17.55</v>
      </c>
      <c r="T982" s="37" t="s">
        <v>46</v>
      </c>
      <c r="U982" s="5" t="str">
        <f>+Instructions!$B$3</f>
        <v>B</v>
      </c>
      <c r="V982" s="52"/>
      <c r="W982" s="56">
        <f>+Instructions!$C$22</f>
        <v>0</v>
      </c>
      <c r="X982" s="39">
        <f>ROUND($AA982*(1-W982)+0.004999,2)</f>
        <v>17.55</v>
      </c>
      <c r="Y982" s="52"/>
      <c r="Z982" s="6" t="s">
        <v>667</v>
      </c>
      <c r="AA982" s="39">
        <v>17.55</v>
      </c>
      <c r="AB982" s="60">
        <f t="shared" si="2606"/>
        <v>0</v>
      </c>
      <c r="AC982" s="39">
        <f t="shared" si="2607"/>
        <v>17.55</v>
      </c>
      <c r="AD982" s="60">
        <f t="shared" si="2608"/>
        <v>0</v>
      </c>
      <c r="AE982" s="120"/>
      <c r="AF982" s="129">
        <v>2</v>
      </c>
      <c r="AG982" s="44">
        <f t="shared" si="2609"/>
        <v>17.55</v>
      </c>
      <c r="AH982" s="52"/>
      <c r="AJ982" s="17">
        <f t="shared" si="2610"/>
        <v>17.55</v>
      </c>
      <c r="AK982" s="17">
        <f t="shared" si="2611"/>
        <v>0</v>
      </c>
      <c r="AL982" s="17">
        <f t="shared" si="2612"/>
        <v>0</v>
      </c>
      <c r="AM982" s="17" t="str">
        <f t="shared" si="2613"/>
        <v/>
      </c>
      <c r="AO982" s="31" t="s">
        <v>59</v>
      </c>
    </row>
    <row r="983" spans="2:41" s="3" customFormat="1" ht="2.85" customHeight="1" x14ac:dyDescent="0.2">
      <c r="P983" s="73"/>
      <c r="Q983" s="89"/>
      <c r="R983" s="6"/>
      <c r="S983" s="39"/>
      <c r="T983" s="6"/>
      <c r="U983" s="5"/>
      <c r="V983" s="52"/>
      <c r="W983" s="56"/>
      <c r="X983" s="15"/>
      <c r="Y983" s="52"/>
      <c r="Z983" s="39"/>
      <c r="AA983" s="39"/>
      <c r="AB983" s="55"/>
      <c r="AC983" s="17"/>
      <c r="AD983" s="15"/>
      <c r="AE983" s="65"/>
      <c r="AF983" s="123"/>
      <c r="AG983" s="39"/>
      <c r="AH983" s="52"/>
      <c r="AJ983" s="17"/>
      <c r="AK983" s="17"/>
      <c r="AL983" s="17"/>
      <c r="AM983" s="17"/>
      <c r="AO983" s="157" t="s">
        <v>59</v>
      </c>
    </row>
    <row r="984" spans="2:41" s="3" customFormat="1" ht="9.9499999999999993" customHeight="1" x14ac:dyDescent="0.2">
      <c r="B984" s="112" t="s">
        <v>55</v>
      </c>
      <c r="D984" s="40"/>
      <c r="E984" s="73" t="s">
        <v>104</v>
      </c>
      <c r="F984" s="73"/>
      <c r="G984" s="30" t="s">
        <v>48</v>
      </c>
      <c r="H984" s="30"/>
      <c r="I984" s="30"/>
      <c r="J984" s="30" t="s">
        <v>105</v>
      </c>
      <c r="L984" s="30"/>
      <c r="M984" s="30"/>
      <c r="N984" s="30"/>
      <c r="P984" s="73" t="s">
        <v>106</v>
      </c>
      <c r="Q984" s="89"/>
      <c r="R984" s="29"/>
      <c r="S984" s="39">
        <f t="shared" ref="S984:S988" si="2614">IF(Suggested="Yes",AA984,AG984)</f>
        <v>10.55</v>
      </c>
      <c r="T984" s="37" t="s">
        <v>47</v>
      </c>
      <c r="U984" s="5" t="str">
        <f>+Instructions!$B$3</f>
        <v>B</v>
      </c>
      <c r="V984" s="52"/>
      <c r="W984" s="56">
        <f>+Instructions!$C$22</f>
        <v>0</v>
      </c>
      <c r="X984" s="17">
        <f t="shared" ref="X984:X988" si="2615">ROUND($AA984*(1-W984)+0.004999,2)</f>
        <v>10.55</v>
      </c>
      <c r="Y984" s="52"/>
      <c r="Z984" s="6" t="s">
        <v>667</v>
      </c>
      <c r="AA984" s="39">
        <v>10.55</v>
      </c>
      <c r="AB984" s="60">
        <f t="shared" ref="AB984:AB988" si="2616">+W984</f>
        <v>0</v>
      </c>
      <c r="AC984" s="17">
        <f t="shared" ref="AC984:AC988" si="2617">+X984</f>
        <v>10.55</v>
      </c>
      <c r="AD984" s="12">
        <f t="shared" ref="AD984:AD988" si="2618">(AG984-AC984)/AG984</f>
        <v>0</v>
      </c>
      <c r="AE984" s="120"/>
      <c r="AF984" s="127">
        <v>1</v>
      </c>
      <c r="AG984" s="38">
        <f t="shared" ref="AG984:AG988" si="2619">SUM(AJ984:AL984)+AE984</f>
        <v>10.55</v>
      </c>
      <c r="AH984" s="52"/>
      <c r="AJ984" s="17">
        <f t="shared" ref="AJ984:AJ988" si="2620">ROUND(AC984/(1-VLOOKUP(AF984,Group,2,FALSE)),2)</f>
        <v>10.55</v>
      </c>
      <c r="AK984" s="17">
        <f t="shared" ref="AK984:AK988" si="2621">IF(VLOOKUP(AF984,Group,5,FALSE)="YES",VLOOKUP(ROUND(ROUND(AJ984,1)-AJ984,2),Round,2,FALSE)+VLOOKUP(AF984,Group,6,FALSE),0)</f>
        <v>0</v>
      </c>
      <c r="AL984" s="17">
        <f t="shared" ref="AL984:AL988" si="2622">IF(VLOOKUP(AF984,Group,7,FALSE)="",0,ROUND(AJ984-0.04999,1)-AJ984+AM984)</f>
        <v>0</v>
      </c>
      <c r="AM984" s="17" t="str">
        <f t="shared" ref="AM984:AM988" si="2623">IF(VLOOKUP(AF984,Group,7,FALSE)="","",VLOOKUP(AF984,Group,7,FALSE))</f>
        <v/>
      </c>
      <c r="AO984" s="31" t="s">
        <v>59</v>
      </c>
    </row>
    <row r="985" spans="2:41" s="3" customFormat="1" ht="9.9499999999999993" customHeight="1" x14ac:dyDescent="0.2">
      <c r="B985" s="112" t="s">
        <v>55</v>
      </c>
      <c r="D985" s="40"/>
      <c r="E985" s="73" t="s">
        <v>109</v>
      </c>
      <c r="F985" s="73"/>
      <c r="G985" s="30" t="s">
        <v>48</v>
      </c>
      <c r="H985" s="30"/>
      <c r="I985" s="30"/>
      <c r="J985" s="30" t="s">
        <v>105</v>
      </c>
      <c r="L985" s="30"/>
      <c r="M985" s="30"/>
      <c r="N985" s="30"/>
      <c r="P985" s="73" t="s">
        <v>106</v>
      </c>
      <c r="Q985" s="89"/>
      <c r="R985" s="29"/>
      <c r="S985" s="39">
        <f t="shared" si="2614"/>
        <v>12.9</v>
      </c>
      <c r="T985" s="37" t="s">
        <v>47</v>
      </c>
      <c r="U985" s="5" t="str">
        <f>+Instructions!$B$3</f>
        <v>B</v>
      </c>
      <c r="V985" s="52"/>
      <c r="W985" s="56">
        <f>+Instructions!$C$22</f>
        <v>0</v>
      </c>
      <c r="X985" s="17">
        <f t="shared" si="2615"/>
        <v>12.9</v>
      </c>
      <c r="Y985" s="52"/>
      <c r="Z985" s="6" t="s">
        <v>667</v>
      </c>
      <c r="AA985" s="39">
        <v>12.9</v>
      </c>
      <c r="AB985" s="60">
        <f t="shared" si="2616"/>
        <v>0</v>
      </c>
      <c r="AC985" s="17">
        <f t="shared" si="2617"/>
        <v>12.9</v>
      </c>
      <c r="AD985" s="12">
        <f t="shared" si="2618"/>
        <v>0</v>
      </c>
      <c r="AE985" s="120"/>
      <c r="AF985" s="127">
        <v>1</v>
      </c>
      <c r="AG985" s="38">
        <f t="shared" si="2619"/>
        <v>12.9</v>
      </c>
      <c r="AH985" s="52"/>
      <c r="AJ985" s="17">
        <f t="shared" si="2620"/>
        <v>12.9</v>
      </c>
      <c r="AK985" s="17">
        <f t="shared" si="2621"/>
        <v>0</v>
      </c>
      <c r="AL985" s="17">
        <f t="shared" si="2622"/>
        <v>0</v>
      </c>
      <c r="AM985" s="17" t="str">
        <f t="shared" si="2623"/>
        <v/>
      </c>
      <c r="AO985" s="31" t="s">
        <v>59</v>
      </c>
    </row>
    <row r="986" spans="2:41" s="3" customFormat="1" ht="9.9499999999999993" customHeight="1" x14ac:dyDescent="0.2">
      <c r="B986" s="112" t="s">
        <v>55</v>
      </c>
      <c r="D986" s="40"/>
      <c r="E986" s="73" t="s">
        <v>107</v>
      </c>
      <c r="F986" s="73"/>
      <c r="G986" s="30" t="s">
        <v>48</v>
      </c>
      <c r="H986" s="30"/>
      <c r="I986" s="30"/>
      <c r="J986" s="30" t="s">
        <v>105</v>
      </c>
      <c r="L986" s="30"/>
      <c r="M986" s="30"/>
      <c r="N986" s="30"/>
      <c r="P986" s="73" t="s">
        <v>108</v>
      </c>
      <c r="Q986" s="89"/>
      <c r="R986" s="29"/>
      <c r="S986" s="39">
        <f t="shared" ref="S986" si="2624">IF(Suggested="Yes",AA986,AG986)</f>
        <v>15</v>
      </c>
      <c r="T986" s="37" t="s">
        <v>47</v>
      </c>
      <c r="U986" s="5" t="str">
        <f>+Instructions!$B$3</f>
        <v>B</v>
      </c>
      <c r="V986" s="52"/>
      <c r="W986" s="56">
        <f>+Instructions!$C$22</f>
        <v>0</v>
      </c>
      <c r="X986" s="17">
        <f t="shared" ref="X986" si="2625">ROUND($AA986*(1-W986)+0.004999,2)</f>
        <v>15</v>
      </c>
      <c r="Y986" s="52"/>
      <c r="Z986" s="6" t="s">
        <v>667</v>
      </c>
      <c r="AA986" s="39">
        <v>15</v>
      </c>
      <c r="AB986" s="60">
        <f t="shared" ref="AB986" si="2626">+W986</f>
        <v>0</v>
      </c>
      <c r="AC986" s="17">
        <f t="shared" ref="AC986" si="2627">+X986</f>
        <v>15</v>
      </c>
      <c r="AD986" s="12">
        <f t="shared" ref="AD986" si="2628">(AG986-AC986)/AG986</f>
        <v>0</v>
      </c>
      <c r="AE986" s="120"/>
      <c r="AF986" s="127">
        <v>1</v>
      </c>
      <c r="AG986" s="38">
        <f t="shared" ref="AG986" si="2629">SUM(AJ986:AL986)+AE986</f>
        <v>15</v>
      </c>
      <c r="AH986" s="52"/>
      <c r="AJ986" s="17">
        <f t="shared" ref="AJ986" si="2630">ROUND(AC986/(1-VLOOKUP(AF986,Group,2,FALSE)),2)</f>
        <v>15</v>
      </c>
      <c r="AK986" s="17">
        <f t="shared" ref="AK986" si="2631">IF(VLOOKUP(AF986,Group,5,FALSE)="YES",VLOOKUP(ROUND(ROUND(AJ986,1)-AJ986,2),Round,2,FALSE)+VLOOKUP(AF986,Group,6,FALSE),0)</f>
        <v>0</v>
      </c>
      <c r="AL986" s="17">
        <f t="shared" ref="AL986" si="2632">IF(VLOOKUP(AF986,Group,7,FALSE)="",0,ROUND(AJ986-0.04999,1)-AJ986+AM986)</f>
        <v>0</v>
      </c>
      <c r="AM986" s="17" t="str">
        <f t="shared" ref="AM986" si="2633">IF(VLOOKUP(AF986,Group,7,FALSE)="","",VLOOKUP(AF986,Group,7,FALSE))</f>
        <v/>
      </c>
      <c r="AO986" s="31" t="s">
        <v>59</v>
      </c>
    </row>
    <row r="987" spans="2:41" s="3" customFormat="1" ht="1.5" customHeight="1" x14ac:dyDescent="0.2">
      <c r="P987" s="73"/>
      <c r="Q987" s="89"/>
      <c r="R987" s="6"/>
      <c r="S987" s="39"/>
      <c r="T987" s="6"/>
      <c r="U987" s="5"/>
      <c r="V987" s="52"/>
      <c r="W987" s="56"/>
      <c r="X987" s="15"/>
      <c r="Y987" s="52"/>
      <c r="Z987" s="39"/>
      <c r="AA987" s="39"/>
      <c r="AB987" s="55"/>
      <c r="AC987" s="17"/>
      <c r="AD987" s="15"/>
      <c r="AE987" s="65"/>
      <c r="AF987" s="123"/>
      <c r="AG987" s="39"/>
      <c r="AH987" s="52"/>
      <c r="AJ987" s="17"/>
      <c r="AK987" s="17"/>
      <c r="AL987" s="17"/>
      <c r="AM987" s="17"/>
      <c r="AO987" s="157" t="s">
        <v>59</v>
      </c>
    </row>
    <row r="988" spans="2:41" s="3" customFormat="1" ht="9.9499999999999993" customHeight="1" x14ac:dyDescent="0.2">
      <c r="B988" s="111" t="s">
        <v>8</v>
      </c>
      <c r="D988" s="40"/>
      <c r="E988" s="73" t="s">
        <v>223</v>
      </c>
      <c r="F988" s="73"/>
      <c r="G988" s="30" t="s">
        <v>114</v>
      </c>
      <c r="H988" s="30"/>
      <c r="I988" s="30"/>
      <c r="J988" s="30" t="s">
        <v>115</v>
      </c>
      <c r="K988" s="30"/>
      <c r="L988" s="73" t="s">
        <v>146</v>
      </c>
      <c r="N988" s="191" t="s">
        <v>130</v>
      </c>
      <c r="P988" s="73" t="s">
        <v>116</v>
      </c>
      <c r="Q988" s="89"/>
      <c r="R988" s="29"/>
      <c r="S988" s="39">
        <f t="shared" si="2614"/>
        <v>38.049999999999997</v>
      </c>
      <c r="T988" s="37" t="s">
        <v>46</v>
      </c>
      <c r="U988" s="5" t="str">
        <f>+Instructions!$B$3</f>
        <v>B</v>
      </c>
      <c r="V988" s="52"/>
      <c r="W988" s="56">
        <f>+Instructions!$C$22</f>
        <v>0</v>
      </c>
      <c r="X988" s="17">
        <f t="shared" si="2615"/>
        <v>38.049999999999997</v>
      </c>
      <c r="Y988" s="52"/>
      <c r="Z988" s="6" t="s">
        <v>667</v>
      </c>
      <c r="AA988" s="39">
        <v>38.049999999999997</v>
      </c>
      <c r="AB988" s="60">
        <f t="shared" si="2616"/>
        <v>0</v>
      </c>
      <c r="AC988" s="17">
        <f t="shared" si="2617"/>
        <v>38.049999999999997</v>
      </c>
      <c r="AD988" s="12">
        <f t="shared" si="2618"/>
        <v>0</v>
      </c>
      <c r="AE988" s="120"/>
      <c r="AF988" s="128">
        <v>3</v>
      </c>
      <c r="AG988" s="53">
        <f t="shared" si="2619"/>
        <v>38.049999999999997</v>
      </c>
      <c r="AH988" s="52"/>
      <c r="AJ988" s="17">
        <f t="shared" si="2620"/>
        <v>38.049999999999997</v>
      </c>
      <c r="AK988" s="17">
        <f t="shared" si="2621"/>
        <v>0</v>
      </c>
      <c r="AL988" s="17">
        <f t="shared" si="2622"/>
        <v>0</v>
      </c>
      <c r="AM988" s="17" t="str">
        <f t="shared" si="2623"/>
        <v/>
      </c>
      <c r="AO988" s="31" t="s">
        <v>59</v>
      </c>
    </row>
    <row r="989" spans="2:41" s="3" customFormat="1" ht="1.5" customHeight="1" x14ac:dyDescent="0.2">
      <c r="P989" s="73"/>
      <c r="Q989" s="89"/>
      <c r="R989" s="6"/>
      <c r="S989" s="39"/>
      <c r="T989" s="6"/>
      <c r="U989" s="5"/>
      <c r="V989" s="52"/>
      <c r="W989" s="56"/>
      <c r="X989" s="15"/>
      <c r="Y989" s="52"/>
      <c r="Z989" s="39"/>
      <c r="AA989" s="39"/>
      <c r="AB989" s="55"/>
      <c r="AC989" s="17"/>
      <c r="AD989" s="15"/>
      <c r="AE989" s="65"/>
      <c r="AF989" s="123"/>
      <c r="AG989" s="39"/>
      <c r="AH989" s="52"/>
      <c r="AJ989" s="17"/>
      <c r="AK989" s="17"/>
      <c r="AL989" s="17"/>
      <c r="AM989" s="17"/>
      <c r="AO989" s="157" t="s">
        <v>59</v>
      </c>
    </row>
    <row r="990" spans="2:41" s="3" customFormat="1" ht="9.9499999999999993" customHeight="1" x14ac:dyDescent="0.2">
      <c r="B990" s="113" t="s">
        <v>45</v>
      </c>
      <c r="D990" s="40"/>
      <c r="E990" s="73" t="s">
        <v>136</v>
      </c>
      <c r="F990" s="73"/>
      <c r="G990" s="30" t="s">
        <v>162</v>
      </c>
      <c r="H990" s="30"/>
      <c r="I990" s="30"/>
      <c r="J990" s="30" t="s">
        <v>115</v>
      </c>
      <c r="K990" s="30"/>
      <c r="L990" s="30"/>
      <c r="M990" s="30"/>
      <c r="N990" s="30"/>
      <c r="P990" s="73" t="s">
        <v>120</v>
      </c>
      <c r="Q990" s="89"/>
      <c r="R990" s="29"/>
      <c r="S990" s="39">
        <f t="shared" ref="S990" si="2634">IF(Suggested="Yes",AA990,AG990)</f>
        <v>361.4</v>
      </c>
      <c r="T990" s="37" t="s">
        <v>46</v>
      </c>
      <c r="U990" s="5" t="str">
        <f>+Instructions!$B$3</f>
        <v>B</v>
      </c>
      <c r="V990" s="52"/>
      <c r="W990" s="56">
        <f>+Instructions!$C$22</f>
        <v>0</v>
      </c>
      <c r="X990" s="39">
        <f t="shared" ref="X990" si="2635">ROUND($AA990*(1-W990)+0.004999,2)</f>
        <v>361.4</v>
      </c>
      <c r="Y990" s="52"/>
      <c r="Z990" s="6" t="s">
        <v>667</v>
      </c>
      <c r="AA990" s="39">
        <v>361.4</v>
      </c>
      <c r="AB990" s="60">
        <f t="shared" ref="AB990" si="2636">+W990</f>
        <v>0</v>
      </c>
      <c r="AC990" s="39">
        <f t="shared" ref="AC990" si="2637">+X990</f>
        <v>361.4</v>
      </c>
      <c r="AD990" s="60">
        <f t="shared" ref="AD990" si="2638">(AG990-AC990)/AG990</f>
        <v>0</v>
      </c>
      <c r="AE990" s="120"/>
      <c r="AF990" s="129">
        <v>2</v>
      </c>
      <c r="AG990" s="44">
        <f t="shared" ref="AG990" si="2639">SUM(AJ990:AL990)+AE990</f>
        <v>361.4</v>
      </c>
      <c r="AH990" s="52"/>
      <c r="AJ990" s="17">
        <f t="shared" ref="AJ990" si="2640">ROUND(AC990/(1-VLOOKUP(AF990,Group,2,FALSE)),2)</f>
        <v>361.4</v>
      </c>
      <c r="AK990" s="17">
        <f t="shared" ref="AK990" si="2641">IF(VLOOKUP(AF990,Group,5,FALSE)="YES",VLOOKUP(ROUND(ROUND(AJ990,1)-AJ990,2),Round,2,FALSE)+VLOOKUP(AF990,Group,6,FALSE),0)</f>
        <v>0</v>
      </c>
      <c r="AL990" s="17">
        <f t="shared" ref="AL990" si="2642">IF(VLOOKUP(AF990,Group,7,FALSE)="",0,ROUND(AJ990-0.04999,1)-AJ990+AM990)</f>
        <v>0</v>
      </c>
      <c r="AM990" s="17" t="str">
        <f t="shared" ref="AM990" si="2643">IF(VLOOKUP(AF990,Group,7,FALSE)="","",VLOOKUP(AF990,Group,7,FALSE))</f>
        <v/>
      </c>
      <c r="AO990" s="31" t="s">
        <v>59</v>
      </c>
    </row>
    <row r="991" spans="2:41" s="3" customFormat="1" ht="1.5" customHeight="1" x14ac:dyDescent="0.2">
      <c r="P991" s="73"/>
      <c r="Q991" s="89"/>
      <c r="R991" s="6"/>
      <c r="S991" s="39"/>
      <c r="T991" s="6"/>
      <c r="U991" s="5"/>
      <c r="V991" s="52"/>
      <c r="W991" s="56"/>
      <c r="X991" s="15"/>
      <c r="Y991" s="52"/>
      <c r="Z991" s="39"/>
      <c r="AA991" s="39"/>
      <c r="AB991" s="55"/>
      <c r="AC991" s="17"/>
      <c r="AD991" s="15"/>
      <c r="AE991" s="65"/>
      <c r="AF991" s="123"/>
      <c r="AG991" s="39"/>
      <c r="AH991" s="52"/>
      <c r="AJ991" s="17"/>
      <c r="AK991" s="17"/>
      <c r="AL991" s="17"/>
      <c r="AM991" s="17"/>
      <c r="AO991" s="157" t="s">
        <v>59</v>
      </c>
    </row>
    <row r="992" spans="2:41" s="3" customFormat="1" ht="9.9499999999999993" customHeight="1" x14ac:dyDescent="0.2">
      <c r="B992" s="113" t="s">
        <v>45</v>
      </c>
      <c r="D992" s="40"/>
      <c r="E992" s="73" t="s">
        <v>117</v>
      </c>
      <c r="F992" s="73"/>
      <c r="G992" s="30" t="s">
        <v>118</v>
      </c>
      <c r="H992" s="30"/>
      <c r="I992" s="30"/>
      <c r="J992" s="30" t="s">
        <v>115</v>
      </c>
      <c r="K992" s="30"/>
      <c r="L992" s="30"/>
      <c r="M992" s="30"/>
      <c r="N992" s="30"/>
      <c r="P992" s="73" t="s">
        <v>119</v>
      </c>
      <c r="Q992" s="89"/>
      <c r="R992" s="29"/>
      <c r="S992" s="39">
        <f t="shared" ref="S992" si="2644">IF(Suggested="Yes",AA992,AG992)</f>
        <v>17.55</v>
      </c>
      <c r="T992" s="37" t="s">
        <v>46</v>
      </c>
      <c r="U992" s="5" t="str">
        <f>+Instructions!$B$3</f>
        <v>B</v>
      </c>
      <c r="V992" s="52"/>
      <c r="W992" s="56">
        <f>+Instructions!$C$22</f>
        <v>0</v>
      </c>
      <c r="X992" s="39">
        <f t="shared" ref="X992" si="2645">ROUND($AA992*(1-W992)+0.004999,2)</f>
        <v>17.55</v>
      </c>
      <c r="Y992" s="52"/>
      <c r="Z992" s="6" t="s">
        <v>667</v>
      </c>
      <c r="AA992" s="39">
        <v>17.55</v>
      </c>
      <c r="AB992" s="60">
        <f t="shared" ref="AB992" si="2646">+W992</f>
        <v>0</v>
      </c>
      <c r="AC992" s="39">
        <f t="shared" ref="AC992" si="2647">+X992</f>
        <v>17.55</v>
      </c>
      <c r="AD992" s="60">
        <f t="shared" ref="AD992" si="2648">(AG992-AC992)/AG992</f>
        <v>0</v>
      </c>
      <c r="AE992" s="120"/>
      <c r="AF992" s="129">
        <v>2</v>
      </c>
      <c r="AG992" s="44">
        <f t="shared" ref="AG992" si="2649">SUM(AJ992:AL992)+AE992</f>
        <v>17.55</v>
      </c>
      <c r="AH992" s="52"/>
      <c r="AJ992" s="17">
        <f t="shared" ref="AJ992" si="2650">ROUND(AC992/(1-VLOOKUP(AF992,Group,2,FALSE)),2)</f>
        <v>17.55</v>
      </c>
      <c r="AK992" s="17">
        <f t="shared" ref="AK992" si="2651">IF(VLOOKUP(AF992,Group,5,FALSE)="YES",VLOOKUP(ROUND(ROUND(AJ992,1)-AJ992,2),Round,2,FALSE)+VLOOKUP(AF992,Group,6,FALSE),0)</f>
        <v>0</v>
      </c>
      <c r="AL992" s="17">
        <f t="shared" ref="AL992" si="2652">IF(VLOOKUP(AF992,Group,7,FALSE)="",0,ROUND(AJ992-0.04999,1)-AJ992+AM992)</f>
        <v>0</v>
      </c>
      <c r="AM992" s="17" t="str">
        <f t="shared" ref="AM992" si="2653">IF(VLOOKUP(AF992,Group,7,FALSE)="","",VLOOKUP(AF992,Group,7,FALSE))</f>
        <v/>
      </c>
      <c r="AO992" s="31" t="s">
        <v>59</v>
      </c>
    </row>
    <row r="993" spans="2:41" s="3" customFormat="1" ht="2.85" customHeight="1" x14ac:dyDescent="0.2">
      <c r="P993" s="73"/>
      <c r="Q993" s="89"/>
      <c r="R993" s="6"/>
      <c r="S993" s="39"/>
      <c r="T993" s="6"/>
      <c r="U993" s="5"/>
      <c r="V993" s="52"/>
      <c r="W993" s="56"/>
      <c r="X993" s="15"/>
      <c r="Y993" s="52"/>
      <c r="Z993" s="39"/>
      <c r="AA993" s="39"/>
      <c r="AB993" s="55"/>
      <c r="AC993" s="17"/>
      <c r="AD993" s="15"/>
      <c r="AE993" s="65"/>
      <c r="AF993" s="123"/>
      <c r="AG993" s="39"/>
      <c r="AH993" s="52"/>
      <c r="AJ993" s="17"/>
      <c r="AK993" s="17"/>
      <c r="AL993" s="17"/>
      <c r="AM993" s="17"/>
      <c r="AO993" s="157" t="s">
        <v>59</v>
      </c>
    </row>
    <row r="994" spans="2:41" s="3" customFormat="1" ht="9.9499999999999993" customHeight="1" x14ac:dyDescent="0.2">
      <c r="D994" s="40" t="s">
        <v>97</v>
      </c>
      <c r="E994" s="186" t="s">
        <v>592</v>
      </c>
      <c r="F994" s="186"/>
      <c r="G994" s="186"/>
      <c r="H994" s="186"/>
      <c r="I994" s="186"/>
      <c r="J994" s="186"/>
      <c r="K994" s="186"/>
      <c r="L994" s="186"/>
      <c r="M994" s="186"/>
      <c r="N994" s="186"/>
      <c r="O994" s="186"/>
      <c r="P994" s="98"/>
      <c r="Q994" s="187"/>
      <c r="R994" s="188"/>
      <c r="S994" s="39"/>
      <c r="T994" s="6"/>
      <c r="U994" s="5"/>
      <c r="V994" s="52"/>
      <c r="W994" s="56"/>
      <c r="X994" s="15"/>
      <c r="Y994" s="52"/>
      <c r="Z994" s="39"/>
      <c r="AA994" s="39"/>
      <c r="AB994" s="55"/>
      <c r="AC994" s="17"/>
      <c r="AD994" s="15"/>
      <c r="AE994" s="65"/>
      <c r="AF994" s="123"/>
      <c r="AG994" s="39"/>
      <c r="AH994" s="52"/>
      <c r="AJ994" s="17"/>
      <c r="AK994" s="17"/>
      <c r="AL994" s="17"/>
      <c r="AM994" s="17"/>
      <c r="AO994" s="157" t="s">
        <v>59</v>
      </c>
    </row>
    <row r="995" spans="2:41" s="3" customFormat="1" ht="1.5" customHeight="1" x14ac:dyDescent="0.2">
      <c r="P995" s="73"/>
      <c r="Q995" s="89"/>
      <c r="R995" s="6"/>
      <c r="S995" s="39"/>
      <c r="T995" s="6"/>
      <c r="U995" s="5"/>
      <c r="V995" s="52"/>
      <c r="W995" s="56"/>
      <c r="X995" s="15"/>
      <c r="Y995" s="52"/>
      <c r="Z995" s="39"/>
      <c r="AA995" s="39"/>
      <c r="AB995" s="55"/>
      <c r="AC995" s="17"/>
      <c r="AD995" s="15"/>
      <c r="AE995" s="65"/>
      <c r="AF995" s="123"/>
      <c r="AG995" s="39"/>
      <c r="AH995" s="52"/>
      <c r="AJ995" s="17"/>
      <c r="AK995" s="17"/>
      <c r="AL995" s="17"/>
      <c r="AM995" s="17"/>
      <c r="AO995" s="157" t="s">
        <v>59</v>
      </c>
    </row>
    <row r="996" spans="2:41" s="3" customFormat="1" ht="9.9499999999999993" customHeight="1" x14ac:dyDescent="0.2">
      <c r="B996" s="112" t="s">
        <v>55</v>
      </c>
      <c r="D996" s="40"/>
      <c r="E996" s="73" t="s">
        <v>123</v>
      </c>
      <c r="F996" s="73"/>
      <c r="G996" s="30" t="s">
        <v>48</v>
      </c>
      <c r="H996" s="30"/>
      <c r="I996" s="30"/>
      <c r="J996" s="30" t="s">
        <v>134</v>
      </c>
      <c r="K996" s="30"/>
      <c r="L996" s="30"/>
      <c r="M996" s="30"/>
      <c r="N996" s="30"/>
      <c r="P996" s="73" t="s">
        <v>129</v>
      </c>
      <c r="Q996" s="89"/>
      <c r="R996" s="29"/>
      <c r="S996" s="39">
        <f t="shared" ref="S996:S999" si="2654">IF(Suggested="Yes",AA996,AG996)</f>
        <v>15.25</v>
      </c>
      <c r="T996" s="37" t="s">
        <v>47</v>
      </c>
      <c r="U996" s="5" t="str">
        <f>+Instructions!$B$3</f>
        <v>B</v>
      </c>
      <c r="V996" s="52"/>
      <c r="W996" s="56">
        <f>+Instructions!$C$22</f>
        <v>0</v>
      </c>
      <c r="X996" s="17">
        <f t="shared" ref="X996:X999" si="2655">ROUND($AA996*(1-W996)+0.004999,2)</f>
        <v>15.25</v>
      </c>
      <c r="Y996" s="52"/>
      <c r="Z996" s="6" t="s">
        <v>667</v>
      </c>
      <c r="AA996" s="39">
        <v>15.25</v>
      </c>
      <c r="AB996" s="60">
        <f t="shared" ref="AB996:AB999" si="2656">+W996</f>
        <v>0</v>
      </c>
      <c r="AC996" s="17">
        <f t="shared" ref="AC996:AC999" si="2657">+X996</f>
        <v>15.25</v>
      </c>
      <c r="AD996" s="12">
        <f t="shared" ref="AD996:AD999" si="2658">(AG996-AC996)/AG996</f>
        <v>0</v>
      </c>
      <c r="AE996" s="120"/>
      <c r="AF996" s="127">
        <v>1</v>
      </c>
      <c r="AG996" s="38">
        <f t="shared" ref="AG996:AG999" si="2659">SUM(AJ996:AL996)+AE996</f>
        <v>15.25</v>
      </c>
      <c r="AH996" s="52"/>
      <c r="AJ996" s="17">
        <f t="shared" ref="AJ996:AJ999" si="2660">ROUND(AC996/(1-VLOOKUP(AF996,Group,2,FALSE)),2)</f>
        <v>15.25</v>
      </c>
      <c r="AK996" s="17">
        <f t="shared" ref="AK996:AK999" si="2661">IF(VLOOKUP(AF996,Group,5,FALSE)="YES",VLOOKUP(ROUND(ROUND(AJ996,1)-AJ996,2),Round,2,FALSE)+VLOOKUP(AF996,Group,6,FALSE),0)</f>
        <v>0</v>
      </c>
      <c r="AL996" s="17">
        <f t="shared" ref="AL996:AL999" si="2662">IF(VLOOKUP(AF996,Group,7,FALSE)="",0,ROUND(AJ996-0.04999,1)-AJ996+AM996)</f>
        <v>0</v>
      </c>
      <c r="AM996" s="17" t="str">
        <f t="shared" ref="AM996:AM999" si="2663">IF(VLOOKUP(AF996,Group,7,FALSE)="","",VLOOKUP(AF996,Group,7,FALSE))</f>
        <v/>
      </c>
      <c r="AO996" s="31" t="s">
        <v>59</v>
      </c>
    </row>
    <row r="997" spans="2:41" s="3" customFormat="1" ht="9.9499999999999993" customHeight="1" x14ac:dyDescent="0.2">
      <c r="B997" s="112" t="s">
        <v>55</v>
      </c>
      <c r="D997" s="40"/>
      <c r="E997" s="73" t="s">
        <v>124</v>
      </c>
      <c r="F997" s="73"/>
      <c r="G997" s="30" t="s">
        <v>48</v>
      </c>
      <c r="H997" s="30"/>
      <c r="I997" s="30"/>
      <c r="J997" s="30" t="s">
        <v>134</v>
      </c>
      <c r="K997" s="30"/>
      <c r="L997" s="30"/>
      <c r="M997" s="30"/>
      <c r="N997" s="30"/>
      <c r="P997" s="73" t="s">
        <v>111</v>
      </c>
      <c r="Q997" s="89"/>
      <c r="R997" s="29"/>
      <c r="S997" s="39">
        <f t="shared" si="2654"/>
        <v>15.75</v>
      </c>
      <c r="T997" s="37" t="s">
        <v>47</v>
      </c>
      <c r="U997" s="5" t="str">
        <f>+Instructions!$B$3</f>
        <v>B</v>
      </c>
      <c r="V997" s="52"/>
      <c r="W997" s="56">
        <f>+Instructions!$C$22</f>
        <v>0</v>
      </c>
      <c r="X997" s="17">
        <f t="shared" si="2655"/>
        <v>15.75</v>
      </c>
      <c r="Y997" s="52"/>
      <c r="Z997" s="6" t="s">
        <v>667</v>
      </c>
      <c r="AA997" s="39">
        <v>15.75</v>
      </c>
      <c r="AB997" s="60">
        <f t="shared" si="2656"/>
        <v>0</v>
      </c>
      <c r="AC997" s="17">
        <f t="shared" si="2657"/>
        <v>15.75</v>
      </c>
      <c r="AD997" s="12">
        <f t="shared" si="2658"/>
        <v>0</v>
      </c>
      <c r="AE997" s="120"/>
      <c r="AF997" s="127">
        <v>1</v>
      </c>
      <c r="AG997" s="38">
        <f t="shared" si="2659"/>
        <v>15.75</v>
      </c>
      <c r="AH997" s="52"/>
      <c r="AJ997" s="17">
        <f t="shared" si="2660"/>
        <v>15.75</v>
      </c>
      <c r="AK997" s="17">
        <f t="shared" si="2661"/>
        <v>0</v>
      </c>
      <c r="AL997" s="17">
        <f t="shared" si="2662"/>
        <v>0</v>
      </c>
      <c r="AM997" s="17" t="str">
        <f t="shared" si="2663"/>
        <v/>
      </c>
      <c r="AO997" s="31" t="s">
        <v>59</v>
      </c>
    </row>
    <row r="998" spans="2:41" s="3" customFormat="1" ht="9.9499999999999993" customHeight="1" x14ac:dyDescent="0.2">
      <c r="B998" s="112" t="s">
        <v>55</v>
      </c>
      <c r="D998" s="40"/>
      <c r="E998" s="73" t="s">
        <v>125</v>
      </c>
      <c r="F998" s="73"/>
      <c r="G998" s="30" t="s">
        <v>48</v>
      </c>
      <c r="H998" s="30"/>
      <c r="I998" s="30"/>
      <c r="J998" s="30" t="s">
        <v>134</v>
      </c>
      <c r="K998" s="30"/>
      <c r="L998" s="30"/>
      <c r="M998" s="30"/>
      <c r="N998" s="30"/>
      <c r="P998" s="73" t="s">
        <v>141</v>
      </c>
      <c r="Q998" s="89"/>
      <c r="R998" s="29"/>
      <c r="S998" s="39">
        <f t="shared" si="2654"/>
        <v>19.45</v>
      </c>
      <c r="T998" s="37" t="s">
        <v>47</v>
      </c>
      <c r="U998" s="5" t="str">
        <f>+Instructions!$B$3</f>
        <v>B</v>
      </c>
      <c r="V998" s="52"/>
      <c r="W998" s="56">
        <f>+Instructions!$C$22</f>
        <v>0</v>
      </c>
      <c r="X998" s="17">
        <f t="shared" si="2655"/>
        <v>19.45</v>
      </c>
      <c r="Y998" s="52"/>
      <c r="Z998" s="6" t="s">
        <v>667</v>
      </c>
      <c r="AA998" s="39">
        <v>19.45</v>
      </c>
      <c r="AB998" s="60">
        <f t="shared" si="2656"/>
        <v>0</v>
      </c>
      <c r="AC998" s="17">
        <f t="shared" si="2657"/>
        <v>19.45</v>
      </c>
      <c r="AD998" s="12">
        <f t="shared" si="2658"/>
        <v>0</v>
      </c>
      <c r="AE998" s="120"/>
      <c r="AF998" s="127">
        <v>1</v>
      </c>
      <c r="AG998" s="38">
        <f t="shared" si="2659"/>
        <v>19.45</v>
      </c>
      <c r="AH998" s="52"/>
      <c r="AJ998" s="17">
        <f t="shared" si="2660"/>
        <v>19.45</v>
      </c>
      <c r="AK998" s="17">
        <f t="shared" si="2661"/>
        <v>0</v>
      </c>
      <c r="AL998" s="17">
        <f t="shared" si="2662"/>
        <v>0</v>
      </c>
      <c r="AM998" s="17" t="str">
        <f t="shared" si="2663"/>
        <v/>
      </c>
      <c r="AO998" s="31" t="s">
        <v>59</v>
      </c>
    </row>
    <row r="999" spans="2:41" s="3" customFormat="1" ht="9.9499999999999993" customHeight="1" x14ac:dyDescent="0.2">
      <c r="B999" s="112" t="s">
        <v>55</v>
      </c>
      <c r="D999" s="40"/>
      <c r="E999" s="73" t="s">
        <v>277</v>
      </c>
      <c r="F999" s="73"/>
      <c r="G999" s="30" t="s">
        <v>48</v>
      </c>
      <c r="H999" s="30"/>
      <c r="I999" s="30"/>
      <c r="J999" s="30" t="s">
        <v>134</v>
      </c>
      <c r="K999" s="30"/>
      <c r="L999" s="30"/>
      <c r="M999" s="30"/>
      <c r="N999" s="30"/>
      <c r="P999" s="73" t="s">
        <v>143</v>
      </c>
      <c r="Q999" s="89"/>
      <c r="R999" s="29"/>
      <c r="S999" s="39">
        <f t="shared" si="2654"/>
        <v>20.45</v>
      </c>
      <c r="T999" s="37" t="s">
        <v>47</v>
      </c>
      <c r="U999" s="5" t="str">
        <f>+Instructions!$B$3</f>
        <v>B</v>
      </c>
      <c r="V999" s="52"/>
      <c r="W999" s="56">
        <f>+Instructions!$C$22</f>
        <v>0</v>
      </c>
      <c r="X999" s="17">
        <f t="shared" si="2655"/>
        <v>20.45</v>
      </c>
      <c r="Y999" s="52"/>
      <c r="Z999" s="6" t="s">
        <v>667</v>
      </c>
      <c r="AA999" s="39">
        <v>20.45</v>
      </c>
      <c r="AB999" s="60">
        <f t="shared" si="2656"/>
        <v>0</v>
      </c>
      <c r="AC999" s="17">
        <f t="shared" si="2657"/>
        <v>20.45</v>
      </c>
      <c r="AD999" s="12">
        <f t="shared" si="2658"/>
        <v>0</v>
      </c>
      <c r="AE999" s="120"/>
      <c r="AF999" s="127">
        <v>1</v>
      </c>
      <c r="AG999" s="38">
        <f t="shared" si="2659"/>
        <v>20.45</v>
      </c>
      <c r="AH999" s="52"/>
      <c r="AJ999" s="17">
        <f t="shared" si="2660"/>
        <v>20.45</v>
      </c>
      <c r="AK999" s="17">
        <f t="shared" si="2661"/>
        <v>0</v>
      </c>
      <c r="AL999" s="17">
        <f t="shared" si="2662"/>
        <v>0</v>
      </c>
      <c r="AM999" s="17" t="str">
        <f t="shared" si="2663"/>
        <v/>
      </c>
      <c r="AO999" s="31" t="s">
        <v>59</v>
      </c>
    </row>
    <row r="1000" spans="2:41" s="3" customFormat="1" ht="1.5" customHeight="1" x14ac:dyDescent="0.2">
      <c r="P1000" s="73"/>
      <c r="Q1000" s="89"/>
      <c r="R1000" s="6"/>
      <c r="S1000" s="39"/>
      <c r="T1000" s="6"/>
      <c r="U1000" s="5"/>
      <c r="V1000" s="52"/>
      <c r="W1000" s="56"/>
      <c r="X1000" s="15"/>
      <c r="Y1000" s="52"/>
      <c r="Z1000" s="39"/>
      <c r="AA1000" s="39"/>
      <c r="AB1000" s="55"/>
      <c r="AC1000" s="17"/>
      <c r="AD1000" s="15"/>
      <c r="AE1000" s="65"/>
      <c r="AF1000" s="123"/>
      <c r="AG1000" s="39"/>
      <c r="AH1000" s="52"/>
      <c r="AJ1000" s="17"/>
      <c r="AK1000" s="17"/>
      <c r="AL1000" s="17"/>
      <c r="AM1000" s="17"/>
      <c r="AO1000" s="157" t="s">
        <v>59</v>
      </c>
    </row>
    <row r="1001" spans="2:41" s="3" customFormat="1" ht="9.9499999999999993" customHeight="1" x14ac:dyDescent="0.2">
      <c r="B1001" s="111" t="s">
        <v>8</v>
      </c>
      <c r="D1001" s="40"/>
      <c r="E1001" s="73" t="s">
        <v>224</v>
      </c>
      <c r="F1001" s="73"/>
      <c r="G1001" s="30" t="s">
        <v>114</v>
      </c>
      <c r="H1001" s="30"/>
      <c r="I1001" s="30"/>
      <c r="J1001" s="30" t="s">
        <v>135</v>
      </c>
      <c r="K1001" s="30"/>
      <c r="L1001" s="73" t="s">
        <v>145</v>
      </c>
      <c r="N1001" s="191" t="s">
        <v>130</v>
      </c>
      <c r="P1001" s="73" t="s">
        <v>116</v>
      </c>
      <c r="Q1001" s="89"/>
      <c r="R1001" s="29"/>
      <c r="S1001" s="39">
        <f t="shared" ref="S1001:S1002" si="2664">IF(Suggested="Yes",AA1001,AG1001)</f>
        <v>28.5</v>
      </c>
      <c r="T1001" s="37" t="s">
        <v>46</v>
      </c>
      <c r="U1001" s="5" t="str">
        <f>+Instructions!$B$3</f>
        <v>B</v>
      </c>
      <c r="V1001" s="52"/>
      <c r="W1001" s="56">
        <f>+Instructions!$C$22</f>
        <v>0</v>
      </c>
      <c r="X1001" s="17">
        <f>ROUND($AA1001*(1-W1001)+0.004999,2)</f>
        <v>28.5</v>
      </c>
      <c r="Y1001" s="52"/>
      <c r="Z1001" s="6" t="s">
        <v>667</v>
      </c>
      <c r="AA1001" s="39">
        <v>28.5</v>
      </c>
      <c r="AB1001" s="60">
        <f t="shared" ref="AB1001:AB1002" si="2665">+W1001</f>
        <v>0</v>
      </c>
      <c r="AC1001" s="17">
        <f t="shared" ref="AC1001:AC1002" si="2666">+X1001</f>
        <v>28.5</v>
      </c>
      <c r="AD1001" s="12">
        <f t="shared" ref="AD1001:AD1002" si="2667">(AG1001-AC1001)/AG1001</f>
        <v>0</v>
      </c>
      <c r="AE1001" s="120"/>
      <c r="AF1001" s="128">
        <v>3</v>
      </c>
      <c r="AG1001" s="53">
        <f t="shared" ref="AG1001:AG1002" si="2668">SUM(AJ1001:AL1001)+AE1001</f>
        <v>28.5</v>
      </c>
      <c r="AH1001" s="52"/>
      <c r="AJ1001" s="17">
        <f t="shared" ref="AJ1001:AJ1002" si="2669">ROUND(AC1001/(1-VLOOKUP(AF1001,Group,2,FALSE)),2)</f>
        <v>28.5</v>
      </c>
      <c r="AK1001" s="17">
        <f t="shared" ref="AK1001:AK1002" si="2670">IF(VLOOKUP(AF1001,Group,5,FALSE)="YES",VLOOKUP(ROUND(ROUND(AJ1001,1)-AJ1001,2),Round,2,FALSE)+VLOOKUP(AF1001,Group,6,FALSE),0)</f>
        <v>0</v>
      </c>
      <c r="AL1001" s="17">
        <f t="shared" ref="AL1001:AL1002" si="2671">IF(VLOOKUP(AF1001,Group,7,FALSE)="",0,ROUND(AJ1001-0.04999,1)-AJ1001+AM1001)</f>
        <v>0</v>
      </c>
      <c r="AM1001" s="17" t="str">
        <f t="shared" ref="AM1001:AM1002" si="2672">IF(VLOOKUP(AF1001,Group,7,FALSE)="","",VLOOKUP(AF1001,Group,7,FALSE))</f>
        <v/>
      </c>
      <c r="AO1001" s="31" t="s">
        <v>59</v>
      </c>
    </row>
    <row r="1002" spans="2:41" s="3" customFormat="1" ht="9.9499999999999993" customHeight="1" x14ac:dyDescent="0.2">
      <c r="B1002" s="111" t="s">
        <v>8</v>
      </c>
      <c r="D1002" s="40"/>
      <c r="E1002" s="73" t="s">
        <v>224</v>
      </c>
      <c r="F1002" s="73"/>
      <c r="G1002" s="30" t="s">
        <v>114</v>
      </c>
      <c r="H1002" s="30"/>
      <c r="I1002" s="30"/>
      <c r="J1002" s="30" t="s">
        <v>135</v>
      </c>
      <c r="K1002" s="30"/>
      <c r="L1002" s="73" t="s">
        <v>150</v>
      </c>
      <c r="N1002" s="191" t="s">
        <v>130</v>
      </c>
      <c r="P1002" s="73" t="s">
        <v>116</v>
      </c>
      <c r="Q1002" s="89"/>
      <c r="R1002" s="29"/>
      <c r="S1002" s="39">
        <f t="shared" si="2664"/>
        <v>28.5</v>
      </c>
      <c r="T1002" s="37" t="s">
        <v>46</v>
      </c>
      <c r="U1002" s="5" t="str">
        <f>+Instructions!$B$3</f>
        <v>B</v>
      </c>
      <c r="V1002" s="52"/>
      <c r="W1002" s="56">
        <f>+Instructions!$C$22</f>
        <v>0</v>
      </c>
      <c r="X1002" s="17">
        <f>ROUND($AA1002*(1-W1002)+0.004999,2)</f>
        <v>28.5</v>
      </c>
      <c r="Y1002" s="52"/>
      <c r="Z1002" s="6" t="s">
        <v>667</v>
      </c>
      <c r="AA1002" s="39">
        <v>28.5</v>
      </c>
      <c r="AB1002" s="60">
        <f t="shared" si="2665"/>
        <v>0</v>
      </c>
      <c r="AC1002" s="17">
        <f t="shared" si="2666"/>
        <v>28.5</v>
      </c>
      <c r="AD1002" s="12">
        <f t="shared" si="2667"/>
        <v>0</v>
      </c>
      <c r="AE1002" s="120"/>
      <c r="AF1002" s="128">
        <v>3</v>
      </c>
      <c r="AG1002" s="53">
        <f t="shared" si="2668"/>
        <v>28.5</v>
      </c>
      <c r="AH1002" s="52"/>
      <c r="AJ1002" s="17">
        <f t="shared" si="2669"/>
        <v>28.5</v>
      </c>
      <c r="AK1002" s="17">
        <f t="shared" si="2670"/>
        <v>0</v>
      </c>
      <c r="AL1002" s="17">
        <f t="shared" si="2671"/>
        <v>0</v>
      </c>
      <c r="AM1002" s="17" t="str">
        <f t="shared" si="2672"/>
        <v/>
      </c>
      <c r="AO1002" s="31" t="s">
        <v>59</v>
      </c>
    </row>
    <row r="1003" spans="2:41" s="3" customFormat="1" ht="2.25" customHeight="1" x14ac:dyDescent="0.2">
      <c r="P1003" s="73"/>
      <c r="Q1003" s="89"/>
      <c r="R1003" s="6"/>
      <c r="S1003" s="39"/>
      <c r="T1003" s="6"/>
      <c r="U1003" s="5"/>
      <c r="V1003" s="52"/>
      <c r="W1003" s="56"/>
      <c r="X1003" s="15"/>
      <c r="Y1003" s="52"/>
      <c r="Z1003" s="39"/>
      <c r="AA1003" s="39"/>
      <c r="AB1003" s="55"/>
      <c r="AC1003" s="17"/>
      <c r="AD1003" s="15"/>
      <c r="AE1003" s="65"/>
      <c r="AF1003" s="123"/>
      <c r="AG1003" s="39"/>
      <c r="AH1003" s="52"/>
      <c r="AJ1003" s="17"/>
      <c r="AK1003" s="17"/>
      <c r="AL1003" s="17"/>
      <c r="AM1003" s="17"/>
      <c r="AO1003" s="157" t="s">
        <v>59</v>
      </c>
    </row>
    <row r="1004" spans="2:41" s="3" customFormat="1" ht="9.9499999999999993" customHeight="1" x14ac:dyDescent="0.2">
      <c r="B1004" s="112" t="s">
        <v>55</v>
      </c>
      <c r="D1004" s="40"/>
      <c r="E1004" s="73" t="s">
        <v>123</v>
      </c>
      <c r="F1004" s="73"/>
      <c r="G1004" s="30" t="s">
        <v>48</v>
      </c>
      <c r="H1004" s="30"/>
      <c r="I1004" s="30"/>
      <c r="J1004" s="30" t="s">
        <v>105</v>
      </c>
      <c r="K1004" s="30"/>
      <c r="L1004" s="30"/>
      <c r="M1004" s="30"/>
      <c r="N1004" s="30"/>
      <c r="P1004" s="73" t="s">
        <v>129</v>
      </c>
      <c r="Q1004" s="89"/>
      <c r="R1004" s="29"/>
      <c r="S1004" s="39">
        <f t="shared" ref="S1004" si="2673">IF(Suggested="Yes",AA1004,AG1004)</f>
        <v>12.3</v>
      </c>
      <c r="T1004" s="37" t="s">
        <v>47</v>
      </c>
      <c r="U1004" s="5" t="str">
        <f>+Instructions!$B$3</f>
        <v>B</v>
      </c>
      <c r="V1004" s="52"/>
      <c r="W1004" s="56">
        <f>+Instructions!$C$22</f>
        <v>0</v>
      </c>
      <c r="X1004" s="17">
        <f t="shared" ref="X1004" si="2674">ROUND($AA1004*(1-W1004)+0.004999,2)</f>
        <v>12.3</v>
      </c>
      <c r="Y1004" s="52"/>
      <c r="Z1004" s="6" t="s">
        <v>667</v>
      </c>
      <c r="AA1004" s="39">
        <v>12.3</v>
      </c>
      <c r="AB1004" s="60">
        <f t="shared" ref="AB1004" si="2675">+W1004</f>
        <v>0</v>
      </c>
      <c r="AC1004" s="17">
        <f t="shared" ref="AC1004" si="2676">+X1004</f>
        <v>12.3</v>
      </c>
      <c r="AD1004" s="12">
        <f t="shared" ref="AD1004" si="2677">(AG1004-AC1004)/AG1004</f>
        <v>0</v>
      </c>
      <c r="AE1004" s="120"/>
      <c r="AF1004" s="127">
        <v>1</v>
      </c>
      <c r="AG1004" s="38">
        <f t="shared" ref="AG1004" si="2678">SUM(AJ1004:AL1004)+AE1004</f>
        <v>12.3</v>
      </c>
      <c r="AH1004" s="52"/>
      <c r="AJ1004" s="17">
        <f t="shared" ref="AJ1004" si="2679">ROUND(AC1004/(1-VLOOKUP(AF1004,Group,2,FALSE)),2)</f>
        <v>12.3</v>
      </c>
      <c r="AK1004" s="17">
        <f t="shared" ref="AK1004" si="2680">IF(VLOOKUP(AF1004,Group,5,FALSE)="YES",VLOOKUP(ROUND(ROUND(AJ1004,1)-AJ1004,2),Round,2,FALSE)+VLOOKUP(AF1004,Group,6,FALSE),0)</f>
        <v>0</v>
      </c>
      <c r="AL1004" s="17">
        <f t="shared" ref="AL1004" si="2681">IF(VLOOKUP(AF1004,Group,7,FALSE)="",0,ROUND(AJ1004-0.04999,1)-AJ1004+AM1004)</f>
        <v>0</v>
      </c>
      <c r="AM1004" s="17" t="str">
        <f t="shared" ref="AM1004" si="2682">IF(VLOOKUP(AF1004,Group,7,FALSE)="","",VLOOKUP(AF1004,Group,7,FALSE))</f>
        <v/>
      </c>
      <c r="AO1004" s="31" t="s">
        <v>59</v>
      </c>
    </row>
    <row r="1005" spans="2:41" s="3" customFormat="1" ht="9.9499999999999993" customHeight="1" x14ac:dyDescent="0.2">
      <c r="B1005" s="112" t="s">
        <v>55</v>
      </c>
      <c r="D1005" s="40"/>
      <c r="E1005" s="73" t="s">
        <v>124</v>
      </c>
      <c r="F1005" s="73"/>
      <c r="G1005" s="30" t="s">
        <v>48</v>
      </c>
      <c r="H1005" s="30"/>
      <c r="I1005" s="30"/>
      <c r="J1005" s="30" t="s">
        <v>105</v>
      </c>
      <c r="K1005" s="30"/>
      <c r="L1005" s="30"/>
      <c r="M1005" s="30"/>
      <c r="N1005" s="30"/>
      <c r="P1005" s="73" t="s">
        <v>111</v>
      </c>
      <c r="Q1005" s="89"/>
      <c r="R1005" s="29"/>
      <c r="S1005" s="39">
        <f t="shared" ref="S1005:S1006" si="2683">IF(Suggested="Yes",AA1005,AG1005)</f>
        <v>12.7</v>
      </c>
      <c r="T1005" s="37" t="s">
        <v>47</v>
      </c>
      <c r="U1005" s="5" t="str">
        <f>+Instructions!$B$3</f>
        <v>B</v>
      </c>
      <c r="V1005" s="52"/>
      <c r="W1005" s="56">
        <f>+Instructions!$C$22</f>
        <v>0</v>
      </c>
      <c r="X1005" s="17">
        <f t="shared" ref="X1005:X1006" si="2684">ROUND($AA1005*(1-W1005)+0.004999,2)</f>
        <v>12.7</v>
      </c>
      <c r="Y1005" s="52"/>
      <c r="Z1005" s="6" t="s">
        <v>667</v>
      </c>
      <c r="AA1005" s="39">
        <v>12.7</v>
      </c>
      <c r="AB1005" s="60">
        <f t="shared" ref="AB1005:AB1006" si="2685">+W1005</f>
        <v>0</v>
      </c>
      <c r="AC1005" s="17">
        <f t="shared" ref="AC1005:AC1006" si="2686">+X1005</f>
        <v>12.7</v>
      </c>
      <c r="AD1005" s="12">
        <f t="shared" ref="AD1005:AD1006" si="2687">(AG1005-AC1005)/AG1005</f>
        <v>0</v>
      </c>
      <c r="AE1005" s="120"/>
      <c r="AF1005" s="127">
        <v>1</v>
      </c>
      <c r="AG1005" s="38">
        <f t="shared" ref="AG1005:AG1006" si="2688">SUM(AJ1005:AL1005)+AE1005</f>
        <v>12.7</v>
      </c>
      <c r="AH1005" s="52"/>
      <c r="AJ1005" s="17">
        <f t="shared" ref="AJ1005:AJ1006" si="2689">ROUND(AC1005/(1-VLOOKUP(AF1005,Group,2,FALSE)),2)</f>
        <v>12.7</v>
      </c>
      <c r="AK1005" s="17">
        <f t="shared" ref="AK1005:AK1006" si="2690">IF(VLOOKUP(AF1005,Group,5,FALSE)="YES",VLOOKUP(ROUND(ROUND(AJ1005,1)-AJ1005,2),Round,2,FALSE)+VLOOKUP(AF1005,Group,6,FALSE),0)</f>
        <v>0</v>
      </c>
      <c r="AL1005" s="17">
        <f t="shared" ref="AL1005:AL1006" si="2691">IF(VLOOKUP(AF1005,Group,7,FALSE)="",0,ROUND(AJ1005-0.04999,1)-AJ1005+AM1005)</f>
        <v>0</v>
      </c>
      <c r="AM1005" s="17" t="str">
        <f t="shared" ref="AM1005:AM1006" si="2692">IF(VLOOKUP(AF1005,Group,7,FALSE)="","",VLOOKUP(AF1005,Group,7,FALSE))</f>
        <v/>
      </c>
      <c r="AO1005" s="31" t="s">
        <v>59</v>
      </c>
    </row>
    <row r="1006" spans="2:41" s="3" customFormat="1" ht="9.9499999999999993" customHeight="1" x14ac:dyDescent="0.2">
      <c r="B1006" s="112" t="s">
        <v>55</v>
      </c>
      <c r="D1006" s="40"/>
      <c r="E1006" s="73" t="s">
        <v>125</v>
      </c>
      <c r="F1006" s="73"/>
      <c r="G1006" s="30" t="s">
        <v>48</v>
      </c>
      <c r="H1006" s="30"/>
      <c r="I1006" s="30"/>
      <c r="J1006" s="30" t="s">
        <v>105</v>
      </c>
      <c r="K1006" s="30"/>
      <c r="L1006" s="30"/>
      <c r="M1006" s="30"/>
      <c r="N1006" s="30"/>
      <c r="P1006" s="73" t="s">
        <v>141</v>
      </c>
      <c r="Q1006" s="89"/>
      <c r="R1006" s="29"/>
      <c r="S1006" s="39">
        <f t="shared" si="2683"/>
        <v>15.8</v>
      </c>
      <c r="T1006" s="37" t="s">
        <v>47</v>
      </c>
      <c r="U1006" s="5" t="str">
        <f>+Instructions!$B$3</f>
        <v>B</v>
      </c>
      <c r="V1006" s="52"/>
      <c r="W1006" s="56">
        <f>+Instructions!$C$22</f>
        <v>0</v>
      </c>
      <c r="X1006" s="17">
        <f t="shared" si="2684"/>
        <v>15.8</v>
      </c>
      <c r="Y1006" s="52"/>
      <c r="Z1006" s="6" t="s">
        <v>667</v>
      </c>
      <c r="AA1006" s="39">
        <v>15.8</v>
      </c>
      <c r="AB1006" s="60">
        <f t="shared" si="2685"/>
        <v>0</v>
      </c>
      <c r="AC1006" s="17">
        <f t="shared" si="2686"/>
        <v>15.8</v>
      </c>
      <c r="AD1006" s="12">
        <f t="shared" si="2687"/>
        <v>0</v>
      </c>
      <c r="AE1006" s="120"/>
      <c r="AF1006" s="127">
        <v>1</v>
      </c>
      <c r="AG1006" s="38">
        <f t="shared" si="2688"/>
        <v>15.8</v>
      </c>
      <c r="AH1006" s="52"/>
      <c r="AJ1006" s="17">
        <f t="shared" si="2689"/>
        <v>15.8</v>
      </c>
      <c r="AK1006" s="17">
        <f t="shared" si="2690"/>
        <v>0</v>
      </c>
      <c r="AL1006" s="17">
        <f t="shared" si="2691"/>
        <v>0</v>
      </c>
      <c r="AM1006" s="17" t="str">
        <f t="shared" si="2692"/>
        <v/>
      </c>
      <c r="AO1006" s="31" t="s">
        <v>59</v>
      </c>
    </row>
    <row r="1007" spans="2:41" s="3" customFormat="1" ht="9.9499999999999993" customHeight="1" x14ac:dyDescent="0.2">
      <c r="B1007" s="112" t="s">
        <v>55</v>
      </c>
      <c r="D1007" s="40"/>
      <c r="E1007" s="73" t="s">
        <v>277</v>
      </c>
      <c r="F1007" s="73"/>
      <c r="G1007" s="30" t="s">
        <v>48</v>
      </c>
      <c r="H1007" s="30"/>
      <c r="I1007" s="30"/>
      <c r="J1007" s="30" t="s">
        <v>105</v>
      </c>
      <c r="K1007" s="30"/>
      <c r="L1007" s="30"/>
      <c r="M1007" s="30"/>
      <c r="N1007" s="30"/>
      <c r="P1007" s="73" t="s">
        <v>143</v>
      </c>
      <c r="Q1007" s="89"/>
      <c r="R1007" s="29"/>
      <c r="S1007" s="39">
        <f t="shared" ref="S1007" si="2693">IF(Suggested="Yes",AA1007,AG1007)</f>
        <v>16.8</v>
      </c>
      <c r="T1007" s="37" t="s">
        <v>47</v>
      </c>
      <c r="U1007" s="5" t="str">
        <f>+Instructions!$B$3</f>
        <v>B</v>
      </c>
      <c r="V1007" s="52"/>
      <c r="W1007" s="56">
        <f>+Instructions!$C$22</f>
        <v>0</v>
      </c>
      <c r="X1007" s="17">
        <f t="shared" ref="X1007" si="2694">ROUND($AA1007*(1-W1007)+0.004999,2)</f>
        <v>16.8</v>
      </c>
      <c r="Y1007" s="52"/>
      <c r="Z1007" s="6" t="s">
        <v>667</v>
      </c>
      <c r="AA1007" s="39">
        <v>16.8</v>
      </c>
      <c r="AB1007" s="60">
        <f t="shared" ref="AB1007" si="2695">+W1007</f>
        <v>0</v>
      </c>
      <c r="AC1007" s="17">
        <f t="shared" ref="AC1007" si="2696">+X1007</f>
        <v>16.8</v>
      </c>
      <c r="AD1007" s="12">
        <f t="shared" ref="AD1007" si="2697">(AG1007-AC1007)/AG1007</f>
        <v>0</v>
      </c>
      <c r="AE1007" s="120"/>
      <c r="AF1007" s="127">
        <v>1</v>
      </c>
      <c r="AG1007" s="38">
        <f t="shared" ref="AG1007" si="2698">SUM(AJ1007:AL1007)+AE1007</f>
        <v>16.8</v>
      </c>
      <c r="AH1007" s="52"/>
      <c r="AJ1007" s="17">
        <f t="shared" ref="AJ1007" si="2699">ROUND(AC1007/(1-VLOOKUP(AF1007,Group,2,FALSE)),2)</f>
        <v>16.8</v>
      </c>
      <c r="AK1007" s="17">
        <f t="shared" ref="AK1007" si="2700">IF(VLOOKUP(AF1007,Group,5,FALSE)="YES",VLOOKUP(ROUND(ROUND(AJ1007,1)-AJ1007,2),Round,2,FALSE)+VLOOKUP(AF1007,Group,6,FALSE),0)</f>
        <v>0</v>
      </c>
      <c r="AL1007" s="17">
        <f t="shared" ref="AL1007" si="2701">IF(VLOOKUP(AF1007,Group,7,FALSE)="",0,ROUND(AJ1007-0.04999,1)-AJ1007+AM1007)</f>
        <v>0</v>
      </c>
      <c r="AM1007" s="17" t="str">
        <f t="shared" ref="AM1007" si="2702">IF(VLOOKUP(AF1007,Group,7,FALSE)="","",VLOOKUP(AF1007,Group,7,FALSE))</f>
        <v/>
      </c>
      <c r="AO1007" s="31" t="s">
        <v>59</v>
      </c>
    </row>
    <row r="1008" spans="2:41" s="3" customFormat="1" ht="1.5" customHeight="1" x14ac:dyDescent="0.2">
      <c r="P1008" s="73"/>
      <c r="Q1008" s="89"/>
      <c r="R1008" s="6"/>
      <c r="S1008" s="39"/>
      <c r="T1008" s="6"/>
      <c r="U1008" s="5"/>
      <c r="V1008" s="52"/>
      <c r="W1008" s="56"/>
      <c r="X1008" s="15"/>
      <c r="Y1008" s="52"/>
      <c r="Z1008" s="39"/>
      <c r="AA1008" s="39"/>
      <c r="AB1008" s="55"/>
      <c r="AC1008" s="17"/>
      <c r="AD1008" s="15"/>
      <c r="AE1008" s="65"/>
      <c r="AF1008" s="123"/>
      <c r="AG1008" s="39"/>
      <c r="AH1008" s="52"/>
      <c r="AJ1008" s="17"/>
      <c r="AK1008" s="17"/>
      <c r="AL1008" s="17"/>
      <c r="AM1008" s="17"/>
      <c r="AO1008" s="157" t="s">
        <v>59</v>
      </c>
    </row>
    <row r="1009" spans="2:41" s="3" customFormat="1" ht="9.9499999999999993" customHeight="1" x14ac:dyDescent="0.2">
      <c r="B1009" s="111" t="s">
        <v>8</v>
      </c>
      <c r="D1009" s="40"/>
      <c r="E1009" s="73" t="s">
        <v>224</v>
      </c>
      <c r="F1009" s="73"/>
      <c r="G1009" s="30" t="s">
        <v>114</v>
      </c>
      <c r="H1009" s="30"/>
      <c r="I1009" s="30"/>
      <c r="J1009" s="30" t="s">
        <v>115</v>
      </c>
      <c r="K1009" s="30"/>
      <c r="L1009" s="73" t="s">
        <v>145</v>
      </c>
      <c r="N1009" s="191" t="s">
        <v>130</v>
      </c>
      <c r="P1009" s="73" t="s">
        <v>116</v>
      </c>
      <c r="Q1009" s="89"/>
      <c r="R1009" s="29"/>
      <c r="S1009" s="39">
        <f t="shared" ref="S1009" si="2703">IF(Suggested="Yes",AA1009,AG1009)</f>
        <v>24.8</v>
      </c>
      <c r="T1009" s="37" t="s">
        <v>46</v>
      </c>
      <c r="U1009" s="5" t="str">
        <f>+Instructions!$B$3</f>
        <v>B</v>
      </c>
      <c r="V1009" s="52"/>
      <c r="W1009" s="56">
        <f>+Instructions!$C$22</f>
        <v>0</v>
      </c>
      <c r="X1009" s="17">
        <f t="shared" ref="X1009" si="2704">ROUND($AA1009*(1-W1009)+0.004999,2)</f>
        <v>24.8</v>
      </c>
      <c r="Y1009" s="52"/>
      <c r="Z1009" s="6" t="s">
        <v>667</v>
      </c>
      <c r="AA1009" s="39">
        <v>24.8</v>
      </c>
      <c r="AB1009" s="60">
        <f t="shared" ref="AB1009" si="2705">+W1009</f>
        <v>0</v>
      </c>
      <c r="AC1009" s="17">
        <f t="shared" ref="AC1009" si="2706">+X1009</f>
        <v>24.8</v>
      </c>
      <c r="AD1009" s="12">
        <f t="shared" ref="AD1009" si="2707">(AG1009-AC1009)/AG1009</f>
        <v>0</v>
      </c>
      <c r="AE1009" s="120"/>
      <c r="AF1009" s="128">
        <v>3</v>
      </c>
      <c r="AG1009" s="53">
        <f t="shared" ref="AG1009" si="2708">SUM(AJ1009:AL1009)+AE1009</f>
        <v>24.8</v>
      </c>
      <c r="AH1009" s="52"/>
      <c r="AJ1009" s="17">
        <f t="shared" ref="AJ1009" si="2709">ROUND(AC1009/(1-VLOOKUP(AF1009,Group,2,FALSE)),2)</f>
        <v>24.8</v>
      </c>
      <c r="AK1009" s="17">
        <f t="shared" ref="AK1009" si="2710">IF(VLOOKUP(AF1009,Group,5,FALSE)="YES",VLOOKUP(ROUND(ROUND(AJ1009,1)-AJ1009,2),Round,2,FALSE)+VLOOKUP(AF1009,Group,6,FALSE),0)</f>
        <v>0</v>
      </c>
      <c r="AL1009" s="17">
        <f t="shared" ref="AL1009" si="2711">IF(VLOOKUP(AF1009,Group,7,FALSE)="",0,ROUND(AJ1009-0.04999,1)-AJ1009+AM1009)</f>
        <v>0</v>
      </c>
      <c r="AM1009" s="17" t="str">
        <f t="shared" ref="AM1009" si="2712">IF(VLOOKUP(AF1009,Group,7,FALSE)="","",VLOOKUP(AF1009,Group,7,FALSE))</f>
        <v/>
      </c>
      <c r="AO1009" s="31" t="s">
        <v>59</v>
      </c>
    </row>
    <row r="1010" spans="2:41" s="3" customFormat="1" ht="9.9499999999999993" customHeight="1" x14ac:dyDescent="0.2">
      <c r="B1010" s="111" t="s">
        <v>8</v>
      </c>
      <c r="D1010" s="40"/>
      <c r="E1010" s="73" t="s">
        <v>224</v>
      </c>
      <c r="F1010" s="73"/>
      <c r="G1010" s="30" t="s">
        <v>114</v>
      </c>
      <c r="H1010" s="30"/>
      <c r="I1010" s="30"/>
      <c r="J1010" s="30" t="s">
        <v>115</v>
      </c>
      <c r="K1010" s="30"/>
      <c r="L1010" s="73" t="s">
        <v>150</v>
      </c>
      <c r="N1010" s="191" t="s">
        <v>130</v>
      </c>
      <c r="P1010" s="73" t="s">
        <v>116</v>
      </c>
      <c r="Q1010" s="89"/>
      <c r="R1010" s="29"/>
      <c r="S1010" s="39">
        <f t="shared" ref="S1010" si="2713">IF(Suggested="Yes",AA1010,AG1010)</f>
        <v>24.8</v>
      </c>
      <c r="T1010" s="37" t="s">
        <v>46</v>
      </c>
      <c r="U1010" s="5" t="str">
        <f>+Instructions!$B$3</f>
        <v>B</v>
      </c>
      <c r="V1010" s="52"/>
      <c r="W1010" s="56">
        <f>+Instructions!$C$22</f>
        <v>0</v>
      </c>
      <c r="X1010" s="17">
        <f t="shared" ref="X1010" si="2714">ROUND($AA1010*(1-W1010)+0.004999,2)</f>
        <v>24.8</v>
      </c>
      <c r="Y1010" s="52"/>
      <c r="Z1010" s="6" t="s">
        <v>667</v>
      </c>
      <c r="AA1010" s="39">
        <v>24.8</v>
      </c>
      <c r="AB1010" s="60">
        <f t="shared" ref="AB1010" si="2715">+W1010</f>
        <v>0</v>
      </c>
      <c r="AC1010" s="17">
        <f t="shared" ref="AC1010" si="2716">+X1010</f>
        <v>24.8</v>
      </c>
      <c r="AD1010" s="12">
        <f t="shared" ref="AD1010" si="2717">(AG1010-AC1010)/AG1010</f>
        <v>0</v>
      </c>
      <c r="AE1010" s="120"/>
      <c r="AF1010" s="128">
        <v>3</v>
      </c>
      <c r="AG1010" s="53">
        <f t="shared" ref="AG1010" si="2718">SUM(AJ1010:AL1010)+AE1010</f>
        <v>24.8</v>
      </c>
      <c r="AH1010" s="52"/>
      <c r="AJ1010" s="17">
        <f t="shared" ref="AJ1010" si="2719">ROUND(AC1010/(1-VLOOKUP(AF1010,Group,2,FALSE)),2)</f>
        <v>24.8</v>
      </c>
      <c r="AK1010" s="17">
        <f t="shared" ref="AK1010" si="2720">IF(VLOOKUP(AF1010,Group,5,FALSE)="YES",VLOOKUP(ROUND(ROUND(AJ1010,1)-AJ1010,2),Round,2,FALSE)+VLOOKUP(AF1010,Group,6,FALSE),0)</f>
        <v>0</v>
      </c>
      <c r="AL1010" s="17">
        <f t="shared" ref="AL1010" si="2721">IF(VLOOKUP(AF1010,Group,7,FALSE)="",0,ROUND(AJ1010-0.04999,1)-AJ1010+AM1010)</f>
        <v>0</v>
      </c>
      <c r="AM1010" s="17" t="str">
        <f t="shared" ref="AM1010" si="2722">IF(VLOOKUP(AF1010,Group,7,FALSE)="","",VLOOKUP(AF1010,Group,7,FALSE))</f>
        <v/>
      </c>
      <c r="AO1010" s="31" t="s">
        <v>59</v>
      </c>
    </row>
    <row r="1011" spans="2:41" s="3" customFormat="1" ht="3" customHeight="1" x14ac:dyDescent="0.2">
      <c r="P1011" s="73"/>
      <c r="Q1011" s="89"/>
      <c r="R1011" s="6"/>
      <c r="S1011" s="39"/>
      <c r="T1011" s="6"/>
      <c r="U1011" s="5"/>
      <c r="V1011" s="52"/>
      <c r="W1011" s="56"/>
      <c r="X1011" s="15"/>
      <c r="Y1011" s="52"/>
      <c r="Z1011" s="39"/>
      <c r="AA1011" s="39"/>
      <c r="AB1011" s="55"/>
      <c r="AC1011" s="17"/>
      <c r="AD1011" s="15"/>
      <c r="AE1011" s="65"/>
      <c r="AF1011" s="123"/>
      <c r="AG1011" s="39"/>
      <c r="AH1011" s="52"/>
      <c r="AJ1011" s="17"/>
      <c r="AK1011" s="17"/>
      <c r="AL1011" s="17"/>
      <c r="AM1011" s="17"/>
      <c r="AO1011" s="157" t="s">
        <v>59</v>
      </c>
    </row>
    <row r="1012" spans="2:41" s="3" customFormat="1" ht="9.9499999999999993" customHeight="1" x14ac:dyDescent="0.2">
      <c r="C1012" s="213" t="s">
        <v>303</v>
      </c>
      <c r="D1012" s="98"/>
      <c r="E1012" s="174"/>
      <c r="F1012" s="73"/>
      <c r="G1012" s="30"/>
      <c r="H1012" s="30"/>
      <c r="I1012" s="30"/>
      <c r="J1012" s="30"/>
      <c r="K1012" s="174"/>
      <c r="M1012" s="30"/>
      <c r="N1012" s="30"/>
      <c r="P1012" s="73"/>
      <c r="Q1012" s="89"/>
      <c r="R1012" s="78" t="s">
        <v>121</v>
      </c>
      <c r="S1012" s="189" t="s">
        <v>528</v>
      </c>
      <c r="T1012" s="190"/>
      <c r="U1012" s="37"/>
      <c r="V1012" s="52"/>
      <c r="W1012" s="56"/>
      <c r="X1012" s="39"/>
      <c r="Y1012" s="52"/>
      <c r="Z1012" s="39"/>
      <c r="AA1012" s="39"/>
      <c r="AB1012" s="60"/>
      <c r="AC1012" s="39"/>
      <c r="AD1012" s="60"/>
      <c r="AE1012" s="74"/>
      <c r="AF1012" s="74"/>
      <c r="AG1012" s="39"/>
      <c r="AH1012" s="52"/>
      <c r="AI1012" s="39"/>
      <c r="AJ1012" s="39"/>
      <c r="AK1012" s="39"/>
      <c r="AL1012" s="39"/>
      <c r="AM1012" s="39"/>
      <c r="AN1012" s="6"/>
      <c r="AO1012" s="156"/>
    </row>
    <row r="1013" spans="2:41" s="3" customFormat="1" ht="2.25" customHeight="1" x14ac:dyDescent="0.2">
      <c r="P1013" s="73"/>
      <c r="Q1013" s="89"/>
      <c r="R1013" s="6"/>
      <c r="S1013" s="39"/>
      <c r="T1013" s="6"/>
      <c r="U1013" s="5"/>
      <c r="V1013" s="52"/>
      <c r="W1013" s="56"/>
      <c r="X1013" s="15"/>
      <c r="Y1013" s="52"/>
      <c r="Z1013" s="39"/>
      <c r="AA1013" s="39"/>
      <c r="AB1013" s="55"/>
      <c r="AC1013" s="17"/>
      <c r="AD1013" s="15"/>
      <c r="AE1013" s="65"/>
      <c r="AF1013" s="123"/>
      <c r="AG1013" s="39"/>
      <c r="AH1013" s="52"/>
      <c r="AJ1013" s="17"/>
      <c r="AK1013" s="17"/>
      <c r="AL1013" s="17"/>
      <c r="AM1013" s="17"/>
      <c r="AO1013" s="157" t="s">
        <v>59</v>
      </c>
    </row>
    <row r="1014" spans="2:41" s="3" customFormat="1" ht="9.9499999999999993" customHeight="1" x14ac:dyDescent="0.2">
      <c r="D1014" s="40" t="s">
        <v>97</v>
      </c>
      <c r="E1014" s="186" t="s">
        <v>169</v>
      </c>
      <c r="F1014" s="186"/>
      <c r="G1014" s="186"/>
      <c r="H1014" s="186"/>
      <c r="I1014" s="186"/>
      <c r="J1014" s="186"/>
      <c r="K1014" s="186"/>
      <c r="L1014" s="186"/>
      <c r="M1014" s="186"/>
      <c r="N1014" s="186"/>
      <c r="O1014" s="186"/>
      <c r="P1014" s="98"/>
      <c r="Q1014" s="187"/>
      <c r="R1014" s="188"/>
      <c r="S1014" s="39"/>
      <c r="T1014" s="6"/>
      <c r="U1014" s="5"/>
      <c r="V1014" s="52"/>
      <c r="W1014" s="56"/>
      <c r="X1014" s="15"/>
      <c r="Y1014" s="52"/>
      <c r="Z1014" s="39"/>
      <c r="AA1014" s="39"/>
      <c r="AB1014" s="55"/>
      <c r="AC1014" s="17"/>
      <c r="AD1014" s="15"/>
      <c r="AE1014" s="65"/>
      <c r="AF1014" s="123"/>
      <c r="AG1014" s="39"/>
      <c r="AH1014" s="52"/>
      <c r="AJ1014" s="17"/>
      <c r="AK1014" s="17"/>
      <c r="AL1014" s="17"/>
      <c r="AM1014" s="17"/>
      <c r="AO1014" s="157" t="s">
        <v>59</v>
      </c>
    </row>
    <row r="1015" spans="2:41" s="3" customFormat="1" ht="1.5" customHeight="1" x14ac:dyDescent="0.2">
      <c r="P1015" s="73"/>
      <c r="Q1015" s="89"/>
      <c r="R1015" s="6"/>
      <c r="S1015" s="39"/>
      <c r="T1015" s="6"/>
      <c r="U1015" s="5"/>
      <c r="V1015" s="52"/>
      <c r="W1015" s="56"/>
      <c r="X1015" s="15"/>
      <c r="Y1015" s="52"/>
      <c r="Z1015" s="39"/>
      <c r="AA1015" s="39"/>
      <c r="AB1015" s="55"/>
      <c r="AC1015" s="17"/>
      <c r="AD1015" s="15"/>
      <c r="AE1015" s="65"/>
      <c r="AF1015" s="123"/>
      <c r="AG1015" s="39"/>
      <c r="AH1015" s="52"/>
      <c r="AJ1015" s="17"/>
      <c r="AK1015" s="17"/>
      <c r="AL1015" s="17"/>
      <c r="AM1015" s="17"/>
      <c r="AO1015" s="157" t="s">
        <v>59</v>
      </c>
    </row>
    <row r="1016" spans="2:41" s="3" customFormat="1" ht="9.9499999999999993" customHeight="1" x14ac:dyDescent="0.2">
      <c r="B1016" s="112" t="s">
        <v>55</v>
      </c>
      <c r="D1016" s="40"/>
      <c r="E1016" s="73" t="s">
        <v>104</v>
      </c>
      <c r="F1016" s="73"/>
      <c r="G1016" s="30" t="s">
        <v>48</v>
      </c>
      <c r="H1016" s="30"/>
      <c r="I1016" s="30"/>
      <c r="J1016" s="30" t="s">
        <v>105</v>
      </c>
      <c r="L1016" s="30"/>
      <c r="M1016" s="30"/>
      <c r="N1016" s="30"/>
      <c r="P1016" s="73" t="s">
        <v>106</v>
      </c>
      <c r="Q1016" s="89" t="s">
        <v>13</v>
      </c>
      <c r="R1016" s="29" t="s">
        <v>52</v>
      </c>
      <c r="S1016" s="39">
        <f t="shared" ref="S1016:S1019" si="2723">IF(Suggested="Yes",AA1016,AG1016)</f>
        <v>8.8000000000000007</v>
      </c>
      <c r="T1016" s="37" t="s">
        <v>47</v>
      </c>
      <c r="U1016" s="5" t="str">
        <f>+Instructions!$B$3</f>
        <v>B</v>
      </c>
      <c r="V1016" s="52"/>
      <c r="W1016" s="56">
        <f>+Instructions!$C$22</f>
        <v>0</v>
      </c>
      <c r="X1016" s="17">
        <f t="shared" ref="X1016:X1019" si="2724">ROUND($AA1016*(1-W1016)+0.004999,2)</f>
        <v>8.8000000000000007</v>
      </c>
      <c r="Y1016" s="52"/>
      <c r="Z1016" s="6" t="s">
        <v>667</v>
      </c>
      <c r="AA1016" s="39">
        <v>8.8000000000000007</v>
      </c>
      <c r="AB1016" s="60">
        <f t="shared" ref="AB1016:AB1019" si="2725">+W1016</f>
        <v>0</v>
      </c>
      <c r="AC1016" s="17">
        <f t="shared" ref="AC1016:AC1019" si="2726">+X1016</f>
        <v>8.8000000000000007</v>
      </c>
      <c r="AD1016" s="12">
        <f t="shared" ref="AD1016:AD1019" si="2727">(AG1016-AC1016)/AG1016</f>
        <v>0</v>
      </c>
      <c r="AE1016" s="120"/>
      <c r="AF1016" s="127">
        <v>1</v>
      </c>
      <c r="AG1016" s="38">
        <f t="shared" ref="AG1016:AG1019" si="2728">SUM(AJ1016:AL1016)+AE1016</f>
        <v>8.8000000000000007</v>
      </c>
      <c r="AH1016" s="52"/>
      <c r="AJ1016" s="17">
        <f t="shared" ref="AJ1016:AJ1019" si="2729">ROUND(AC1016/(1-VLOOKUP(AF1016,Group,2,FALSE)),2)</f>
        <v>8.8000000000000007</v>
      </c>
      <c r="AK1016" s="17">
        <f t="shared" ref="AK1016:AK1019" si="2730">IF(VLOOKUP(AF1016,Group,5,FALSE)="YES",VLOOKUP(ROUND(ROUND(AJ1016,1)-AJ1016,2),Round,2,FALSE)+VLOOKUP(AF1016,Group,6,FALSE),0)</f>
        <v>0</v>
      </c>
      <c r="AL1016" s="17">
        <f t="shared" ref="AL1016:AL1019" si="2731">IF(VLOOKUP(AF1016,Group,7,FALSE)="",0,ROUND(AJ1016-0.04999,1)-AJ1016+AM1016)</f>
        <v>0</v>
      </c>
      <c r="AM1016" s="17" t="str">
        <f t="shared" ref="AM1016:AM1019" si="2732">IF(VLOOKUP(AF1016,Group,7,FALSE)="","",VLOOKUP(AF1016,Group,7,FALSE))</f>
        <v/>
      </c>
      <c r="AO1016" s="31" t="s">
        <v>59</v>
      </c>
    </row>
    <row r="1017" spans="2:41" s="3" customFormat="1" ht="9.9499999999999993" customHeight="1" x14ac:dyDescent="0.2">
      <c r="B1017" s="112" t="s">
        <v>55</v>
      </c>
      <c r="D1017" s="40"/>
      <c r="E1017" s="73" t="s">
        <v>109</v>
      </c>
      <c r="F1017" s="73"/>
      <c r="G1017" s="30" t="s">
        <v>48</v>
      </c>
      <c r="H1017" s="30"/>
      <c r="I1017" s="30"/>
      <c r="J1017" s="30" t="s">
        <v>105</v>
      </c>
      <c r="L1017" s="30"/>
      <c r="M1017" s="30"/>
      <c r="N1017" s="30"/>
      <c r="P1017" s="73" t="s">
        <v>106</v>
      </c>
      <c r="Q1017" s="89"/>
      <c r="R1017" s="29"/>
      <c r="S1017" s="39">
        <f t="shared" si="2723"/>
        <v>10.8</v>
      </c>
      <c r="T1017" s="37" t="s">
        <v>47</v>
      </c>
      <c r="U1017" s="5" t="str">
        <f>+Instructions!$B$3</f>
        <v>B</v>
      </c>
      <c r="V1017" s="52"/>
      <c r="W1017" s="56">
        <f>+Instructions!$C$22</f>
        <v>0</v>
      </c>
      <c r="X1017" s="17">
        <f t="shared" si="2724"/>
        <v>10.8</v>
      </c>
      <c r="Y1017" s="52"/>
      <c r="Z1017" s="6" t="s">
        <v>667</v>
      </c>
      <c r="AA1017" s="39">
        <v>10.8</v>
      </c>
      <c r="AB1017" s="60">
        <f t="shared" si="2725"/>
        <v>0</v>
      </c>
      <c r="AC1017" s="17">
        <f t="shared" si="2726"/>
        <v>10.8</v>
      </c>
      <c r="AD1017" s="12">
        <f t="shared" si="2727"/>
        <v>0</v>
      </c>
      <c r="AE1017" s="120"/>
      <c r="AF1017" s="127">
        <v>1</v>
      </c>
      <c r="AG1017" s="38">
        <f t="shared" si="2728"/>
        <v>10.8</v>
      </c>
      <c r="AH1017" s="52"/>
      <c r="AJ1017" s="17">
        <f t="shared" si="2729"/>
        <v>10.8</v>
      </c>
      <c r="AK1017" s="17">
        <f t="shared" si="2730"/>
        <v>0</v>
      </c>
      <c r="AL1017" s="17">
        <f t="shared" si="2731"/>
        <v>0</v>
      </c>
      <c r="AM1017" s="17" t="str">
        <f t="shared" si="2732"/>
        <v/>
      </c>
      <c r="AO1017" s="31" t="s">
        <v>59</v>
      </c>
    </row>
    <row r="1018" spans="2:41" s="3" customFormat="1" ht="9.9499999999999993" customHeight="1" x14ac:dyDescent="0.2">
      <c r="B1018" s="112" t="s">
        <v>55</v>
      </c>
      <c r="D1018" s="40"/>
      <c r="E1018" s="73" t="s">
        <v>107</v>
      </c>
      <c r="F1018" s="73"/>
      <c r="G1018" s="30" t="s">
        <v>48</v>
      </c>
      <c r="H1018" s="30"/>
      <c r="I1018" s="30"/>
      <c r="J1018" s="30" t="s">
        <v>105</v>
      </c>
      <c r="L1018" s="30"/>
      <c r="M1018" s="30"/>
      <c r="N1018" s="30"/>
      <c r="P1018" s="73" t="s">
        <v>108</v>
      </c>
      <c r="Q1018" s="89"/>
      <c r="R1018" s="29"/>
      <c r="S1018" s="39">
        <f t="shared" si="2723"/>
        <v>12.8</v>
      </c>
      <c r="T1018" s="37" t="s">
        <v>47</v>
      </c>
      <c r="U1018" s="5" t="str">
        <f>+Instructions!$B$3</f>
        <v>B</v>
      </c>
      <c r="V1018" s="52"/>
      <c r="W1018" s="56">
        <f>+Instructions!$C$22</f>
        <v>0</v>
      </c>
      <c r="X1018" s="17">
        <f t="shared" si="2724"/>
        <v>12.8</v>
      </c>
      <c r="Y1018" s="52"/>
      <c r="Z1018" s="6" t="s">
        <v>667</v>
      </c>
      <c r="AA1018" s="39">
        <v>12.8</v>
      </c>
      <c r="AB1018" s="60">
        <f t="shared" si="2725"/>
        <v>0</v>
      </c>
      <c r="AC1018" s="17">
        <f t="shared" si="2726"/>
        <v>12.8</v>
      </c>
      <c r="AD1018" s="12">
        <f t="shared" si="2727"/>
        <v>0</v>
      </c>
      <c r="AE1018" s="120"/>
      <c r="AF1018" s="127">
        <v>1</v>
      </c>
      <c r="AG1018" s="38">
        <f t="shared" si="2728"/>
        <v>12.8</v>
      </c>
      <c r="AH1018" s="52"/>
      <c r="AJ1018" s="17">
        <f t="shared" si="2729"/>
        <v>12.8</v>
      </c>
      <c r="AK1018" s="17">
        <f t="shared" si="2730"/>
        <v>0</v>
      </c>
      <c r="AL1018" s="17">
        <f t="shared" si="2731"/>
        <v>0</v>
      </c>
      <c r="AM1018" s="17" t="str">
        <f t="shared" si="2732"/>
        <v/>
      </c>
      <c r="AO1018" s="31" t="s">
        <v>59</v>
      </c>
    </row>
    <row r="1019" spans="2:41" s="3" customFormat="1" ht="9.9499999999999993" customHeight="1" x14ac:dyDescent="0.2">
      <c r="B1019" s="112" t="s">
        <v>55</v>
      </c>
      <c r="D1019" s="40"/>
      <c r="E1019" s="73" t="s">
        <v>112</v>
      </c>
      <c r="F1019" s="73"/>
      <c r="G1019" s="30" t="s">
        <v>48</v>
      </c>
      <c r="H1019" s="30"/>
      <c r="I1019" s="30"/>
      <c r="J1019" s="30" t="s">
        <v>105</v>
      </c>
      <c r="L1019" s="30"/>
      <c r="M1019" s="30"/>
      <c r="N1019" s="30"/>
      <c r="P1019" s="73" t="s">
        <v>113</v>
      </c>
      <c r="Q1019" s="89"/>
      <c r="R1019" s="29"/>
      <c r="S1019" s="39">
        <f t="shared" si="2723"/>
        <v>11.45</v>
      </c>
      <c r="T1019" s="37" t="s">
        <v>47</v>
      </c>
      <c r="U1019" s="5" t="str">
        <f>+Instructions!$B$3</f>
        <v>B</v>
      </c>
      <c r="V1019" s="52"/>
      <c r="W1019" s="56">
        <f>+Instructions!$C$22</f>
        <v>0</v>
      </c>
      <c r="X1019" s="17">
        <f t="shared" si="2724"/>
        <v>11.45</v>
      </c>
      <c r="Y1019" s="52"/>
      <c r="Z1019" s="6" t="s">
        <v>667</v>
      </c>
      <c r="AA1019" s="39">
        <v>11.45</v>
      </c>
      <c r="AB1019" s="60">
        <f t="shared" si="2725"/>
        <v>0</v>
      </c>
      <c r="AC1019" s="17">
        <f t="shared" si="2726"/>
        <v>11.45</v>
      </c>
      <c r="AD1019" s="12">
        <f t="shared" si="2727"/>
        <v>0</v>
      </c>
      <c r="AE1019" s="120"/>
      <c r="AF1019" s="127">
        <v>1</v>
      </c>
      <c r="AG1019" s="38">
        <f t="shared" si="2728"/>
        <v>11.45</v>
      </c>
      <c r="AH1019" s="52"/>
      <c r="AJ1019" s="17">
        <f t="shared" si="2729"/>
        <v>11.45</v>
      </c>
      <c r="AK1019" s="17">
        <f t="shared" si="2730"/>
        <v>0</v>
      </c>
      <c r="AL1019" s="17">
        <f t="shared" si="2731"/>
        <v>0</v>
      </c>
      <c r="AM1019" s="17" t="str">
        <f t="shared" si="2732"/>
        <v/>
      </c>
      <c r="AO1019" s="31" t="s">
        <v>59</v>
      </c>
    </row>
    <row r="1020" spans="2:41" s="3" customFormat="1" ht="1.5" customHeight="1" x14ac:dyDescent="0.2">
      <c r="P1020" s="73"/>
      <c r="Q1020" s="89"/>
      <c r="R1020" s="6"/>
      <c r="S1020" s="39"/>
      <c r="T1020" s="6"/>
      <c r="U1020" s="5"/>
      <c r="V1020" s="52"/>
      <c r="W1020" s="56"/>
      <c r="X1020" s="15"/>
      <c r="Y1020" s="52"/>
      <c r="Z1020" s="39"/>
      <c r="AA1020" s="39"/>
      <c r="AB1020" s="55"/>
      <c r="AC1020" s="17"/>
      <c r="AD1020" s="15"/>
      <c r="AE1020" s="65"/>
      <c r="AF1020" s="123"/>
      <c r="AG1020" s="39"/>
      <c r="AH1020" s="52"/>
      <c r="AJ1020" s="17"/>
      <c r="AK1020" s="17"/>
      <c r="AL1020" s="17"/>
      <c r="AM1020" s="17"/>
      <c r="AO1020" s="157" t="s">
        <v>59</v>
      </c>
    </row>
    <row r="1021" spans="2:41" s="3" customFormat="1" ht="9.9499999999999993" customHeight="1" x14ac:dyDescent="0.2">
      <c r="B1021" s="111" t="s">
        <v>8</v>
      </c>
      <c r="D1021" s="40"/>
      <c r="E1021" s="73" t="s">
        <v>223</v>
      </c>
      <c r="F1021" s="73"/>
      <c r="G1021" s="30" t="s">
        <v>114</v>
      </c>
      <c r="H1021" s="30"/>
      <c r="I1021" s="30"/>
      <c r="J1021" s="30" t="s">
        <v>115</v>
      </c>
      <c r="K1021" s="30"/>
      <c r="L1021" s="73" t="s">
        <v>131</v>
      </c>
      <c r="N1021" s="191" t="s">
        <v>130</v>
      </c>
      <c r="P1021" s="73" t="s">
        <v>116</v>
      </c>
      <c r="Q1021" s="89"/>
      <c r="R1021" s="29"/>
      <c r="S1021" s="39">
        <f t="shared" ref="S1021:S1022" si="2733">IF(Suggested="Yes",AA1021,AG1021)</f>
        <v>28.85</v>
      </c>
      <c r="T1021" s="37" t="s">
        <v>46</v>
      </c>
      <c r="U1021" s="5" t="str">
        <f>+Instructions!$B$3</f>
        <v>B</v>
      </c>
      <c r="V1021" s="52"/>
      <c r="W1021" s="56">
        <f>+Instructions!$C$22</f>
        <v>0</v>
      </c>
      <c r="X1021" s="17">
        <f t="shared" ref="X1021:X1022" si="2734">ROUND($AA1021*(1-W1021)+0.004999,2)</f>
        <v>28.85</v>
      </c>
      <c r="Y1021" s="52"/>
      <c r="Z1021" s="6" t="s">
        <v>667</v>
      </c>
      <c r="AA1021" s="39">
        <v>28.85</v>
      </c>
      <c r="AB1021" s="60">
        <f t="shared" ref="AB1021:AB1022" si="2735">+W1021</f>
        <v>0</v>
      </c>
      <c r="AC1021" s="17">
        <f t="shared" ref="AC1021:AC1022" si="2736">+X1021</f>
        <v>28.85</v>
      </c>
      <c r="AD1021" s="12">
        <f t="shared" ref="AD1021:AD1022" si="2737">(AG1021-AC1021)/AG1021</f>
        <v>0</v>
      </c>
      <c r="AE1021" s="120"/>
      <c r="AF1021" s="128">
        <v>3</v>
      </c>
      <c r="AG1021" s="53">
        <f t="shared" ref="AG1021:AG1022" si="2738">SUM(AJ1021:AL1021)+AE1021</f>
        <v>28.85</v>
      </c>
      <c r="AH1021" s="52"/>
      <c r="AJ1021" s="17">
        <f t="shared" ref="AJ1021:AJ1022" si="2739">ROUND(AC1021/(1-VLOOKUP(AF1021,Group,2,FALSE)),2)</f>
        <v>28.85</v>
      </c>
      <c r="AK1021" s="17">
        <f t="shared" ref="AK1021:AK1022" si="2740">IF(VLOOKUP(AF1021,Group,5,FALSE)="YES",VLOOKUP(ROUND(ROUND(AJ1021,1)-AJ1021,2),Round,2,FALSE)+VLOOKUP(AF1021,Group,6,FALSE),0)</f>
        <v>0</v>
      </c>
      <c r="AL1021" s="17">
        <f t="shared" ref="AL1021:AL1022" si="2741">IF(VLOOKUP(AF1021,Group,7,FALSE)="",0,ROUND(AJ1021-0.04999,1)-AJ1021+AM1021)</f>
        <v>0</v>
      </c>
      <c r="AM1021" s="17" t="str">
        <f t="shared" ref="AM1021:AM1022" si="2742">IF(VLOOKUP(AF1021,Group,7,FALSE)="","",VLOOKUP(AF1021,Group,7,FALSE))</f>
        <v/>
      </c>
      <c r="AO1021" s="31" t="s">
        <v>59</v>
      </c>
    </row>
    <row r="1022" spans="2:41" s="3" customFormat="1" ht="9.9499999999999993" customHeight="1" x14ac:dyDescent="0.2">
      <c r="B1022" s="111" t="s">
        <v>8</v>
      </c>
      <c r="D1022" s="40"/>
      <c r="E1022" s="73" t="s">
        <v>137</v>
      </c>
      <c r="F1022" s="73"/>
      <c r="G1022" s="30" t="s">
        <v>114</v>
      </c>
      <c r="H1022" s="30"/>
      <c r="I1022" s="30"/>
      <c r="J1022" s="30" t="s">
        <v>115</v>
      </c>
      <c r="K1022" s="30"/>
      <c r="L1022" s="73" t="s">
        <v>132</v>
      </c>
      <c r="N1022" s="191" t="s">
        <v>130</v>
      </c>
      <c r="P1022" s="73" t="s">
        <v>161</v>
      </c>
      <c r="Q1022" s="89"/>
      <c r="R1022" s="29"/>
      <c r="S1022" s="39">
        <f t="shared" si="2733"/>
        <v>29.1</v>
      </c>
      <c r="T1022" s="37" t="s">
        <v>46</v>
      </c>
      <c r="U1022" s="5" t="str">
        <f>+Instructions!$B$3</f>
        <v>B</v>
      </c>
      <c r="V1022" s="52"/>
      <c r="W1022" s="56">
        <f>+Instructions!$C$22</f>
        <v>0</v>
      </c>
      <c r="X1022" s="17">
        <f t="shared" si="2734"/>
        <v>29.1</v>
      </c>
      <c r="Y1022" s="52"/>
      <c r="Z1022" s="6" t="s">
        <v>667</v>
      </c>
      <c r="AA1022" s="39">
        <v>29.1</v>
      </c>
      <c r="AB1022" s="60">
        <f t="shared" si="2735"/>
        <v>0</v>
      </c>
      <c r="AC1022" s="17">
        <f t="shared" si="2736"/>
        <v>29.1</v>
      </c>
      <c r="AD1022" s="12">
        <f t="shared" si="2737"/>
        <v>0</v>
      </c>
      <c r="AE1022" s="120"/>
      <c r="AF1022" s="128">
        <v>3</v>
      </c>
      <c r="AG1022" s="53">
        <f t="shared" si="2738"/>
        <v>29.1</v>
      </c>
      <c r="AH1022" s="52"/>
      <c r="AJ1022" s="17">
        <f t="shared" si="2739"/>
        <v>29.1</v>
      </c>
      <c r="AK1022" s="17">
        <f t="shared" si="2740"/>
        <v>0</v>
      </c>
      <c r="AL1022" s="17">
        <f t="shared" si="2741"/>
        <v>0</v>
      </c>
      <c r="AM1022" s="17" t="str">
        <f t="shared" si="2742"/>
        <v/>
      </c>
      <c r="AO1022" s="31" t="s">
        <v>59</v>
      </c>
    </row>
    <row r="1023" spans="2:41" s="3" customFormat="1" ht="1.5" customHeight="1" x14ac:dyDescent="0.2">
      <c r="P1023" s="73"/>
      <c r="Q1023" s="89"/>
      <c r="R1023" s="6"/>
      <c r="S1023" s="39"/>
      <c r="T1023" s="6"/>
      <c r="U1023" s="5"/>
      <c r="V1023" s="52"/>
      <c r="W1023" s="56"/>
      <c r="X1023" s="15"/>
      <c r="Y1023" s="52"/>
      <c r="Z1023" s="39"/>
      <c r="AA1023" s="39"/>
      <c r="AB1023" s="55"/>
      <c r="AC1023" s="17"/>
      <c r="AD1023" s="15"/>
      <c r="AE1023" s="65"/>
      <c r="AF1023" s="123"/>
      <c r="AG1023" s="39"/>
      <c r="AH1023" s="52"/>
      <c r="AJ1023" s="17"/>
      <c r="AK1023" s="17"/>
      <c r="AL1023" s="17"/>
      <c r="AM1023" s="17"/>
      <c r="AO1023" s="157" t="s">
        <v>59</v>
      </c>
    </row>
    <row r="1024" spans="2:41" s="3" customFormat="1" ht="9.9499999999999993" customHeight="1" x14ac:dyDescent="0.2">
      <c r="B1024" s="113" t="s">
        <v>45</v>
      </c>
      <c r="D1024" s="40"/>
      <c r="E1024" s="73" t="s">
        <v>136</v>
      </c>
      <c r="F1024" s="73"/>
      <c r="G1024" s="30" t="s">
        <v>162</v>
      </c>
      <c r="H1024" s="30"/>
      <c r="I1024" s="30"/>
      <c r="J1024" s="30" t="s">
        <v>115</v>
      </c>
      <c r="K1024" s="30"/>
      <c r="L1024" s="30"/>
      <c r="M1024" s="30"/>
      <c r="N1024" s="30"/>
      <c r="P1024" s="73" t="s">
        <v>120</v>
      </c>
      <c r="Q1024" s="89"/>
      <c r="R1024" s="29"/>
      <c r="S1024" s="39">
        <f t="shared" ref="S1024" si="2743">IF(Suggested="Yes",AA1024,AG1024)</f>
        <v>362.7</v>
      </c>
      <c r="T1024" s="37" t="s">
        <v>46</v>
      </c>
      <c r="U1024" s="5" t="str">
        <f>+Instructions!$B$3</f>
        <v>B</v>
      </c>
      <c r="V1024" s="52"/>
      <c r="W1024" s="56">
        <f>+Instructions!$C$22</f>
        <v>0</v>
      </c>
      <c r="X1024" s="39">
        <f t="shared" ref="X1024" si="2744">ROUND($AA1024*(1-W1024)+0.004999,2)</f>
        <v>362.7</v>
      </c>
      <c r="Y1024" s="52"/>
      <c r="Z1024" s="6" t="s">
        <v>667</v>
      </c>
      <c r="AA1024" s="39">
        <v>362.7</v>
      </c>
      <c r="AB1024" s="60">
        <f t="shared" ref="AB1024" si="2745">+W1024</f>
        <v>0</v>
      </c>
      <c r="AC1024" s="39">
        <f t="shared" ref="AC1024" si="2746">+X1024</f>
        <v>362.7</v>
      </c>
      <c r="AD1024" s="60">
        <f t="shared" ref="AD1024" si="2747">(AG1024-AC1024)/AG1024</f>
        <v>0</v>
      </c>
      <c r="AE1024" s="120"/>
      <c r="AF1024" s="129">
        <v>2</v>
      </c>
      <c r="AG1024" s="44">
        <f t="shared" ref="AG1024" si="2748">SUM(AJ1024:AL1024)+AE1024</f>
        <v>362.7</v>
      </c>
      <c r="AH1024" s="52"/>
      <c r="AJ1024" s="17">
        <f t="shared" ref="AJ1024" si="2749">ROUND(AC1024/(1-VLOOKUP(AF1024,Group,2,FALSE)),2)</f>
        <v>362.7</v>
      </c>
      <c r="AK1024" s="17">
        <f t="shared" ref="AK1024" si="2750">IF(VLOOKUP(AF1024,Group,5,FALSE)="YES",VLOOKUP(ROUND(ROUND(AJ1024,1)-AJ1024,2),Round,2,FALSE)+VLOOKUP(AF1024,Group,6,FALSE),0)</f>
        <v>0</v>
      </c>
      <c r="AL1024" s="17">
        <f t="shared" ref="AL1024" si="2751">IF(VLOOKUP(AF1024,Group,7,FALSE)="",0,ROUND(AJ1024-0.04999,1)-AJ1024+AM1024)</f>
        <v>0</v>
      </c>
      <c r="AM1024" s="17" t="str">
        <f t="shared" ref="AM1024" si="2752">IF(VLOOKUP(AF1024,Group,7,FALSE)="","",VLOOKUP(AF1024,Group,7,FALSE))</f>
        <v/>
      </c>
      <c r="AO1024" s="31" t="s">
        <v>59</v>
      </c>
    </row>
    <row r="1025" spans="2:41" s="3" customFormat="1" ht="9.9499999999999993" customHeight="1" x14ac:dyDescent="0.2">
      <c r="B1025" s="113" t="s">
        <v>45</v>
      </c>
      <c r="D1025" s="40"/>
      <c r="E1025" s="73" t="s">
        <v>136</v>
      </c>
      <c r="F1025" s="73"/>
      <c r="G1025" s="30" t="s">
        <v>163</v>
      </c>
      <c r="H1025" s="30"/>
      <c r="I1025" s="30"/>
      <c r="J1025" s="30" t="s">
        <v>115</v>
      </c>
      <c r="K1025" s="30"/>
      <c r="L1025" s="30"/>
      <c r="M1025" s="30"/>
      <c r="N1025" s="30"/>
      <c r="P1025" s="73" t="s">
        <v>120</v>
      </c>
      <c r="Q1025" s="89"/>
      <c r="R1025" s="29"/>
      <c r="S1025" s="39">
        <f>IF(Suggested="Yes",AA1025,AG1025)</f>
        <v>543.04999999999995</v>
      </c>
      <c r="T1025" s="37" t="s">
        <v>46</v>
      </c>
      <c r="U1025" s="5" t="str">
        <f>+Instructions!$B$3</f>
        <v>B</v>
      </c>
      <c r="V1025" s="52"/>
      <c r="W1025" s="56">
        <f>+Instructions!$C$22</f>
        <v>0</v>
      </c>
      <c r="X1025" s="39">
        <f>ROUND($AA1025*(1-W1025)+0.004999,2)</f>
        <v>543.04999999999995</v>
      </c>
      <c r="Y1025" s="52"/>
      <c r="Z1025" s="6" t="s">
        <v>667</v>
      </c>
      <c r="AA1025" s="39">
        <v>543.04999999999995</v>
      </c>
      <c r="AB1025" s="60">
        <f>+W1025</f>
        <v>0</v>
      </c>
      <c r="AC1025" s="39">
        <f>+X1025</f>
        <v>543.04999999999995</v>
      </c>
      <c r="AD1025" s="60">
        <f>(AG1025-AC1025)/AG1025</f>
        <v>0</v>
      </c>
      <c r="AE1025" s="120"/>
      <c r="AF1025" s="129">
        <v>2</v>
      </c>
      <c r="AG1025" s="44">
        <f>SUM(AJ1025:AL1025)+AE1025</f>
        <v>543.04999999999995</v>
      </c>
      <c r="AH1025" s="52"/>
      <c r="AJ1025" s="17">
        <f>ROUND(AC1025/(1-VLOOKUP(AF1025,Group,2,FALSE)),2)</f>
        <v>543.04999999999995</v>
      </c>
      <c r="AK1025" s="17">
        <f>IF(VLOOKUP(AF1025,Group,5,FALSE)="YES",VLOOKUP(ROUND(ROUND(AJ1025,1)-AJ1025,2),Round,2,FALSE)+VLOOKUP(AF1025,Group,6,FALSE),0)</f>
        <v>0</v>
      </c>
      <c r="AL1025" s="17">
        <f>IF(VLOOKUP(AF1025,Group,7,FALSE)="",0,ROUND(AJ1025-0.04999,1)-AJ1025+AM1025)</f>
        <v>0</v>
      </c>
      <c r="AM1025" s="17" t="str">
        <f>IF(VLOOKUP(AF1025,Group,7,FALSE)="","",VLOOKUP(AF1025,Group,7,FALSE))</f>
        <v/>
      </c>
      <c r="AO1025" s="31" t="s">
        <v>59</v>
      </c>
    </row>
    <row r="1026" spans="2:41" s="3" customFormat="1" ht="9.9499999999999993" customHeight="1" x14ac:dyDescent="0.2">
      <c r="B1026" s="113" t="s">
        <v>45</v>
      </c>
      <c r="D1026" s="40"/>
      <c r="E1026" s="73" t="s">
        <v>136</v>
      </c>
      <c r="F1026" s="73"/>
      <c r="G1026" s="30" t="s">
        <v>164</v>
      </c>
      <c r="H1026" s="30"/>
      <c r="I1026" s="30"/>
      <c r="J1026" s="30" t="s">
        <v>115</v>
      </c>
      <c r="K1026" s="30"/>
      <c r="L1026" s="30"/>
      <c r="M1026" s="30"/>
      <c r="N1026" s="30"/>
      <c r="P1026" s="73" t="s">
        <v>120</v>
      </c>
      <c r="Q1026" s="89"/>
      <c r="R1026" s="29"/>
      <c r="S1026" s="39">
        <f t="shared" ref="S1026" si="2753">IF(Suggested="Yes",AA1026,AG1026)</f>
        <v>543.04999999999995</v>
      </c>
      <c r="T1026" s="37" t="s">
        <v>46</v>
      </c>
      <c r="U1026" s="5" t="str">
        <f>+Instructions!$B$3</f>
        <v>B</v>
      </c>
      <c r="V1026" s="52"/>
      <c r="W1026" s="56">
        <f>+Instructions!$C$22</f>
        <v>0</v>
      </c>
      <c r="X1026" s="39">
        <f>ROUND($AA1026*(1-W1026)+0.004999,2)</f>
        <v>543.04999999999995</v>
      </c>
      <c r="Y1026" s="52"/>
      <c r="Z1026" s="6" t="s">
        <v>667</v>
      </c>
      <c r="AA1026" s="39">
        <v>543.04999999999995</v>
      </c>
      <c r="AB1026" s="60">
        <f t="shared" ref="AB1026" si="2754">+W1026</f>
        <v>0</v>
      </c>
      <c r="AC1026" s="39">
        <f t="shared" ref="AC1026" si="2755">+X1026</f>
        <v>543.04999999999995</v>
      </c>
      <c r="AD1026" s="60">
        <f t="shared" ref="AD1026" si="2756">(AG1026-AC1026)/AG1026</f>
        <v>0</v>
      </c>
      <c r="AE1026" s="120"/>
      <c r="AF1026" s="129">
        <v>2</v>
      </c>
      <c r="AG1026" s="44">
        <f t="shared" ref="AG1026" si="2757">SUM(AJ1026:AL1026)+AE1026</f>
        <v>543.04999999999995</v>
      </c>
      <c r="AH1026" s="52"/>
      <c r="AJ1026" s="17">
        <f t="shared" ref="AJ1026" si="2758">ROUND(AC1026/(1-VLOOKUP(AF1026,Group,2,FALSE)),2)</f>
        <v>543.04999999999995</v>
      </c>
      <c r="AK1026" s="17">
        <f t="shared" ref="AK1026" si="2759">IF(VLOOKUP(AF1026,Group,5,FALSE)="YES",VLOOKUP(ROUND(ROUND(AJ1026,1)-AJ1026,2),Round,2,FALSE)+VLOOKUP(AF1026,Group,6,FALSE),0)</f>
        <v>0</v>
      </c>
      <c r="AL1026" s="17">
        <f t="shared" ref="AL1026" si="2760">IF(VLOOKUP(AF1026,Group,7,FALSE)="",0,ROUND(AJ1026-0.04999,1)-AJ1026+AM1026)</f>
        <v>0</v>
      </c>
      <c r="AM1026" s="17" t="str">
        <f t="shared" ref="AM1026" si="2761">IF(VLOOKUP(AF1026,Group,7,FALSE)="","",VLOOKUP(AF1026,Group,7,FALSE))</f>
        <v/>
      </c>
      <c r="AO1026" s="31" t="s">
        <v>59</v>
      </c>
    </row>
    <row r="1027" spans="2:41" s="3" customFormat="1" ht="9.9499999999999993" customHeight="1" x14ac:dyDescent="0.2">
      <c r="B1027" s="113" t="s">
        <v>45</v>
      </c>
      <c r="D1027" s="40"/>
      <c r="E1027" s="73" t="s">
        <v>136</v>
      </c>
      <c r="F1027" s="73"/>
      <c r="G1027" s="30" t="s">
        <v>170</v>
      </c>
      <c r="H1027" s="30"/>
      <c r="I1027" s="30"/>
      <c r="J1027" s="30" t="s">
        <v>115</v>
      </c>
      <c r="K1027" s="30"/>
      <c r="L1027" s="30"/>
      <c r="M1027" s="30"/>
      <c r="N1027" s="30"/>
      <c r="P1027" s="73" t="s">
        <v>171</v>
      </c>
      <c r="Q1027" s="89"/>
      <c r="R1027" s="29"/>
      <c r="S1027" s="39">
        <f t="shared" ref="S1027" si="2762">IF(Suggested="Yes",AA1027,AG1027)</f>
        <v>746.4</v>
      </c>
      <c r="T1027" s="37" t="s">
        <v>46</v>
      </c>
      <c r="U1027" s="5" t="str">
        <f>+Instructions!$B$3</f>
        <v>B</v>
      </c>
      <c r="V1027" s="52"/>
      <c r="W1027" s="56">
        <f>+Instructions!$C$22</f>
        <v>0</v>
      </c>
      <c r="X1027" s="39">
        <f>ROUND($AA1027*(1-W1027)+0.004999,2)</f>
        <v>746.4</v>
      </c>
      <c r="Y1027" s="52"/>
      <c r="Z1027" s="6" t="s">
        <v>667</v>
      </c>
      <c r="AA1027" s="39">
        <v>746.4</v>
      </c>
      <c r="AB1027" s="60">
        <f t="shared" ref="AB1027" si="2763">+W1027</f>
        <v>0</v>
      </c>
      <c r="AC1027" s="39">
        <f t="shared" ref="AC1027" si="2764">+X1027</f>
        <v>746.4</v>
      </c>
      <c r="AD1027" s="60">
        <f t="shared" ref="AD1027" si="2765">(AG1027-AC1027)/AG1027</f>
        <v>0</v>
      </c>
      <c r="AE1027" s="120"/>
      <c r="AF1027" s="129">
        <v>2</v>
      </c>
      <c r="AG1027" s="44">
        <f t="shared" ref="AG1027" si="2766">SUM(AJ1027:AL1027)+AE1027</f>
        <v>746.4</v>
      </c>
      <c r="AH1027" s="52"/>
      <c r="AJ1027" s="17">
        <f t="shared" ref="AJ1027" si="2767">ROUND(AC1027/(1-VLOOKUP(AF1027,Group,2,FALSE)),2)</f>
        <v>746.4</v>
      </c>
      <c r="AK1027" s="17">
        <f t="shared" ref="AK1027" si="2768">IF(VLOOKUP(AF1027,Group,5,FALSE)="YES",VLOOKUP(ROUND(ROUND(AJ1027,1)-AJ1027,2),Round,2,FALSE)+VLOOKUP(AF1027,Group,6,FALSE),0)</f>
        <v>0</v>
      </c>
      <c r="AL1027" s="17">
        <f t="shared" ref="AL1027" si="2769">IF(VLOOKUP(AF1027,Group,7,FALSE)="",0,ROUND(AJ1027-0.04999,1)-AJ1027+AM1027)</f>
        <v>0</v>
      </c>
      <c r="AM1027" s="17" t="str">
        <f t="shared" ref="AM1027" si="2770">IF(VLOOKUP(AF1027,Group,7,FALSE)="","",VLOOKUP(AF1027,Group,7,FALSE))</f>
        <v/>
      </c>
      <c r="AO1027" s="31" t="s">
        <v>59</v>
      </c>
    </row>
    <row r="1028" spans="2:41" s="3" customFormat="1" ht="1.5" customHeight="1" x14ac:dyDescent="0.2">
      <c r="P1028" s="73"/>
      <c r="Q1028" s="89"/>
      <c r="R1028" s="6"/>
      <c r="S1028" s="39"/>
      <c r="T1028" s="6"/>
      <c r="U1028" s="5"/>
      <c r="V1028" s="52"/>
      <c r="W1028" s="56"/>
      <c r="X1028" s="15"/>
      <c r="Y1028" s="52"/>
      <c r="Z1028" s="39"/>
      <c r="AA1028" s="39"/>
      <c r="AB1028" s="55"/>
      <c r="AC1028" s="17"/>
      <c r="AD1028" s="15"/>
      <c r="AE1028" s="65"/>
      <c r="AF1028" s="123"/>
      <c r="AG1028" s="39"/>
      <c r="AH1028" s="52"/>
      <c r="AJ1028" s="17"/>
      <c r="AK1028" s="17"/>
      <c r="AL1028" s="17"/>
      <c r="AM1028" s="17"/>
      <c r="AO1028" s="157" t="s">
        <v>59</v>
      </c>
    </row>
    <row r="1029" spans="2:41" s="3" customFormat="1" ht="9.9499999999999993" customHeight="1" x14ac:dyDescent="0.2">
      <c r="B1029" s="113" t="s">
        <v>45</v>
      </c>
      <c r="D1029" s="40"/>
      <c r="E1029" s="73" t="s">
        <v>117</v>
      </c>
      <c r="F1029" s="73"/>
      <c r="G1029" s="30" t="s">
        <v>118</v>
      </c>
      <c r="H1029" s="30"/>
      <c r="I1029" s="30"/>
      <c r="J1029" s="30" t="s">
        <v>115</v>
      </c>
      <c r="K1029" s="30"/>
      <c r="L1029" s="30"/>
      <c r="M1029" s="30"/>
      <c r="N1029" s="30"/>
      <c r="P1029" s="73" t="s">
        <v>119</v>
      </c>
      <c r="Q1029" s="89"/>
      <c r="R1029" s="29"/>
      <c r="S1029" s="39">
        <f t="shared" ref="S1029:S1032" si="2771">IF(Suggested="Yes",AA1029,AG1029)</f>
        <v>17.55</v>
      </c>
      <c r="T1029" s="37" t="s">
        <v>46</v>
      </c>
      <c r="U1029" s="5" t="str">
        <f>+Instructions!$B$3</f>
        <v>B</v>
      </c>
      <c r="V1029" s="52"/>
      <c r="W1029" s="56">
        <f>+Instructions!$C$22</f>
        <v>0</v>
      </c>
      <c r="X1029" s="39">
        <f t="shared" ref="X1029:X1032" si="2772">ROUND($AA1029*(1-W1029)+0.004999,2)</f>
        <v>17.55</v>
      </c>
      <c r="Y1029" s="52"/>
      <c r="Z1029" s="6" t="s">
        <v>667</v>
      </c>
      <c r="AA1029" s="39">
        <v>17.55</v>
      </c>
      <c r="AB1029" s="60">
        <f t="shared" ref="AB1029:AB1032" si="2773">+W1029</f>
        <v>0</v>
      </c>
      <c r="AC1029" s="39">
        <f t="shared" ref="AC1029:AC1032" si="2774">+X1029</f>
        <v>17.55</v>
      </c>
      <c r="AD1029" s="60">
        <f t="shared" ref="AD1029:AD1032" si="2775">(AG1029-AC1029)/AG1029</f>
        <v>0</v>
      </c>
      <c r="AE1029" s="120"/>
      <c r="AF1029" s="129">
        <v>2</v>
      </c>
      <c r="AG1029" s="44">
        <f t="shared" ref="AG1029:AG1032" si="2776">SUM(AJ1029:AL1029)+AE1029</f>
        <v>17.55</v>
      </c>
      <c r="AH1029" s="52"/>
      <c r="AJ1029" s="17">
        <f t="shared" ref="AJ1029:AJ1032" si="2777">ROUND(AC1029/(1-VLOOKUP(AF1029,Group,2,FALSE)),2)</f>
        <v>17.55</v>
      </c>
      <c r="AK1029" s="17">
        <f t="shared" ref="AK1029:AK1032" si="2778">IF(VLOOKUP(AF1029,Group,5,FALSE)="YES",VLOOKUP(ROUND(ROUND(AJ1029,1)-AJ1029,2),Round,2,FALSE)+VLOOKUP(AF1029,Group,6,FALSE),0)</f>
        <v>0</v>
      </c>
      <c r="AL1029" s="17">
        <f t="shared" ref="AL1029:AL1032" si="2779">IF(VLOOKUP(AF1029,Group,7,FALSE)="",0,ROUND(AJ1029-0.04999,1)-AJ1029+AM1029)</f>
        <v>0</v>
      </c>
      <c r="AM1029" s="17" t="str">
        <f t="shared" ref="AM1029:AM1032" si="2780">IF(VLOOKUP(AF1029,Group,7,FALSE)="","",VLOOKUP(AF1029,Group,7,FALSE))</f>
        <v/>
      </c>
      <c r="AO1029" s="31" t="s">
        <v>59</v>
      </c>
    </row>
    <row r="1030" spans="2:41" s="3" customFormat="1" ht="2.25" customHeight="1" x14ac:dyDescent="0.2">
      <c r="P1030" s="73"/>
      <c r="Q1030" s="89"/>
      <c r="R1030" s="6"/>
      <c r="S1030" s="39"/>
      <c r="T1030" s="6"/>
      <c r="U1030" s="5"/>
      <c r="V1030" s="52"/>
      <c r="W1030" s="56"/>
      <c r="X1030" s="15"/>
      <c r="Y1030" s="52"/>
      <c r="Z1030" s="39"/>
      <c r="AA1030" s="39"/>
      <c r="AB1030" s="55"/>
      <c r="AC1030" s="17"/>
      <c r="AD1030" s="15"/>
      <c r="AE1030" s="65"/>
      <c r="AF1030" s="123"/>
      <c r="AG1030" s="39"/>
      <c r="AH1030" s="52"/>
      <c r="AJ1030" s="17"/>
      <c r="AK1030" s="17"/>
      <c r="AL1030" s="17"/>
      <c r="AM1030" s="17"/>
      <c r="AO1030" s="157" t="s">
        <v>59</v>
      </c>
    </row>
    <row r="1031" spans="2:41" s="3" customFormat="1" ht="9.9499999999999993" customHeight="1" x14ac:dyDescent="0.2">
      <c r="B1031" s="112" t="s">
        <v>55</v>
      </c>
      <c r="D1031" s="40"/>
      <c r="E1031" s="73" t="s">
        <v>104</v>
      </c>
      <c r="F1031" s="73"/>
      <c r="G1031" s="30" t="s">
        <v>48</v>
      </c>
      <c r="H1031" s="30"/>
      <c r="I1031" s="30"/>
      <c r="J1031" s="30" t="s">
        <v>175</v>
      </c>
      <c r="L1031" s="30"/>
      <c r="M1031" s="30"/>
      <c r="N1031" s="30"/>
      <c r="P1031" s="73" t="s">
        <v>106</v>
      </c>
      <c r="Q1031" s="89"/>
      <c r="R1031" s="29"/>
      <c r="S1031" s="39">
        <f t="shared" si="2771"/>
        <v>9.5</v>
      </c>
      <c r="T1031" s="37" t="s">
        <v>47</v>
      </c>
      <c r="U1031" s="5" t="str">
        <f>+Instructions!$B$3</f>
        <v>B</v>
      </c>
      <c r="V1031" s="52"/>
      <c r="W1031" s="56">
        <f>+Instructions!$C$22</f>
        <v>0</v>
      </c>
      <c r="X1031" s="17">
        <f t="shared" si="2772"/>
        <v>9.5</v>
      </c>
      <c r="Y1031" s="52"/>
      <c r="Z1031" s="6" t="s">
        <v>667</v>
      </c>
      <c r="AA1031" s="39">
        <v>9.5</v>
      </c>
      <c r="AB1031" s="60">
        <f t="shared" si="2773"/>
        <v>0</v>
      </c>
      <c r="AC1031" s="17">
        <f t="shared" si="2774"/>
        <v>9.5</v>
      </c>
      <c r="AD1031" s="12">
        <f t="shared" si="2775"/>
        <v>0</v>
      </c>
      <c r="AE1031" s="120"/>
      <c r="AF1031" s="127">
        <v>1</v>
      </c>
      <c r="AG1031" s="38">
        <f t="shared" si="2776"/>
        <v>9.5</v>
      </c>
      <c r="AH1031" s="52"/>
      <c r="AJ1031" s="17">
        <f t="shared" si="2777"/>
        <v>9.5</v>
      </c>
      <c r="AK1031" s="17">
        <f t="shared" si="2778"/>
        <v>0</v>
      </c>
      <c r="AL1031" s="17">
        <f t="shared" si="2779"/>
        <v>0</v>
      </c>
      <c r="AM1031" s="17" t="str">
        <f t="shared" si="2780"/>
        <v/>
      </c>
      <c r="AO1031" s="31" t="s">
        <v>59</v>
      </c>
    </row>
    <row r="1032" spans="2:41" s="3" customFormat="1" ht="9.9499999999999993" customHeight="1" x14ac:dyDescent="0.2">
      <c r="B1032" s="112" t="s">
        <v>55</v>
      </c>
      <c r="D1032" s="40"/>
      <c r="E1032" s="73" t="s">
        <v>109</v>
      </c>
      <c r="F1032" s="73"/>
      <c r="G1032" s="30" t="s">
        <v>48</v>
      </c>
      <c r="H1032" s="30"/>
      <c r="I1032" s="30"/>
      <c r="J1032" s="30" t="s">
        <v>175</v>
      </c>
      <c r="L1032" s="30"/>
      <c r="M1032" s="30"/>
      <c r="N1032" s="30"/>
      <c r="P1032" s="73" t="s">
        <v>106</v>
      </c>
      <c r="Q1032" s="89"/>
      <c r="R1032" s="29"/>
      <c r="S1032" s="39">
        <f t="shared" si="2771"/>
        <v>10.8</v>
      </c>
      <c r="T1032" s="37" t="s">
        <v>47</v>
      </c>
      <c r="U1032" s="5" t="str">
        <f>+Instructions!$B$3</f>
        <v>B</v>
      </c>
      <c r="V1032" s="52"/>
      <c r="W1032" s="56">
        <f>+Instructions!$C$22</f>
        <v>0</v>
      </c>
      <c r="X1032" s="17">
        <f t="shared" si="2772"/>
        <v>10.8</v>
      </c>
      <c r="Y1032" s="52"/>
      <c r="Z1032" s="6" t="s">
        <v>667</v>
      </c>
      <c r="AA1032" s="39">
        <v>10.8</v>
      </c>
      <c r="AB1032" s="60">
        <f t="shared" si="2773"/>
        <v>0</v>
      </c>
      <c r="AC1032" s="17">
        <f t="shared" si="2774"/>
        <v>10.8</v>
      </c>
      <c r="AD1032" s="12">
        <f t="shared" si="2775"/>
        <v>0</v>
      </c>
      <c r="AE1032" s="120"/>
      <c r="AF1032" s="127">
        <v>1</v>
      </c>
      <c r="AG1032" s="38">
        <f t="shared" si="2776"/>
        <v>10.8</v>
      </c>
      <c r="AH1032" s="52"/>
      <c r="AJ1032" s="17">
        <f t="shared" si="2777"/>
        <v>10.8</v>
      </c>
      <c r="AK1032" s="17">
        <f t="shared" si="2778"/>
        <v>0</v>
      </c>
      <c r="AL1032" s="17">
        <f t="shared" si="2779"/>
        <v>0</v>
      </c>
      <c r="AM1032" s="17" t="str">
        <f t="shared" si="2780"/>
        <v/>
      </c>
      <c r="AO1032" s="31" t="s">
        <v>59</v>
      </c>
    </row>
    <row r="1033" spans="2:41" s="3" customFormat="1" ht="1.5" customHeight="1" x14ac:dyDescent="0.2">
      <c r="P1033" s="73"/>
      <c r="Q1033" s="89"/>
      <c r="R1033" s="6"/>
      <c r="S1033" s="39"/>
      <c r="T1033" s="6"/>
      <c r="U1033" s="5"/>
      <c r="V1033" s="52"/>
      <c r="W1033" s="56"/>
      <c r="X1033" s="15"/>
      <c r="Y1033" s="52"/>
      <c r="Z1033" s="39"/>
      <c r="AA1033" s="39"/>
      <c r="AB1033" s="55"/>
      <c r="AC1033" s="17"/>
      <c r="AD1033" s="15"/>
      <c r="AE1033" s="65"/>
      <c r="AF1033" s="123"/>
      <c r="AG1033" s="39"/>
      <c r="AH1033" s="52"/>
      <c r="AJ1033" s="17"/>
      <c r="AK1033" s="17"/>
      <c r="AL1033" s="17"/>
      <c r="AM1033" s="17"/>
      <c r="AO1033" s="157" t="s">
        <v>59</v>
      </c>
    </row>
    <row r="1034" spans="2:41" s="3" customFormat="1" ht="10.5" customHeight="1" x14ac:dyDescent="0.2">
      <c r="C1034" s="214" t="s">
        <v>94</v>
      </c>
      <c r="D1034" s="98"/>
      <c r="E1034" s="174"/>
      <c r="F1034" s="73"/>
      <c r="G1034" s="30"/>
      <c r="H1034" s="30" t="s">
        <v>87</v>
      </c>
      <c r="I1034" s="30"/>
      <c r="J1034" s="30"/>
      <c r="K1034" s="174"/>
      <c r="M1034" s="30"/>
      <c r="N1034" s="30"/>
      <c r="P1034" s="73"/>
      <c r="Q1034" s="89"/>
      <c r="R1034" s="29"/>
      <c r="S1034" s="39"/>
      <c r="T1034" s="37"/>
      <c r="U1034" s="37"/>
      <c r="V1034" s="52"/>
      <c r="W1034" s="56"/>
      <c r="X1034" s="39"/>
      <c r="Y1034" s="52"/>
      <c r="Z1034" s="39"/>
      <c r="AA1034" s="39"/>
      <c r="AB1034" s="60"/>
      <c r="AC1034" s="39"/>
      <c r="AD1034" s="60"/>
      <c r="AE1034" s="74"/>
      <c r="AF1034" s="74"/>
      <c r="AG1034" s="39"/>
      <c r="AH1034" s="52"/>
      <c r="AI1034" s="39"/>
      <c r="AJ1034" s="39"/>
      <c r="AK1034" s="39"/>
      <c r="AL1034" s="39"/>
      <c r="AM1034" s="39"/>
      <c r="AN1034" s="6"/>
      <c r="AO1034" s="156"/>
    </row>
    <row r="1035" spans="2:41" s="3" customFormat="1" ht="9.9499999999999993" customHeight="1" x14ac:dyDescent="0.2">
      <c r="C1035" s="213" t="s">
        <v>660</v>
      </c>
      <c r="D1035" s="98"/>
      <c r="E1035" s="174"/>
      <c r="F1035" s="73"/>
      <c r="G1035" s="30"/>
      <c r="H1035" s="30"/>
      <c r="I1035" s="30"/>
      <c r="J1035" s="30"/>
      <c r="K1035" s="174"/>
      <c r="M1035" s="30"/>
      <c r="N1035" s="30"/>
      <c r="P1035" s="73"/>
      <c r="Q1035" s="89"/>
      <c r="R1035" s="78" t="s">
        <v>121</v>
      </c>
      <c r="S1035" s="189" t="s">
        <v>528</v>
      </c>
      <c r="T1035" s="190"/>
      <c r="U1035" s="37"/>
      <c r="V1035" s="52"/>
      <c r="W1035" s="56"/>
      <c r="X1035" s="39"/>
      <c r="Y1035" s="52"/>
      <c r="Z1035" s="39"/>
      <c r="AA1035" s="39"/>
      <c r="AB1035" s="60"/>
      <c r="AC1035" s="39"/>
      <c r="AD1035" s="60"/>
      <c r="AE1035" s="74"/>
      <c r="AF1035" s="74"/>
      <c r="AG1035" s="39"/>
      <c r="AH1035" s="52"/>
      <c r="AI1035" s="39"/>
      <c r="AJ1035" s="39"/>
      <c r="AK1035" s="39"/>
      <c r="AL1035" s="39"/>
      <c r="AM1035" s="39"/>
      <c r="AN1035" s="6"/>
      <c r="AO1035" s="156"/>
    </row>
    <row r="1036" spans="2:41" s="3" customFormat="1" ht="2.25" customHeight="1" x14ac:dyDescent="0.2">
      <c r="P1036" s="73"/>
      <c r="Q1036" s="89"/>
      <c r="R1036" s="6"/>
      <c r="S1036" s="39"/>
      <c r="T1036" s="6"/>
      <c r="U1036" s="5"/>
      <c r="V1036" s="52"/>
      <c r="W1036" s="56"/>
      <c r="X1036" s="15"/>
      <c r="Y1036" s="52"/>
      <c r="Z1036" s="39"/>
      <c r="AA1036" s="39"/>
      <c r="AB1036" s="55"/>
      <c r="AC1036" s="17"/>
      <c r="AD1036" s="15"/>
      <c r="AE1036" s="65"/>
      <c r="AF1036" s="123"/>
      <c r="AG1036" s="39"/>
      <c r="AH1036" s="52"/>
      <c r="AJ1036" s="17"/>
      <c r="AK1036" s="17"/>
      <c r="AL1036" s="17"/>
      <c r="AM1036" s="17"/>
      <c r="AO1036" s="157" t="s">
        <v>59</v>
      </c>
    </row>
    <row r="1037" spans="2:41" s="3" customFormat="1" ht="9.9499999999999993" customHeight="1" x14ac:dyDescent="0.2">
      <c r="D1037" s="40" t="s">
        <v>97</v>
      </c>
      <c r="E1037" s="186" t="s">
        <v>174</v>
      </c>
      <c r="F1037" s="186"/>
      <c r="G1037" s="186"/>
      <c r="H1037" s="186"/>
      <c r="I1037" s="186"/>
      <c r="J1037" s="186"/>
      <c r="K1037" s="186"/>
      <c r="L1037" s="186"/>
      <c r="M1037" s="186"/>
      <c r="N1037" s="186"/>
      <c r="O1037" s="186"/>
      <c r="P1037" s="98"/>
      <c r="Q1037" s="187"/>
      <c r="R1037" s="188"/>
      <c r="S1037" s="39"/>
      <c r="T1037" s="6"/>
      <c r="U1037" s="5"/>
      <c r="V1037" s="52"/>
      <c r="W1037" s="56"/>
      <c r="X1037" s="15"/>
      <c r="Y1037" s="52"/>
      <c r="Z1037" s="39"/>
      <c r="AA1037" s="39"/>
      <c r="AB1037" s="55"/>
      <c r="AC1037" s="17"/>
      <c r="AD1037" s="15"/>
      <c r="AE1037" s="65"/>
      <c r="AF1037" s="123"/>
      <c r="AG1037" s="39"/>
      <c r="AH1037" s="52"/>
      <c r="AJ1037" s="17"/>
      <c r="AK1037" s="17"/>
      <c r="AL1037" s="17"/>
      <c r="AM1037" s="17"/>
      <c r="AO1037" s="157" t="s">
        <v>59</v>
      </c>
    </row>
    <row r="1038" spans="2:41" s="3" customFormat="1" ht="0.95" customHeight="1" x14ac:dyDescent="0.2">
      <c r="P1038" s="73"/>
      <c r="Q1038" s="89"/>
      <c r="R1038" s="6"/>
      <c r="S1038" s="39"/>
      <c r="T1038" s="6"/>
      <c r="U1038" s="5"/>
      <c r="V1038" s="52"/>
      <c r="W1038" s="56"/>
      <c r="X1038" s="15"/>
      <c r="Y1038" s="52"/>
      <c r="Z1038" s="39"/>
      <c r="AA1038" s="39"/>
      <c r="AB1038" s="55"/>
      <c r="AC1038" s="17"/>
      <c r="AD1038" s="15"/>
      <c r="AE1038" s="65"/>
      <c r="AF1038" s="123"/>
      <c r="AG1038" s="39"/>
      <c r="AH1038" s="52"/>
      <c r="AJ1038" s="17"/>
      <c r="AK1038" s="17"/>
      <c r="AL1038" s="17"/>
      <c r="AM1038" s="17"/>
      <c r="AO1038" s="157" t="s">
        <v>59</v>
      </c>
    </row>
    <row r="1039" spans="2:41" s="3" customFormat="1" ht="9.9499999999999993" customHeight="1" x14ac:dyDescent="0.2">
      <c r="B1039" s="112" t="s">
        <v>55</v>
      </c>
      <c r="D1039" s="40"/>
      <c r="E1039" s="73" t="s">
        <v>123</v>
      </c>
      <c r="F1039" s="73"/>
      <c r="G1039" s="30" t="s">
        <v>48</v>
      </c>
      <c r="H1039" s="30"/>
      <c r="I1039" s="30"/>
      <c r="J1039" s="30" t="s">
        <v>105</v>
      </c>
      <c r="K1039" s="30"/>
      <c r="L1039" s="30"/>
      <c r="M1039" s="30"/>
      <c r="N1039" s="30"/>
      <c r="P1039" s="73" t="s">
        <v>129</v>
      </c>
      <c r="Q1039" s="89"/>
      <c r="R1039" s="29"/>
      <c r="S1039" s="39">
        <f t="shared" ref="S1039:S1041" si="2781">IF(Suggested="Yes",AA1039,AG1039)</f>
        <v>10.45</v>
      </c>
      <c r="T1039" s="37" t="s">
        <v>47</v>
      </c>
      <c r="U1039" s="5" t="str">
        <f>+Instructions!$B$3</f>
        <v>B</v>
      </c>
      <c r="V1039" s="52"/>
      <c r="W1039" s="56">
        <f>+Instructions!$C$22</f>
        <v>0</v>
      </c>
      <c r="X1039" s="17">
        <f t="shared" ref="X1039:X1041" si="2782">ROUND($AA1039*(1-W1039)+0.004999,2)</f>
        <v>10.45</v>
      </c>
      <c r="Y1039" s="52"/>
      <c r="Z1039" s="6" t="s">
        <v>667</v>
      </c>
      <c r="AA1039" s="39">
        <v>10.45</v>
      </c>
      <c r="AB1039" s="60">
        <f t="shared" ref="AB1039:AB1041" si="2783">+W1039</f>
        <v>0</v>
      </c>
      <c r="AC1039" s="17">
        <f t="shared" ref="AC1039:AC1041" si="2784">+X1039</f>
        <v>10.45</v>
      </c>
      <c r="AD1039" s="12">
        <f t="shared" ref="AD1039:AD1041" si="2785">(AG1039-AC1039)/AG1039</f>
        <v>0</v>
      </c>
      <c r="AE1039" s="120"/>
      <c r="AF1039" s="127">
        <v>1</v>
      </c>
      <c r="AG1039" s="38">
        <f t="shared" ref="AG1039:AG1041" si="2786">SUM(AJ1039:AL1039)+AE1039</f>
        <v>10.45</v>
      </c>
      <c r="AH1039" s="52"/>
      <c r="AJ1039" s="17">
        <f t="shared" ref="AJ1039:AJ1041" si="2787">ROUND(AC1039/(1-VLOOKUP(AF1039,Group,2,FALSE)),2)</f>
        <v>10.45</v>
      </c>
      <c r="AK1039" s="17">
        <f t="shared" ref="AK1039:AK1041" si="2788">IF(VLOOKUP(AF1039,Group,5,FALSE)="YES",VLOOKUP(ROUND(ROUND(AJ1039,1)-AJ1039,2),Round,2,FALSE)+VLOOKUP(AF1039,Group,6,FALSE),0)</f>
        <v>0</v>
      </c>
      <c r="AL1039" s="17">
        <f t="shared" ref="AL1039:AL1041" si="2789">IF(VLOOKUP(AF1039,Group,7,FALSE)="",0,ROUND(AJ1039-0.04999,1)-AJ1039+AM1039)</f>
        <v>0</v>
      </c>
      <c r="AM1039" s="17" t="str">
        <f t="shared" ref="AM1039:AM1041" si="2790">IF(VLOOKUP(AF1039,Group,7,FALSE)="","",VLOOKUP(AF1039,Group,7,FALSE))</f>
        <v/>
      </c>
      <c r="AO1039" s="31" t="s">
        <v>59</v>
      </c>
    </row>
    <row r="1040" spans="2:41" s="3" customFormat="1" ht="9.9499999999999993" customHeight="1" x14ac:dyDescent="0.2">
      <c r="B1040" s="112" t="s">
        <v>55</v>
      </c>
      <c r="D1040" s="40"/>
      <c r="E1040" s="73" t="s">
        <v>124</v>
      </c>
      <c r="F1040" s="73"/>
      <c r="G1040" s="30" t="s">
        <v>48</v>
      </c>
      <c r="H1040" s="30"/>
      <c r="I1040" s="30"/>
      <c r="J1040" s="30" t="s">
        <v>105</v>
      </c>
      <c r="K1040" s="30"/>
      <c r="L1040" s="30"/>
      <c r="M1040" s="30"/>
      <c r="N1040" s="30"/>
      <c r="P1040" s="73" t="s">
        <v>111</v>
      </c>
      <c r="Q1040" s="89"/>
      <c r="R1040" s="29"/>
      <c r="S1040" s="39">
        <f t="shared" si="2781"/>
        <v>11.55</v>
      </c>
      <c r="T1040" s="37" t="s">
        <v>47</v>
      </c>
      <c r="U1040" s="5" t="str">
        <f>+Instructions!$B$3</f>
        <v>B</v>
      </c>
      <c r="V1040" s="52"/>
      <c r="W1040" s="56">
        <f>+Instructions!$C$22</f>
        <v>0</v>
      </c>
      <c r="X1040" s="17">
        <f t="shared" si="2782"/>
        <v>11.55</v>
      </c>
      <c r="Y1040" s="52"/>
      <c r="Z1040" s="6" t="s">
        <v>667</v>
      </c>
      <c r="AA1040" s="39">
        <v>11.55</v>
      </c>
      <c r="AB1040" s="60">
        <f t="shared" si="2783"/>
        <v>0</v>
      </c>
      <c r="AC1040" s="17">
        <f t="shared" si="2784"/>
        <v>11.55</v>
      </c>
      <c r="AD1040" s="12">
        <f t="shared" si="2785"/>
        <v>0</v>
      </c>
      <c r="AE1040" s="120"/>
      <c r="AF1040" s="127">
        <v>1</v>
      </c>
      <c r="AG1040" s="38">
        <f t="shared" si="2786"/>
        <v>11.55</v>
      </c>
      <c r="AH1040" s="52"/>
      <c r="AJ1040" s="17">
        <f t="shared" si="2787"/>
        <v>11.55</v>
      </c>
      <c r="AK1040" s="17">
        <f t="shared" si="2788"/>
        <v>0</v>
      </c>
      <c r="AL1040" s="17">
        <f t="shared" si="2789"/>
        <v>0</v>
      </c>
      <c r="AM1040" s="17" t="str">
        <f t="shared" si="2790"/>
        <v/>
      </c>
      <c r="AO1040" s="31" t="s">
        <v>59</v>
      </c>
    </row>
    <row r="1041" spans="2:41" s="3" customFormat="1" ht="9.9499999999999993" customHeight="1" x14ac:dyDescent="0.2">
      <c r="B1041" s="112" t="s">
        <v>55</v>
      </c>
      <c r="D1041" s="40"/>
      <c r="E1041" s="73" t="s">
        <v>125</v>
      </c>
      <c r="F1041" s="73"/>
      <c r="G1041" s="30" t="s">
        <v>48</v>
      </c>
      <c r="H1041" s="30"/>
      <c r="I1041" s="30"/>
      <c r="J1041" s="30" t="s">
        <v>105</v>
      </c>
      <c r="K1041" s="30"/>
      <c r="L1041" s="30"/>
      <c r="M1041" s="30"/>
      <c r="N1041" s="30"/>
      <c r="P1041" s="73" t="s">
        <v>141</v>
      </c>
      <c r="Q1041" s="89"/>
      <c r="R1041" s="29"/>
      <c r="S1041" s="39">
        <f t="shared" si="2781"/>
        <v>14.4</v>
      </c>
      <c r="T1041" s="37" t="s">
        <v>47</v>
      </c>
      <c r="U1041" s="5" t="str">
        <f>+Instructions!$B$3</f>
        <v>B</v>
      </c>
      <c r="V1041" s="52"/>
      <c r="W1041" s="56">
        <f>+Instructions!$C$22</f>
        <v>0</v>
      </c>
      <c r="X1041" s="17">
        <f t="shared" si="2782"/>
        <v>14.4</v>
      </c>
      <c r="Y1041" s="52"/>
      <c r="Z1041" s="6" t="s">
        <v>667</v>
      </c>
      <c r="AA1041" s="39">
        <v>14.4</v>
      </c>
      <c r="AB1041" s="60">
        <f t="shared" si="2783"/>
        <v>0</v>
      </c>
      <c r="AC1041" s="17">
        <f t="shared" si="2784"/>
        <v>14.4</v>
      </c>
      <c r="AD1041" s="12">
        <f t="shared" si="2785"/>
        <v>0</v>
      </c>
      <c r="AE1041" s="120"/>
      <c r="AF1041" s="127">
        <v>1</v>
      </c>
      <c r="AG1041" s="38">
        <f t="shared" si="2786"/>
        <v>14.4</v>
      </c>
      <c r="AH1041" s="52"/>
      <c r="AJ1041" s="17">
        <f t="shared" si="2787"/>
        <v>14.4</v>
      </c>
      <c r="AK1041" s="17">
        <f t="shared" si="2788"/>
        <v>0</v>
      </c>
      <c r="AL1041" s="17">
        <f t="shared" si="2789"/>
        <v>0</v>
      </c>
      <c r="AM1041" s="17" t="str">
        <f t="shared" si="2790"/>
        <v/>
      </c>
      <c r="AO1041" s="31" t="s">
        <v>59</v>
      </c>
    </row>
    <row r="1042" spans="2:41" s="3" customFormat="1" ht="2.25" customHeight="1" x14ac:dyDescent="0.2">
      <c r="P1042" s="73"/>
      <c r="Q1042" s="89"/>
      <c r="R1042" s="6"/>
      <c r="S1042" s="39"/>
      <c r="T1042" s="6"/>
      <c r="U1042" s="5"/>
      <c r="V1042" s="52"/>
      <c r="W1042" s="56"/>
      <c r="X1042" s="15"/>
      <c r="Y1042" s="52"/>
      <c r="Z1042" s="39"/>
      <c r="AA1042" s="39"/>
      <c r="AB1042" s="55"/>
      <c r="AC1042" s="17"/>
      <c r="AD1042" s="15"/>
      <c r="AE1042" s="65"/>
      <c r="AF1042" s="123"/>
      <c r="AG1042" s="39"/>
      <c r="AH1042" s="52"/>
      <c r="AJ1042" s="17"/>
      <c r="AK1042" s="17"/>
      <c r="AL1042" s="17"/>
      <c r="AM1042" s="17"/>
      <c r="AO1042" s="157" t="s">
        <v>59</v>
      </c>
    </row>
    <row r="1043" spans="2:41" s="3" customFormat="1" ht="9.9499999999999993" customHeight="1" x14ac:dyDescent="0.2">
      <c r="D1043" s="40" t="s">
        <v>97</v>
      </c>
      <c r="E1043" s="186" t="s">
        <v>169</v>
      </c>
      <c r="F1043" s="186"/>
      <c r="G1043" s="186"/>
      <c r="H1043" s="186"/>
      <c r="I1043" s="186"/>
      <c r="J1043" s="186"/>
      <c r="K1043" s="186"/>
      <c r="L1043" s="186"/>
      <c r="M1043" s="186"/>
      <c r="N1043" s="186"/>
      <c r="O1043" s="186"/>
      <c r="P1043" s="98"/>
      <c r="Q1043" s="187"/>
      <c r="R1043" s="188"/>
      <c r="S1043" s="39"/>
      <c r="T1043" s="6"/>
      <c r="U1043" s="5"/>
      <c r="V1043" s="52"/>
      <c r="W1043" s="56"/>
      <c r="X1043" s="15"/>
      <c r="Y1043" s="52"/>
      <c r="Z1043" s="39"/>
      <c r="AA1043" s="39"/>
      <c r="AB1043" s="55"/>
      <c r="AC1043" s="17"/>
      <c r="AD1043" s="15"/>
      <c r="AE1043" s="65"/>
      <c r="AF1043" s="123"/>
      <c r="AG1043" s="39"/>
      <c r="AH1043" s="52"/>
      <c r="AJ1043" s="17"/>
      <c r="AK1043" s="17"/>
      <c r="AL1043" s="17"/>
      <c r="AM1043" s="17"/>
      <c r="AO1043" s="157" t="s">
        <v>59</v>
      </c>
    </row>
    <row r="1044" spans="2:41" s="3" customFormat="1" ht="0.95" customHeight="1" x14ac:dyDescent="0.2">
      <c r="P1044" s="73"/>
      <c r="Q1044" s="89"/>
      <c r="R1044" s="6"/>
      <c r="S1044" s="39"/>
      <c r="T1044" s="6"/>
      <c r="U1044" s="5"/>
      <c r="V1044" s="52"/>
      <c r="W1044" s="56"/>
      <c r="X1044" s="15"/>
      <c r="Y1044" s="52"/>
      <c r="Z1044" s="39"/>
      <c r="AA1044" s="39"/>
      <c r="AB1044" s="55"/>
      <c r="AC1044" s="17"/>
      <c r="AD1044" s="15"/>
      <c r="AE1044" s="65"/>
      <c r="AF1044" s="123"/>
      <c r="AG1044" s="39"/>
      <c r="AH1044" s="52"/>
      <c r="AJ1044" s="17"/>
      <c r="AK1044" s="17"/>
      <c r="AL1044" s="17"/>
      <c r="AM1044" s="17"/>
      <c r="AO1044" s="157" t="s">
        <v>59</v>
      </c>
    </row>
    <row r="1045" spans="2:41" s="3" customFormat="1" ht="9.9499999999999993" customHeight="1" x14ac:dyDescent="0.2">
      <c r="B1045" s="112" t="s">
        <v>55</v>
      </c>
      <c r="D1045" s="40"/>
      <c r="E1045" s="73" t="s">
        <v>173</v>
      </c>
      <c r="F1045" s="73"/>
      <c r="G1045" s="30" t="s">
        <v>48</v>
      </c>
      <c r="H1045" s="30"/>
      <c r="I1045" s="30"/>
      <c r="J1045" s="30" t="s">
        <v>175</v>
      </c>
      <c r="L1045" s="30"/>
      <c r="M1045" s="30"/>
      <c r="N1045" s="30"/>
      <c r="P1045" s="73" t="s">
        <v>176</v>
      </c>
      <c r="Q1045" s="89"/>
      <c r="R1045" s="29"/>
      <c r="S1045" s="39">
        <f t="shared" ref="S1045" si="2791">IF(Suggested="Yes",AA1045,AG1045)</f>
        <v>16.3</v>
      </c>
      <c r="T1045" s="37" t="s">
        <v>47</v>
      </c>
      <c r="U1045" s="5" t="str">
        <f>+Instructions!$B$3</f>
        <v>B</v>
      </c>
      <c r="V1045" s="52"/>
      <c r="W1045" s="56">
        <f>+Instructions!$C$22</f>
        <v>0</v>
      </c>
      <c r="X1045" s="17">
        <f t="shared" ref="X1045" si="2792">ROUND($AA1045*(1-W1045)+0.004999,2)</f>
        <v>16.3</v>
      </c>
      <c r="Y1045" s="52"/>
      <c r="Z1045" s="6" t="s">
        <v>667</v>
      </c>
      <c r="AA1045" s="39">
        <v>16.3</v>
      </c>
      <c r="AB1045" s="60">
        <f t="shared" ref="AB1045" si="2793">+W1045</f>
        <v>0</v>
      </c>
      <c r="AC1045" s="17">
        <f t="shared" ref="AC1045" si="2794">+X1045</f>
        <v>16.3</v>
      </c>
      <c r="AD1045" s="12">
        <f t="shared" ref="AD1045" si="2795">(AG1045-AC1045)/AG1045</f>
        <v>0</v>
      </c>
      <c r="AE1045" s="120"/>
      <c r="AF1045" s="127">
        <v>1</v>
      </c>
      <c r="AG1045" s="38">
        <f t="shared" ref="AG1045" si="2796">SUM(AJ1045:AL1045)+AE1045</f>
        <v>16.3</v>
      </c>
      <c r="AH1045" s="52"/>
      <c r="AJ1045" s="17">
        <f t="shared" ref="AJ1045" si="2797">ROUND(AC1045/(1-VLOOKUP(AF1045,Group,2,FALSE)),2)</f>
        <v>16.3</v>
      </c>
      <c r="AK1045" s="17">
        <f t="shared" ref="AK1045" si="2798">IF(VLOOKUP(AF1045,Group,5,FALSE)="YES",VLOOKUP(ROUND(ROUND(AJ1045,1)-AJ1045,2),Round,2,FALSE)+VLOOKUP(AF1045,Group,6,FALSE),0)</f>
        <v>0</v>
      </c>
      <c r="AL1045" s="17">
        <f t="shared" ref="AL1045" si="2799">IF(VLOOKUP(AF1045,Group,7,FALSE)="",0,ROUND(AJ1045-0.04999,1)-AJ1045+AM1045)</f>
        <v>0</v>
      </c>
      <c r="AM1045" s="17" t="str">
        <f t="shared" ref="AM1045" si="2800">IF(VLOOKUP(AF1045,Group,7,FALSE)="","",VLOOKUP(AF1045,Group,7,FALSE))</f>
        <v/>
      </c>
      <c r="AO1045" s="31" t="s">
        <v>59</v>
      </c>
    </row>
    <row r="1046" spans="2:41" s="3" customFormat="1" ht="9.9499999999999993" customHeight="1" x14ac:dyDescent="0.2">
      <c r="B1046" s="112" t="s">
        <v>55</v>
      </c>
      <c r="D1046" s="40"/>
      <c r="E1046" s="73" t="s">
        <v>172</v>
      </c>
      <c r="F1046" s="73"/>
      <c r="G1046" s="30" t="s">
        <v>48</v>
      </c>
      <c r="H1046" s="30"/>
      <c r="I1046" s="30"/>
      <c r="J1046" s="30" t="s">
        <v>175</v>
      </c>
      <c r="L1046" s="30"/>
      <c r="M1046" s="30"/>
      <c r="N1046" s="30"/>
      <c r="P1046" s="73" t="s">
        <v>176</v>
      </c>
      <c r="Q1046" s="89"/>
      <c r="R1046" s="29" t="s">
        <v>326</v>
      </c>
      <c r="S1046" s="39">
        <f t="shared" ref="S1046" si="2801">IF(Suggested="Yes",AA1046,AG1046)</f>
        <v>17.5</v>
      </c>
      <c r="T1046" s="37" t="s">
        <v>47</v>
      </c>
      <c r="U1046" s="5" t="str">
        <f>+Instructions!$B$3</f>
        <v>B</v>
      </c>
      <c r="V1046" s="52"/>
      <c r="W1046" s="56">
        <f>+Instructions!$C$22</f>
        <v>0</v>
      </c>
      <c r="X1046" s="17">
        <f t="shared" ref="X1046" si="2802">ROUND($AA1046*(1-W1046)+0.004999,2)</f>
        <v>17.5</v>
      </c>
      <c r="Y1046" s="52"/>
      <c r="Z1046" s="6" t="s">
        <v>667</v>
      </c>
      <c r="AA1046" s="39">
        <v>17.5</v>
      </c>
      <c r="AB1046" s="60">
        <f t="shared" ref="AB1046" si="2803">+W1046</f>
        <v>0</v>
      </c>
      <c r="AC1046" s="17">
        <f t="shared" ref="AC1046" si="2804">+X1046</f>
        <v>17.5</v>
      </c>
      <c r="AD1046" s="12">
        <f t="shared" ref="AD1046" si="2805">(AG1046-AC1046)/AG1046</f>
        <v>0</v>
      </c>
      <c r="AE1046" s="120"/>
      <c r="AF1046" s="127">
        <v>1</v>
      </c>
      <c r="AG1046" s="38">
        <f t="shared" ref="AG1046" si="2806">SUM(AJ1046:AL1046)+AE1046</f>
        <v>17.5</v>
      </c>
      <c r="AH1046" s="52"/>
      <c r="AJ1046" s="17">
        <f t="shared" ref="AJ1046" si="2807">ROUND(AC1046/(1-VLOOKUP(AF1046,Group,2,FALSE)),2)</f>
        <v>17.5</v>
      </c>
      <c r="AK1046" s="17">
        <f t="shared" ref="AK1046" si="2808">IF(VLOOKUP(AF1046,Group,5,FALSE)="YES",VLOOKUP(ROUND(ROUND(AJ1046,1)-AJ1046,2),Round,2,FALSE)+VLOOKUP(AF1046,Group,6,FALSE),0)</f>
        <v>0</v>
      </c>
      <c r="AL1046" s="17">
        <f t="shared" ref="AL1046" si="2809">IF(VLOOKUP(AF1046,Group,7,FALSE)="",0,ROUND(AJ1046-0.04999,1)-AJ1046+AM1046)</f>
        <v>0</v>
      </c>
      <c r="AM1046" s="17" t="str">
        <f t="shared" ref="AM1046" si="2810">IF(VLOOKUP(AF1046,Group,7,FALSE)="","",VLOOKUP(AF1046,Group,7,FALSE))</f>
        <v/>
      </c>
      <c r="AO1046" s="31" t="s">
        <v>59</v>
      </c>
    </row>
    <row r="1047" spans="2:41" s="3" customFormat="1" ht="0.95" customHeight="1" x14ac:dyDescent="0.2">
      <c r="P1047" s="73"/>
      <c r="Q1047" s="89"/>
      <c r="R1047" s="6"/>
      <c r="S1047" s="39"/>
      <c r="T1047" s="6"/>
      <c r="U1047" s="5"/>
      <c r="V1047" s="52"/>
      <c r="W1047" s="56"/>
      <c r="X1047" s="15"/>
      <c r="Y1047" s="52"/>
      <c r="Z1047" s="39"/>
      <c r="AA1047" s="39"/>
      <c r="AB1047" s="55"/>
      <c r="AC1047" s="17"/>
      <c r="AD1047" s="15"/>
      <c r="AE1047" s="65"/>
      <c r="AF1047" s="123"/>
      <c r="AG1047" s="39"/>
      <c r="AH1047" s="52"/>
      <c r="AJ1047" s="17"/>
      <c r="AK1047" s="17"/>
      <c r="AL1047" s="17"/>
      <c r="AM1047" s="17"/>
      <c r="AO1047" s="157" t="s">
        <v>59</v>
      </c>
    </row>
    <row r="1048" spans="2:41" s="3" customFormat="1" ht="9.6" customHeight="1" x14ac:dyDescent="0.2">
      <c r="C1048" s="11"/>
      <c r="D1048" s="98" t="s">
        <v>327</v>
      </c>
      <c r="E1048" s="174" t="s">
        <v>479</v>
      </c>
      <c r="F1048" s="73"/>
      <c r="G1048" s="30"/>
      <c r="H1048" s="30"/>
      <c r="I1048" s="30"/>
      <c r="J1048" s="30"/>
      <c r="K1048" s="174" t="s">
        <v>481</v>
      </c>
      <c r="M1048" s="30"/>
      <c r="N1048" s="30"/>
      <c r="P1048" s="73"/>
      <c r="Q1048" s="89"/>
      <c r="R1048" s="29"/>
      <c r="S1048" s="39"/>
      <c r="T1048" s="37"/>
      <c r="U1048" s="37"/>
      <c r="V1048" s="52"/>
      <c r="W1048" s="56"/>
      <c r="X1048" s="39"/>
      <c r="Y1048" s="52"/>
      <c r="Z1048" s="39"/>
      <c r="AA1048" s="39"/>
      <c r="AB1048" s="60"/>
      <c r="AC1048" s="39"/>
      <c r="AD1048" s="60"/>
      <c r="AE1048" s="74"/>
      <c r="AF1048" s="74"/>
      <c r="AG1048" s="39"/>
      <c r="AH1048" s="52"/>
      <c r="AI1048" s="39"/>
      <c r="AJ1048" s="39"/>
      <c r="AK1048" s="39"/>
      <c r="AL1048" s="39"/>
      <c r="AM1048" s="39"/>
      <c r="AN1048" s="6"/>
      <c r="AO1048" s="156"/>
    </row>
    <row r="1049" spans="2:41" s="3" customFormat="1" ht="3" customHeight="1" x14ac:dyDescent="0.2">
      <c r="P1049" s="73"/>
      <c r="Q1049" s="89"/>
      <c r="R1049" s="6"/>
      <c r="S1049" s="39"/>
      <c r="T1049" s="6"/>
      <c r="U1049" s="5"/>
      <c r="V1049" s="52"/>
      <c r="W1049" s="56"/>
      <c r="X1049" s="15"/>
      <c r="Y1049" s="52"/>
      <c r="Z1049" s="39"/>
      <c r="AA1049" s="39"/>
      <c r="AB1049" s="55"/>
      <c r="AC1049" s="17"/>
      <c r="AD1049" s="15"/>
      <c r="AE1049" s="65"/>
      <c r="AF1049" s="123"/>
      <c r="AG1049" s="39"/>
      <c r="AH1049" s="52"/>
      <c r="AJ1049" s="17"/>
      <c r="AK1049" s="17"/>
      <c r="AL1049" s="17"/>
      <c r="AM1049" s="17"/>
      <c r="AO1049" s="157" t="s">
        <v>59</v>
      </c>
    </row>
    <row r="1050" spans="2:41" s="3" customFormat="1" ht="9.9499999999999993" customHeight="1" x14ac:dyDescent="0.2">
      <c r="C1050" s="213" t="s">
        <v>424</v>
      </c>
      <c r="D1050" s="98"/>
      <c r="E1050" s="174"/>
      <c r="F1050" s="73"/>
      <c r="G1050" s="30"/>
      <c r="H1050" s="30"/>
      <c r="I1050" s="30"/>
      <c r="J1050" s="30"/>
      <c r="K1050" s="174"/>
      <c r="M1050" s="30"/>
      <c r="N1050" s="30" t="s">
        <v>87</v>
      </c>
      <c r="P1050" s="73"/>
      <c r="Q1050" s="89"/>
      <c r="R1050" s="78" t="s">
        <v>121</v>
      </c>
      <c r="S1050" s="189" t="s">
        <v>529</v>
      </c>
      <c r="T1050" s="190"/>
      <c r="U1050" s="37"/>
      <c r="V1050" s="52"/>
      <c r="W1050" s="56"/>
      <c r="X1050" s="39"/>
      <c r="Y1050" s="52"/>
      <c r="Z1050" s="39"/>
      <c r="AA1050" s="39"/>
      <c r="AB1050" s="60"/>
      <c r="AC1050" s="39"/>
      <c r="AD1050" s="60"/>
      <c r="AE1050" s="74"/>
      <c r="AF1050" s="74"/>
      <c r="AG1050" s="39"/>
      <c r="AH1050" s="52"/>
      <c r="AI1050" s="39"/>
      <c r="AJ1050" s="39"/>
      <c r="AK1050" s="39"/>
      <c r="AL1050" s="39"/>
      <c r="AM1050" s="39"/>
      <c r="AN1050" s="6"/>
      <c r="AO1050" s="156"/>
    </row>
    <row r="1051" spans="2:41" s="3" customFormat="1" ht="2.25" customHeight="1" x14ac:dyDescent="0.2">
      <c r="P1051" s="73"/>
      <c r="Q1051" s="89"/>
      <c r="R1051" s="6"/>
      <c r="S1051" s="39"/>
      <c r="T1051" s="6"/>
      <c r="U1051" s="5"/>
      <c r="V1051" s="52"/>
      <c r="W1051" s="56"/>
      <c r="X1051" s="15"/>
      <c r="Y1051" s="52"/>
      <c r="Z1051" s="39"/>
      <c r="AA1051" s="39"/>
      <c r="AB1051" s="55"/>
      <c r="AC1051" s="17"/>
      <c r="AD1051" s="15"/>
      <c r="AE1051" s="65"/>
      <c r="AF1051" s="123"/>
      <c r="AG1051" s="39"/>
      <c r="AH1051" s="52"/>
      <c r="AJ1051" s="17"/>
      <c r="AK1051" s="17"/>
      <c r="AL1051" s="17"/>
      <c r="AM1051" s="17"/>
      <c r="AO1051" s="157" t="s">
        <v>59</v>
      </c>
    </row>
    <row r="1052" spans="2:41" s="3" customFormat="1" ht="9.9499999999999993" customHeight="1" x14ac:dyDescent="0.2">
      <c r="D1052" s="40" t="s">
        <v>97</v>
      </c>
      <c r="E1052" s="186" t="s">
        <v>425</v>
      </c>
      <c r="F1052" s="186"/>
      <c r="G1052" s="186"/>
      <c r="H1052" s="186"/>
      <c r="I1052" s="186"/>
      <c r="J1052" s="186"/>
      <c r="K1052" s="186"/>
      <c r="L1052" s="186"/>
      <c r="M1052" s="186"/>
      <c r="N1052" s="186"/>
      <c r="O1052" s="186"/>
      <c r="P1052" s="98"/>
      <c r="Q1052" s="187"/>
      <c r="R1052" s="188"/>
      <c r="S1052" s="39"/>
      <c r="T1052" s="6"/>
      <c r="U1052" s="5"/>
      <c r="V1052" s="52"/>
      <c r="W1052" s="56"/>
      <c r="X1052" s="15"/>
      <c r="Y1052" s="52"/>
      <c r="Z1052" s="39"/>
      <c r="AA1052" s="39"/>
      <c r="AB1052" s="55"/>
      <c r="AC1052" s="17"/>
      <c r="AD1052" s="15"/>
      <c r="AE1052" s="65"/>
      <c r="AF1052" s="123"/>
      <c r="AG1052" s="39"/>
      <c r="AH1052" s="52"/>
      <c r="AJ1052" s="17"/>
      <c r="AK1052" s="17"/>
      <c r="AL1052" s="17"/>
      <c r="AM1052" s="17"/>
      <c r="AO1052" s="157" t="s">
        <v>59</v>
      </c>
    </row>
    <row r="1053" spans="2:41" s="3" customFormat="1" ht="0.95" customHeight="1" x14ac:dyDescent="0.2">
      <c r="P1053" s="73"/>
      <c r="Q1053" s="89"/>
      <c r="R1053" s="6"/>
      <c r="S1053" s="39"/>
      <c r="T1053" s="6"/>
      <c r="U1053" s="5"/>
      <c r="V1053" s="52"/>
      <c r="W1053" s="56"/>
      <c r="X1053" s="15"/>
      <c r="Y1053" s="52"/>
      <c r="Z1053" s="39"/>
      <c r="AA1053" s="39"/>
      <c r="AB1053" s="55"/>
      <c r="AC1053" s="17"/>
      <c r="AD1053" s="15"/>
      <c r="AE1053" s="65"/>
      <c r="AF1053" s="123"/>
      <c r="AG1053" s="39"/>
      <c r="AH1053" s="52"/>
      <c r="AJ1053" s="17"/>
      <c r="AK1053" s="17"/>
      <c r="AL1053" s="17"/>
      <c r="AM1053" s="17"/>
      <c r="AO1053" s="157" t="s">
        <v>59</v>
      </c>
    </row>
    <row r="1054" spans="2:41" s="3" customFormat="1" ht="9.9499999999999993" customHeight="1" x14ac:dyDescent="0.2">
      <c r="B1054" s="112" t="s">
        <v>55</v>
      </c>
      <c r="D1054" s="40"/>
      <c r="E1054" s="73" t="s">
        <v>104</v>
      </c>
      <c r="F1054" s="73"/>
      <c r="G1054" s="30" t="s">
        <v>48</v>
      </c>
      <c r="H1054" s="30"/>
      <c r="I1054" s="30"/>
      <c r="J1054" s="30" t="s">
        <v>134</v>
      </c>
      <c r="L1054" s="30"/>
      <c r="M1054" s="30"/>
      <c r="N1054" s="30"/>
      <c r="P1054" s="73" t="s">
        <v>106</v>
      </c>
      <c r="Q1054" s="89"/>
      <c r="R1054" s="29" t="s">
        <v>52</v>
      </c>
      <c r="S1054" s="39">
        <f t="shared" ref="S1054:S1055" si="2811">IF(Suggested="Yes",AA1054,AG1054)</f>
        <v>12.9</v>
      </c>
      <c r="T1054" s="37" t="s">
        <v>47</v>
      </c>
      <c r="U1054" s="5" t="str">
        <f>+Instructions!$B$3</f>
        <v>B</v>
      </c>
      <c r="V1054" s="52"/>
      <c r="W1054" s="56">
        <f>+Instructions!$C$22</f>
        <v>0</v>
      </c>
      <c r="X1054" s="17">
        <f>ROUND($AA1054*(1-W1054)+0.004999,2)</f>
        <v>12.9</v>
      </c>
      <c r="Y1054" s="52"/>
      <c r="Z1054" s="6" t="s">
        <v>667</v>
      </c>
      <c r="AA1054" s="39">
        <v>12.9</v>
      </c>
      <c r="AB1054" s="60">
        <f t="shared" ref="AB1054:AB1055" si="2812">+W1054</f>
        <v>0</v>
      </c>
      <c r="AC1054" s="17">
        <f t="shared" ref="AC1054:AC1055" si="2813">+X1054</f>
        <v>12.9</v>
      </c>
      <c r="AD1054" s="12">
        <f t="shared" ref="AD1054:AD1055" si="2814">(AG1054-AC1054)/AG1054</f>
        <v>0</v>
      </c>
      <c r="AE1054" s="120"/>
      <c r="AF1054" s="127">
        <v>1</v>
      </c>
      <c r="AG1054" s="38">
        <f t="shared" ref="AG1054:AG1055" si="2815">SUM(AJ1054:AL1054)+AE1054</f>
        <v>12.9</v>
      </c>
      <c r="AH1054" s="52"/>
      <c r="AJ1054" s="17">
        <f t="shared" ref="AJ1054:AJ1055" si="2816">ROUND(AC1054/(1-VLOOKUP(AF1054,Group,2,FALSE)),2)</f>
        <v>12.9</v>
      </c>
      <c r="AK1054" s="17">
        <f t="shared" ref="AK1054:AK1055" si="2817">IF(VLOOKUP(AF1054,Group,5,FALSE)="YES",VLOOKUP(ROUND(ROUND(AJ1054,1)-AJ1054,2),Round,2,FALSE)+VLOOKUP(AF1054,Group,6,FALSE),0)</f>
        <v>0</v>
      </c>
      <c r="AL1054" s="17">
        <f t="shared" ref="AL1054:AL1055" si="2818">IF(VLOOKUP(AF1054,Group,7,FALSE)="",0,ROUND(AJ1054-0.04999,1)-AJ1054+AM1054)</f>
        <v>0</v>
      </c>
      <c r="AM1054" s="17" t="str">
        <f t="shared" ref="AM1054:AM1055" si="2819">IF(VLOOKUP(AF1054,Group,7,FALSE)="","",VLOOKUP(AF1054,Group,7,FALSE))</f>
        <v/>
      </c>
      <c r="AO1054" s="31" t="s">
        <v>59</v>
      </c>
    </row>
    <row r="1055" spans="2:41" s="3" customFormat="1" ht="9.9499999999999993" customHeight="1" x14ac:dyDescent="0.2">
      <c r="B1055" s="112" t="s">
        <v>55</v>
      </c>
      <c r="D1055" s="40"/>
      <c r="E1055" s="73" t="s">
        <v>109</v>
      </c>
      <c r="F1055" s="73"/>
      <c r="G1055" s="30" t="s">
        <v>48</v>
      </c>
      <c r="H1055" s="30"/>
      <c r="I1055" s="30"/>
      <c r="J1055" s="30" t="s">
        <v>134</v>
      </c>
      <c r="L1055" s="30"/>
      <c r="M1055" s="30"/>
      <c r="N1055" s="30"/>
      <c r="P1055" s="73" t="s">
        <v>106</v>
      </c>
      <c r="Q1055" s="89"/>
      <c r="R1055" s="29" t="s">
        <v>52</v>
      </c>
      <c r="S1055" s="39">
        <f t="shared" si="2811"/>
        <v>15.25</v>
      </c>
      <c r="T1055" s="37" t="s">
        <v>47</v>
      </c>
      <c r="U1055" s="5" t="str">
        <f>+Instructions!$B$3</f>
        <v>B</v>
      </c>
      <c r="V1055" s="52"/>
      <c r="W1055" s="56">
        <f>+Instructions!$C$22</f>
        <v>0</v>
      </c>
      <c r="X1055" s="17">
        <f>ROUND($AA1055*(1-W1055)+0.004999,2)</f>
        <v>15.25</v>
      </c>
      <c r="Y1055" s="52"/>
      <c r="Z1055" s="6" t="s">
        <v>667</v>
      </c>
      <c r="AA1055" s="39">
        <v>15.25</v>
      </c>
      <c r="AB1055" s="60">
        <f t="shared" si="2812"/>
        <v>0</v>
      </c>
      <c r="AC1055" s="17">
        <f t="shared" si="2813"/>
        <v>15.25</v>
      </c>
      <c r="AD1055" s="12">
        <f t="shared" si="2814"/>
        <v>0</v>
      </c>
      <c r="AE1055" s="120"/>
      <c r="AF1055" s="127">
        <v>1</v>
      </c>
      <c r="AG1055" s="38">
        <f t="shared" si="2815"/>
        <v>15.25</v>
      </c>
      <c r="AH1055" s="52"/>
      <c r="AJ1055" s="17">
        <f t="shared" si="2816"/>
        <v>15.25</v>
      </c>
      <c r="AK1055" s="17">
        <f t="shared" si="2817"/>
        <v>0</v>
      </c>
      <c r="AL1055" s="17">
        <f t="shared" si="2818"/>
        <v>0</v>
      </c>
      <c r="AM1055" s="17" t="str">
        <f t="shared" si="2819"/>
        <v/>
      </c>
      <c r="AO1055" s="31" t="s">
        <v>59</v>
      </c>
    </row>
    <row r="1056" spans="2:41" s="3" customFormat="1" ht="9.9499999999999993" customHeight="1" x14ac:dyDescent="0.2">
      <c r="B1056" s="112" t="s">
        <v>55</v>
      </c>
      <c r="D1056" s="40"/>
      <c r="E1056" s="73" t="s">
        <v>107</v>
      </c>
      <c r="F1056" s="73"/>
      <c r="G1056" s="30" t="s">
        <v>48</v>
      </c>
      <c r="H1056" s="30"/>
      <c r="I1056" s="30"/>
      <c r="J1056" s="30" t="s">
        <v>134</v>
      </c>
      <c r="L1056" s="30"/>
      <c r="M1056" s="30"/>
      <c r="N1056" s="30"/>
      <c r="P1056" s="73" t="s">
        <v>108</v>
      </c>
      <c r="Q1056" s="89"/>
      <c r="R1056" s="29"/>
      <c r="S1056" s="39">
        <f t="shared" ref="S1056:S1057" si="2820">IF(Suggested="Yes",AA1056,AG1056)</f>
        <v>17.75</v>
      </c>
      <c r="T1056" s="37" t="s">
        <v>47</v>
      </c>
      <c r="U1056" s="5" t="str">
        <f>+Instructions!$B$3</f>
        <v>B</v>
      </c>
      <c r="V1056" s="52"/>
      <c r="W1056" s="56">
        <f>+Instructions!$C$22</f>
        <v>0</v>
      </c>
      <c r="X1056" s="17">
        <f>ROUND($AA1056*(1-W1056)+0.004999,2)</f>
        <v>17.75</v>
      </c>
      <c r="Y1056" s="52"/>
      <c r="Z1056" s="6" t="s">
        <v>667</v>
      </c>
      <c r="AA1056" s="39">
        <v>17.75</v>
      </c>
      <c r="AB1056" s="60">
        <f t="shared" ref="AB1056:AB1057" si="2821">+W1056</f>
        <v>0</v>
      </c>
      <c r="AC1056" s="17">
        <f t="shared" ref="AC1056:AC1057" si="2822">+X1056</f>
        <v>17.75</v>
      </c>
      <c r="AD1056" s="12">
        <f t="shared" ref="AD1056:AD1057" si="2823">(AG1056-AC1056)/AG1056</f>
        <v>0</v>
      </c>
      <c r="AE1056" s="120"/>
      <c r="AF1056" s="127">
        <v>1</v>
      </c>
      <c r="AG1056" s="38">
        <f t="shared" ref="AG1056:AG1057" si="2824">SUM(AJ1056:AL1056)+AE1056</f>
        <v>17.75</v>
      </c>
      <c r="AH1056" s="52"/>
      <c r="AJ1056" s="17">
        <f t="shared" ref="AJ1056:AJ1057" si="2825">ROUND(AC1056/(1-VLOOKUP(AF1056,Group,2,FALSE)),2)</f>
        <v>17.75</v>
      </c>
      <c r="AK1056" s="17">
        <f t="shared" ref="AK1056:AK1057" si="2826">IF(VLOOKUP(AF1056,Group,5,FALSE)="YES",VLOOKUP(ROUND(ROUND(AJ1056,1)-AJ1056,2),Round,2,FALSE)+VLOOKUP(AF1056,Group,6,FALSE),0)</f>
        <v>0</v>
      </c>
      <c r="AL1056" s="17">
        <f t="shared" ref="AL1056:AL1057" si="2827">IF(VLOOKUP(AF1056,Group,7,FALSE)="",0,ROUND(AJ1056-0.04999,1)-AJ1056+AM1056)</f>
        <v>0</v>
      </c>
      <c r="AM1056" s="17" t="str">
        <f t="shared" ref="AM1056:AM1057" si="2828">IF(VLOOKUP(AF1056,Group,7,FALSE)="","",VLOOKUP(AF1056,Group,7,FALSE))</f>
        <v/>
      </c>
      <c r="AO1056" s="31" t="s">
        <v>59</v>
      </c>
    </row>
    <row r="1057" spans="2:41" s="3" customFormat="1" ht="9.9499999999999993" customHeight="1" x14ac:dyDescent="0.2">
      <c r="B1057" s="112" t="s">
        <v>55</v>
      </c>
      <c r="D1057" s="40"/>
      <c r="E1057" s="73" t="s">
        <v>110</v>
      </c>
      <c r="F1057" s="73"/>
      <c r="G1057" s="30" t="s">
        <v>48</v>
      </c>
      <c r="H1057" s="30"/>
      <c r="I1057" s="30"/>
      <c r="J1057" s="30" t="s">
        <v>134</v>
      </c>
      <c r="L1057" s="30"/>
      <c r="M1057" s="30"/>
      <c r="N1057" s="30"/>
      <c r="P1057" s="73" t="s">
        <v>111</v>
      </c>
      <c r="Q1057" s="89"/>
      <c r="R1057" s="29"/>
      <c r="S1057" s="39">
        <f t="shared" si="2820"/>
        <v>19.95</v>
      </c>
      <c r="T1057" s="37" t="s">
        <v>47</v>
      </c>
      <c r="U1057" s="5" t="str">
        <f>+Instructions!$B$3</f>
        <v>B</v>
      </c>
      <c r="V1057" s="52"/>
      <c r="W1057" s="56">
        <f>+Instructions!$C$22</f>
        <v>0</v>
      </c>
      <c r="X1057" s="17">
        <f>ROUND($AA1057*(1-W1057)+0.004999,2)</f>
        <v>19.95</v>
      </c>
      <c r="Y1057" s="52"/>
      <c r="Z1057" s="6" t="s">
        <v>667</v>
      </c>
      <c r="AA1057" s="39">
        <v>19.95</v>
      </c>
      <c r="AB1057" s="60">
        <f t="shared" si="2821"/>
        <v>0</v>
      </c>
      <c r="AC1057" s="17">
        <f t="shared" si="2822"/>
        <v>19.95</v>
      </c>
      <c r="AD1057" s="12">
        <f t="shared" si="2823"/>
        <v>0</v>
      </c>
      <c r="AE1057" s="120"/>
      <c r="AF1057" s="127">
        <v>1</v>
      </c>
      <c r="AG1057" s="38">
        <f t="shared" si="2824"/>
        <v>19.95</v>
      </c>
      <c r="AH1057" s="52"/>
      <c r="AJ1057" s="17">
        <f t="shared" si="2825"/>
        <v>19.95</v>
      </c>
      <c r="AK1057" s="17">
        <f t="shared" si="2826"/>
        <v>0</v>
      </c>
      <c r="AL1057" s="17">
        <f t="shared" si="2827"/>
        <v>0</v>
      </c>
      <c r="AM1057" s="17" t="str">
        <f t="shared" si="2828"/>
        <v/>
      </c>
      <c r="AO1057" s="31" t="s">
        <v>59</v>
      </c>
    </row>
    <row r="1058" spans="2:41" s="3" customFormat="1" ht="0.95" customHeight="1" x14ac:dyDescent="0.2">
      <c r="P1058" s="73"/>
      <c r="Q1058" s="89"/>
      <c r="R1058" s="6"/>
      <c r="S1058" s="39"/>
      <c r="T1058" s="6"/>
      <c r="U1058" s="5"/>
      <c r="V1058" s="52"/>
      <c r="W1058" s="56"/>
      <c r="X1058" s="15"/>
      <c r="Y1058" s="52"/>
      <c r="Z1058" s="39"/>
      <c r="AA1058" s="39"/>
      <c r="AB1058" s="55"/>
      <c r="AC1058" s="17"/>
      <c r="AD1058" s="15"/>
      <c r="AE1058" s="65"/>
      <c r="AF1058" s="123"/>
      <c r="AG1058" s="39"/>
      <c r="AH1058" s="52"/>
      <c r="AJ1058" s="17"/>
      <c r="AK1058" s="17"/>
      <c r="AL1058" s="17"/>
      <c r="AM1058" s="17"/>
      <c r="AO1058" s="157" t="s">
        <v>59</v>
      </c>
    </row>
    <row r="1059" spans="2:41" s="3" customFormat="1" ht="9.75" customHeight="1" x14ac:dyDescent="0.2">
      <c r="B1059" s="111" t="s">
        <v>8</v>
      </c>
      <c r="D1059" s="40"/>
      <c r="E1059" s="73" t="s">
        <v>223</v>
      </c>
      <c r="F1059" s="73"/>
      <c r="G1059" s="30" t="s">
        <v>114</v>
      </c>
      <c r="H1059" s="30"/>
      <c r="I1059" s="30"/>
      <c r="J1059" s="30" t="s">
        <v>138</v>
      </c>
      <c r="K1059" s="30"/>
      <c r="L1059" s="73" t="s">
        <v>140</v>
      </c>
      <c r="N1059" s="191" t="s">
        <v>130</v>
      </c>
      <c r="P1059" s="73" t="s">
        <v>139</v>
      </c>
      <c r="Q1059" s="89"/>
      <c r="R1059" s="29" t="s">
        <v>52</v>
      </c>
      <c r="S1059" s="39">
        <f t="shared" ref="S1059:S1060" si="2829">IF(Suggested="Yes",AA1059,AG1059)</f>
        <v>84.45</v>
      </c>
      <c r="T1059" s="37" t="s">
        <v>46</v>
      </c>
      <c r="U1059" s="5" t="str">
        <f>+Instructions!$B$3</f>
        <v>B</v>
      </c>
      <c r="V1059" s="52"/>
      <c r="W1059" s="56">
        <f>+Instructions!$C$22</f>
        <v>0</v>
      </c>
      <c r="X1059" s="17">
        <f>ROUND($AA1059*(1-W1059)+0.004999,2)</f>
        <v>84.45</v>
      </c>
      <c r="Y1059" s="52"/>
      <c r="Z1059" s="6" t="s">
        <v>667</v>
      </c>
      <c r="AA1059" s="39">
        <v>84.45</v>
      </c>
      <c r="AB1059" s="60">
        <f t="shared" ref="AB1059:AB1060" si="2830">+W1059</f>
        <v>0</v>
      </c>
      <c r="AC1059" s="17">
        <f t="shared" ref="AC1059:AC1060" si="2831">+X1059</f>
        <v>84.45</v>
      </c>
      <c r="AD1059" s="12">
        <f t="shared" ref="AD1059:AD1060" si="2832">(AG1059-AC1059)/AG1059</f>
        <v>0</v>
      </c>
      <c r="AE1059" s="120"/>
      <c r="AF1059" s="128">
        <v>3</v>
      </c>
      <c r="AG1059" s="53">
        <f t="shared" ref="AG1059:AG1060" si="2833">SUM(AJ1059:AL1059)+AE1059</f>
        <v>84.45</v>
      </c>
      <c r="AH1059" s="52"/>
      <c r="AJ1059" s="17">
        <f t="shared" ref="AJ1059:AJ1060" si="2834">ROUND(AC1059/(1-VLOOKUP(AF1059,Group,2,FALSE)),2)</f>
        <v>84.45</v>
      </c>
      <c r="AK1059" s="17">
        <f t="shared" ref="AK1059:AK1060" si="2835">IF(VLOOKUP(AF1059,Group,5,FALSE)="YES",VLOOKUP(ROUND(ROUND(AJ1059,1)-AJ1059,2),Round,2,FALSE)+VLOOKUP(AF1059,Group,6,FALSE),0)</f>
        <v>0</v>
      </c>
      <c r="AL1059" s="17">
        <f t="shared" ref="AL1059:AL1060" si="2836">IF(VLOOKUP(AF1059,Group,7,FALSE)="",0,ROUND(AJ1059-0.04999,1)-AJ1059+AM1059)</f>
        <v>0</v>
      </c>
      <c r="AM1059" s="17" t="str">
        <f t="shared" ref="AM1059:AM1060" si="2837">IF(VLOOKUP(AF1059,Group,7,FALSE)="","",VLOOKUP(AF1059,Group,7,FALSE))</f>
        <v/>
      </c>
      <c r="AO1059" s="31" t="s">
        <v>59</v>
      </c>
    </row>
    <row r="1060" spans="2:41" s="3" customFormat="1" ht="9.75" customHeight="1" x14ac:dyDescent="0.2">
      <c r="B1060" s="111" t="s">
        <v>8</v>
      </c>
      <c r="D1060" s="40"/>
      <c r="E1060" s="73" t="s">
        <v>223</v>
      </c>
      <c r="F1060" s="73"/>
      <c r="G1060" s="30" t="s">
        <v>114</v>
      </c>
      <c r="H1060" s="30"/>
      <c r="I1060" s="30"/>
      <c r="J1060" s="30" t="s">
        <v>135</v>
      </c>
      <c r="K1060" s="30"/>
      <c r="L1060" s="73" t="s">
        <v>146</v>
      </c>
      <c r="N1060" s="191" t="s">
        <v>130</v>
      </c>
      <c r="P1060" s="73" t="s">
        <v>116</v>
      </c>
      <c r="Q1060" s="89"/>
      <c r="R1060" s="29" t="s">
        <v>52</v>
      </c>
      <c r="S1060" s="39">
        <f t="shared" si="2829"/>
        <v>39.75</v>
      </c>
      <c r="T1060" s="37" t="s">
        <v>46</v>
      </c>
      <c r="U1060" s="5" t="str">
        <f>+Instructions!$B$3</f>
        <v>B</v>
      </c>
      <c r="V1060" s="52"/>
      <c r="W1060" s="56">
        <f>+Instructions!$C$22</f>
        <v>0</v>
      </c>
      <c r="X1060" s="17">
        <f>ROUND($AA1060*(1-W1060)+0.004999,2)</f>
        <v>39.75</v>
      </c>
      <c r="Y1060" s="52"/>
      <c r="Z1060" s="6" t="s">
        <v>667</v>
      </c>
      <c r="AA1060" s="39">
        <v>39.75</v>
      </c>
      <c r="AB1060" s="60">
        <f t="shared" si="2830"/>
        <v>0</v>
      </c>
      <c r="AC1060" s="17">
        <f t="shared" si="2831"/>
        <v>39.75</v>
      </c>
      <c r="AD1060" s="12">
        <f t="shared" si="2832"/>
        <v>0</v>
      </c>
      <c r="AE1060" s="120"/>
      <c r="AF1060" s="128">
        <v>3</v>
      </c>
      <c r="AG1060" s="53">
        <f t="shared" si="2833"/>
        <v>39.75</v>
      </c>
      <c r="AH1060" s="52"/>
      <c r="AJ1060" s="17">
        <f t="shared" si="2834"/>
        <v>39.75</v>
      </c>
      <c r="AK1060" s="17">
        <f t="shared" si="2835"/>
        <v>0</v>
      </c>
      <c r="AL1060" s="17">
        <f t="shared" si="2836"/>
        <v>0</v>
      </c>
      <c r="AM1060" s="17" t="str">
        <f t="shared" si="2837"/>
        <v/>
      </c>
      <c r="AO1060" s="31" t="s">
        <v>59</v>
      </c>
    </row>
    <row r="1061" spans="2:41" s="3" customFormat="1" ht="0.95" customHeight="1" x14ac:dyDescent="0.2">
      <c r="P1061" s="73"/>
      <c r="Q1061" s="89"/>
      <c r="R1061" s="6"/>
      <c r="S1061" s="39"/>
      <c r="T1061" s="6"/>
      <c r="U1061" s="5"/>
      <c r="V1061" s="52"/>
      <c r="W1061" s="56"/>
      <c r="X1061" s="15"/>
      <c r="Y1061" s="52"/>
      <c r="Z1061" s="39"/>
      <c r="AA1061" s="39"/>
      <c r="AB1061" s="55"/>
      <c r="AC1061" s="17"/>
      <c r="AD1061" s="15"/>
      <c r="AE1061" s="65"/>
      <c r="AF1061" s="123"/>
      <c r="AG1061" s="39"/>
      <c r="AH1061" s="52"/>
      <c r="AJ1061" s="17"/>
      <c r="AK1061" s="17"/>
      <c r="AL1061" s="17"/>
      <c r="AM1061" s="17"/>
      <c r="AO1061" s="157" t="s">
        <v>59</v>
      </c>
    </row>
    <row r="1062" spans="2:41" s="3" customFormat="1" ht="9.75" customHeight="1" x14ac:dyDescent="0.2">
      <c r="B1062" s="113" t="s">
        <v>45</v>
      </c>
      <c r="D1062" s="40"/>
      <c r="E1062" s="73" t="s">
        <v>136</v>
      </c>
      <c r="F1062" s="73"/>
      <c r="G1062" s="30" t="s">
        <v>162</v>
      </c>
      <c r="H1062" s="30"/>
      <c r="I1062" s="30"/>
      <c r="J1062" s="30" t="s">
        <v>135</v>
      </c>
      <c r="K1062" s="30"/>
      <c r="L1062" s="30"/>
      <c r="M1062" s="30"/>
      <c r="N1062" s="30"/>
      <c r="P1062" s="73" t="s">
        <v>120</v>
      </c>
      <c r="Q1062" s="89"/>
      <c r="R1062" s="29" t="s">
        <v>52</v>
      </c>
      <c r="S1062" s="39">
        <f t="shared" ref="S1062" si="2838">IF(Suggested="Yes",AA1062,AG1062)</f>
        <v>396.3</v>
      </c>
      <c r="T1062" s="37" t="s">
        <v>46</v>
      </c>
      <c r="U1062" s="5" t="str">
        <f>+Instructions!$B$3</f>
        <v>B</v>
      </c>
      <c r="V1062" s="52"/>
      <c r="W1062" s="56">
        <f>+Instructions!$C$22</f>
        <v>0</v>
      </c>
      <c r="X1062" s="39">
        <f>ROUND($AA1062*(1-W1062)+0.004999,2)</f>
        <v>396.3</v>
      </c>
      <c r="Y1062" s="52"/>
      <c r="Z1062" s="6" t="s">
        <v>667</v>
      </c>
      <c r="AA1062" s="39">
        <v>396.3</v>
      </c>
      <c r="AB1062" s="60">
        <f t="shared" ref="AB1062" si="2839">+W1062</f>
        <v>0</v>
      </c>
      <c r="AC1062" s="39">
        <f t="shared" ref="AC1062" si="2840">+X1062</f>
        <v>396.3</v>
      </c>
      <c r="AD1062" s="60">
        <f t="shared" ref="AD1062" si="2841">(AG1062-AC1062)/AG1062</f>
        <v>0</v>
      </c>
      <c r="AE1062" s="120"/>
      <c r="AF1062" s="129">
        <v>2</v>
      </c>
      <c r="AG1062" s="44">
        <f t="shared" ref="AG1062" si="2842">SUM(AJ1062:AL1062)+AE1062</f>
        <v>396.3</v>
      </c>
      <c r="AH1062" s="52"/>
      <c r="AJ1062" s="17">
        <f t="shared" ref="AJ1062" si="2843">ROUND(AC1062/(1-VLOOKUP(AF1062,Group,2,FALSE)),2)</f>
        <v>396.3</v>
      </c>
      <c r="AK1062" s="17">
        <f t="shared" ref="AK1062" si="2844">IF(VLOOKUP(AF1062,Group,5,FALSE)="YES",VLOOKUP(ROUND(ROUND(AJ1062,1)-AJ1062,2),Round,2,FALSE)+VLOOKUP(AF1062,Group,6,FALSE),0)</f>
        <v>0</v>
      </c>
      <c r="AL1062" s="17">
        <f t="shared" ref="AL1062" si="2845">IF(VLOOKUP(AF1062,Group,7,FALSE)="",0,ROUND(AJ1062-0.04999,1)-AJ1062+AM1062)</f>
        <v>0</v>
      </c>
      <c r="AM1062" s="17" t="str">
        <f t="shared" ref="AM1062" si="2846">IF(VLOOKUP(AF1062,Group,7,FALSE)="","",VLOOKUP(AF1062,Group,7,FALSE))</f>
        <v/>
      </c>
      <c r="AO1062" s="31" t="s">
        <v>59</v>
      </c>
    </row>
    <row r="1063" spans="2:41" s="3" customFormat="1" ht="0.95" customHeight="1" x14ac:dyDescent="0.2">
      <c r="P1063" s="73"/>
      <c r="Q1063" s="89"/>
      <c r="R1063" s="6"/>
      <c r="S1063" s="39"/>
      <c r="T1063" s="6"/>
      <c r="U1063" s="5"/>
      <c r="V1063" s="52"/>
      <c r="W1063" s="56"/>
      <c r="X1063" s="15"/>
      <c r="Y1063" s="52"/>
      <c r="Z1063" s="39"/>
      <c r="AA1063" s="39"/>
      <c r="AB1063" s="55"/>
      <c r="AC1063" s="17"/>
      <c r="AD1063" s="15"/>
      <c r="AE1063" s="65"/>
      <c r="AF1063" s="123"/>
      <c r="AG1063" s="39"/>
      <c r="AH1063" s="52"/>
      <c r="AJ1063" s="17"/>
      <c r="AK1063" s="17"/>
      <c r="AL1063" s="17"/>
      <c r="AM1063" s="17"/>
      <c r="AO1063" s="157" t="s">
        <v>59</v>
      </c>
    </row>
    <row r="1064" spans="2:41" s="3" customFormat="1" ht="9.75" customHeight="1" x14ac:dyDescent="0.2">
      <c r="B1064" s="113" t="s">
        <v>45</v>
      </c>
      <c r="D1064" s="40"/>
      <c r="E1064" s="73" t="s">
        <v>117</v>
      </c>
      <c r="F1064" s="73"/>
      <c r="G1064" s="30" t="s">
        <v>118</v>
      </c>
      <c r="H1064" s="30"/>
      <c r="I1064" s="30"/>
      <c r="J1064" s="30" t="s">
        <v>135</v>
      </c>
      <c r="K1064" s="30"/>
      <c r="L1064" s="30"/>
      <c r="M1064" s="30"/>
      <c r="N1064" s="30"/>
      <c r="P1064" s="73" t="s">
        <v>119</v>
      </c>
      <c r="Q1064" s="89"/>
      <c r="R1064" s="29"/>
      <c r="S1064" s="39">
        <f>IF(Suggested="Yes",AA1064,AG1064)</f>
        <v>17.55</v>
      </c>
      <c r="T1064" s="37" t="s">
        <v>46</v>
      </c>
      <c r="U1064" s="5" t="str">
        <f>+Instructions!$B$3</f>
        <v>B</v>
      </c>
      <c r="V1064" s="52"/>
      <c r="W1064" s="56">
        <f>+Instructions!$C$22</f>
        <v>0</v>
      </c>
      <c r="X1064" s="39">
        <f>ROUND($AA1064*(1-W1064)+0.004999,2)</f>
        <v>17.55</v>
      </c>
      <c r="Y1064" s="52"/>
      <c r="Z1064" s="6" t="s">
        <v>667</v>
      </c>
      <c r="AA1064" s="39">
        <v>17.55</v>
      </c>
      <c r="AB1064" s="60">
        <f>+W1064</f>
        <v>0</v>
      </c>
      <c r="AC1064" s="39">
        <f>+X1064</f>
        <v>17.55</v>
      </c>
      <c r="AD1064" s="60">
        <f>(AG1064-AC1064)/AG1064</f>
        <v>0</v>
      </c>
      <c r="AE1064" s="120"/>
      <c r="AF1064" s="129">
        <v>2</v>
      </c>
      <c r="AG1064" s="44">
        <f>SUM(AJ1064:AL1064)+AE1064</f>
        <v>17.55</v>
      </c>
      <c r="AH1064" s="52"/>
      <c r="AJ1064" s="17">
        <f>ROUND(AC1064/(1-VLOOKUP(AF1064,Group,2,FALSE)),2)</f>
        <v>17.55</v>
      </c>
      <c r="AK1064" s="17">
        <f>IF(VLOOKUP(AF1064,Group,5,FALSE)="YES",VLOOKUP(ROUND(ROUND(AJ1064,1)-AJ1064,2),Round,2,FALSE)+VLOOKUP(AF1064,Group,6,FALSE),0)</f>
        <v>0</v>
      </c>
      <c r="AL1064" s="17">
        <f>IF(VLOOKUP(AF1064,Group,7,FALSE)="",0,ROUND(AJ1064-0.04999,1)-AJ1064+AM1064)</f>
        <v>0</v>
      </c>
      <c r="AM1064" s="17" t="str">
        <f>IF(VLOOKUP(AF1064,Group,7,FALSE)="","",VLOOKUP(AF1064,Group,7,FALSE))</f>
        <v/>
      </c>
      <c r="AO1064" s="31" t="s">
        <v>59</v>
      </c>
    </row>
    <row r="1065" spans="2:41" s="3" customFormat="1" ht="2.25" customHeight="1" x14ac:dyDescent="0.2">
      <c r="P1065" s="73"/>
      <c r="Q1065" s="89"/>
      <c r="R1065" s="6"/>
      <c r="S1065" s="39"/>
      <c r="T1065" s="6"/>
      <c r="U1065" s="5"/>
      <c r="V1065" s="52"/>
      <c r="W1065" s="56"/>
      <c r="X1065" s="15"/>
      <c r="Y1065" s="52"/>
      <c r="Z1065" s="39"/>
      <c r="AA1065" s="39"/>
      <c r="AB1065" s="55"/>
      <c r="AC1065" s="17"/>
      <c r="AD1065" s="15"/>
      <c r="AE1065" s="65"/>
      <c r="AF1065" s="123"/>
      <c r="AG1065" s="39"/>
      <c r="AH1065" s="52"/>
      <c r="AJ1065" s="17"/>
      <c r="AK1065" s="17"/>
      <c r="AL1065" s="17"/>
      <c r="AM1065" s="17"/>
      <c r="AO1065" s="157" t="s">
        <v>59</v>
      </c>
    </row>
    <row r="1066" spans="2:41" s="3" customFormat="1" ht="9.9499999999999993" customHeight="1" x14ac:dyDescent="0.2">
      <c r="B1066" s="112" t="s">
        <v>55</v>
      </c>
      <c r="D1066" s="40"/>
      <c r="E1066" s="73" t="s">
        <v>104</v>
      </c>
      <c r="F1066" s="73"/>
      <c r="G1066" s="30" t="s">
        <v>48</v>
      </c>
      <c r="H1066" s="30"/>
      <c r="I1066" s="30"/>
      <c r="J1066" s="30" t="s">
        <v>105</v>
      </c>
      <c r="L1066" s="30"/>
      <c r="M1066" s="30"/>
      <c r="N1066" s="30"/>
      <c r="P1066" s="73" t="s">
        <v>106</v>
      </c>
      <c r="Q1066" s="89"/>
      <c r="R1066" s="29" t="s">
        <v>52</v>
      </c>
      <c r="S1066" s="39">
        <f t="shared" ref="S1066:S1067" si="2847">IF(Suggested="Yes",AA1066,AG1066)</f>
        <v>10.55</v>
      </c>
      <c r="T1066" s="37" t="s">
        <v>47</v>
      </c>
      <c r="U1066" s="5" t="str">
        <f>+Instructions!$B$3</f>
        <v>B</v>
      </c>
      <c r="V1066" s="52"/>
      <c r="W1066" s="56">
        <f>+Instructions!$C$22</f>
        <v>0</v>
      </c>
      <c r="X1066" s="17">
        <f t="shared" ref="X1066:X1067" si="2848">ROUND($AA1066*(1-W1066)+0.004999,2)</f>
        <v>10.55</v>
      </c>
      <c r="Y1066" s="52"/>
      <c r="Z1066" s="6" t="s">
        <v>667</v>
      </c>
      <c r="AA1066" s="39">
        <v>10.55</v>
      </c>
      <c r="AB1066" s="60">
        <f t="shared" ref="AB1066:AB1067" si="2849">+W1066</f>
        <v>0</v>
      </c>
      <c r="AC1066" s="17">
        <f t="shared" ref="AC1066:AC1067" si="2850">+X1066</f>
        <v>10.55</v>
      </c>
      <c r="AD1066" s="12">
        <f t="shared" ref="AD1066:AD1067" si="2851">(AG1066-AC1066)/AG1066</f>
        <v>0</v>
      </c>
      <c r="AE1066" s="120"/>
      <c r="AF1066" s="127">
        <v>1</v>
      </c>
      <c r="AG1066" s="38">
        <f t="shared" ref="AG1066:AG1067" si="2852">SUM(AJ1066:AL1066)+AE1066</f>
        <v>10.55</v>
      </c>
      <c r="AH1066" s="52"/>
      <c r="AJ1066" s="17">
        <f t="shared" ref="AJ1066:AJ1067" si="2853">ROUND(AC1066/(1-VLOOKUP(AF1066,Group,2,FALSE)),2)</f>
        <v>10.55</v>
      </c>
      <c r="AK1066" s="17">
        <f t="shared" ref="AK1066:AK1067" si="2854">IF(VLOOKUP(AF1066,Group,5,FALSE)="YES",VLOOKUP(ROUND(ROUND(AJ1066,1)-AJ1066,2),Round,2,FALSE)+VLOOKUP(AF1066,Group,6,FALSE),0)</f>
        <v>0</v>
      </c>
      <c r="AL1066" s="17">
        <f t="shared" ref="AL1066:AL1067" si="2855">IF(VLOOKUP(AF1066,Group,7,FALSE)="",0,ROUND(AJ1066-0.04999,1)-AJ1066+AM1066)</f>
        <v>0</v>
      </c>
      <c r="AM1066" s="17" t="str">
        <f t="shared" ref="AM1066:AM1067" si="2856">IF(VLOOKUP(AF1066,Group,7,FALSE)="","",VLOOKUP(AF1066,Group,7,FALSE))</f>
        <v/>
      </c>
      <c r="AO1066" s="31" t="s">
        <v>59</v>
      </c>
    </row>
    <row r="1067" spans="2:41" s="3" customFormat="1" ht="9.9499999999999993" customHeight="1" x14ac:dyDescent="0.2">
      <c r="B1067" s="112" t="s">
        <v>55</v>
      </c>
      <c r="D1067" s="40"/>
      <c r="E1067" s="73" t="s">
        <v>109</v>
      </c>
      <c r="F1067" s="73"/>
      <c r="G1067" s="30" t="s">
        <v>48</v>
      </c>
      <c r="H1067" s="30"/>
      <c r="I1067" s="30"/>
      <c r="J1067" s="30" t="s">
        <v>105</v>
      </c>
      <c r="L1067" s="30"/>
      <c r="M1067" s="30"/>
      <c r="N1067" s="30"/>
      <c r="P1067" s="73" t="s">
        <v>106</v>
      </c>
      <c r="Q1067" s="89"/>
      <c r="R1067" s="29" t="s">
        <v>52</v>
      </c>
      <c r="S1067" s="39">
        <f t="shared" si="2847"/>
        <v>12.9</v>
      </c>
      <c r="T1067" s="37" t="s">
        <v>47</v>
      </c>
      <c r="U1067" s="5" t="str">
        <f>+Instructions!$B$3</f>
        <v>B</v>
      </c>
      <c r="V1067" s="52"/>
      <c r="W1067" s="56">
        <f>+Instructions!$C$22</f>
        <v>0</v>
      </c>
      <c r="X1067" s="17">
        <f t="shared" si="2848"/>
        <v>12.9</v>
      </c>
      <c r="Y1067" s="52"/>
      <c r="Z1067" s="6" t="s">
        <v>667</v>
      </c>
      <c r="AA1067" s="39">
        <v>12.9</v>
      </c>
      <c r="AB1067" s="60">
        <f t="shared" si="2849"/>
        <v>0</v>
      </c>
      <c r="AC1067" s="17">
        <f t="shared" si="2850"/>
        <v>12.9</v>
      </c>
      <c r="AD1067" s="12">
        <f t="shared" si="2851"/>
        <v>0</v>
      </c>
      <c r="AE1067" s="120"/>
      <c r="AF1067" s="127">
        <v>1</v>
      </c>
      <c r="AG1067" s="38">
        <f t="shared" si="2852"/>
        <v>12.9</v>
      </c>
      <c r="AH1067" s="52"/>
      <c r="AJ1067" s="17">
        <f t="shared" si="2853"/>
        <v>12.9</v>
      </c>
      <c r="AK1067" s="17">
        <f t="shared" si="2854"/>
        <v>0</v>
      </c>
      <c r="AL1067" s="17">
        <f t="shared" si="2855"/>
        <v>0</v>
      </c>
      <c r="AM1067" s="17" t="str">
        <f t="shared" si="2856"/>
        <v/>
      </c>
      <c r="AO1067" s="31" t="s">
        <v>59</v>
      </c>
    </row>
    <row r="1068" spans="2:41" s="3" customFormat="1" ht="9.9499999999999993" customHeight="1" x14ac:dyDescent="0.2">
      <c r="B1068" s="112" t="s">
        <v>55</v>
      </c>
      <c r="D1068" s="40"/>
      <c r="E1068" s="73" t="s">
        <v>107</v>
      </c>
      <c r="F1068" s="73"/>
      <c r="G1068" s="30" t="s">
        <v>48</v>
      </c>
      <c r="H1068" s="30"/>
      <c r="I1068" s="30"/>
      <c r="J1068" s="30" t="s">
        <v>105</v>
      </c>
      <c r="L1068" s="30"/>
      <c r="M1068" s="30"/>
      <c r="N1068" s="30"/>
      <c r="P1068" s="73" t="s">
        <v>108</v>
      </c>
      <c r="Q1068" s="89"/>
      <c r="R1068" s="29"/>
      <c r="S1068" s="39">
        <f t="shared" ref="S1068:S1069" si="2857">IF(Suggested="Yes",AA1068,AG1068)</f>
        <v>15</v>
      </c>
      <c r="T1068" s="37" t="s">
        <v>47</v>
      </c>
      <c r="U1068" s="5" t="str">
        <f>+Instructions!$B$3</f>
        <v>B</v>
      </c>
      <c r="V1068" s="52"/>
      <c r="W1068" s="56">
        <f>+Instructions!$C$22</f>
        <v>0</v>
      </c>
      <c r="X1068" s="17">
        <f t="shared" ref="X1068:X1069" si="2858">ROUND($AA1068*(1-W1068)+0.004999,2)</f>
        <v>15</v>
      </c>
      <c r="Y1068" s="52"/>
      <c r="Z1068" s="6" t="s">
        <v>667</v>
      </c>
      <c r="AA1068" s="39">
        <v>15</v>
      </c>
      <c r="AB1068" s="60">
        <f t="shared" ref="AB1068:AB1069" si="2859">+W1068</f>
        <v>0</v>
      </c>
      <c r="AC1068" s="17">
        <f t="shared" ref="AC1068:AC1069" si="2860">+X1068</f>
        <v>15</v>
      </c>
      <c r="AD1068" s="12">
        <f t="shared" ref="AD1068:AD1069" si="2861">(AG1068-AC1068)/AG1068</f>
        <v>0</v>
      </c>
      <c r="AE1068" s="120"/>
      <c r="AF1068" s="127">
        <v>1</v>
      </c>
      <c r="AG1068" s="38">
        <f t="shared" ref="AG1068:AG1069" si="2862">SUM(AJ1068:AL1068)+AE1068</f>
        <v>15</v>
      </c>
      <c r="AH1068" s="52"/>
      <c r="AJ1068" s="17">
        <f t="shared" ref="AJ1068:AJ1069" si="2863">ROUND(AC1068/(1-VLOOKUP(AF1068,Group,2,FALSE)),2)</f>
        <v>15</v>
      </c>
      <c r="AK1068" s="17">
        <f t="shared" ref="AK1068:AK1069" si="2864">IF(VLOOKUP(AF1068,Group,5,FALSE)="YES",VLOOKUP(ROUND(ROUND(AJ1068,1)-AJ1068,2),Round,2,FALSE)+VLOOKUP(AF1068,Group,6,FALSE),0)</f>
        <v>0</v>
      </c>
      <c r="AL1068" s="17">
        <f t="shared" ref="AL1068:AL1069" si="2865">IF(VLOOKUP(AF1068,Group,7,FALSE)="",0,ROUND(AJ1068-0.04999,1)-AJ1068+AM1068)</f>
        <v>0</v>
      </c>
      <c r="AM1068" s="17" t="str">
        <f t="shared" ref="AM1068:AM1069" si="2866">IF(VLOOKUP(AF1068,Group,7,FALSE)="","",VLOOKUP(AF1068,Group,7,FALSE))</f>
        <v/>
      </c>
      <c r="AO1068" s="31" t="s">
        <v>59</v>
      </c>
    </row>
    <row r="1069" spans="2:41" s="3" customFormat="1" ht="9.9499999999999993" customHeight="1" x14ac:dyDescent="0.2">
      <c r="B1069" s="112" t="s">
        <v>55</v>
      </c>
      <c r="D1069" s="40"/>
      <c r="E1069" s="73" t="s">
        <v>110</v>
      </c>
      <c r="F1069" s="73"/>
      <c r="G1069" s="30" t="s">
        <v>48</v>
      </c>
      <c r="H1069" s="30"/>
      <c r="I1069" s="30"/>
      <c r="J1069" s="30" t="s">
        <v>105</v>
      </c>
      <c r="L1069" s="30"/>
      <c r="M1069" s="30"/>
      <c r="N1069" s="30"/>
      <c r="P1069" s="73" t="s">
        <v>111</v>
      </c>
      <c r="Q1069" s="89"/>
      <c r="R1069" s="29"/>
      <c r="S1069" s="39">
        <f t="shared" si="2857"/>
        <v>17.05</v>
      </c>
      <c r="T1069" s="37" t="s">
        <v>47</v>
      </c>
      <c r="U1069" s="5" t="str">
        <f>+Instructions!$B$3</f>
        <v>B</v>
      </c>
      <c r="V1069" s="52"/>
      <c r="W1069" s="56">
        <f>+Instructions!$C$22</f>
        <v>0</v>
      </c>
      <c r="X1069" s="17">
        <f t="shared" si="2858"/>
        <v>17.05</v>
      </c>
      <c r="Y1069" s="52"/>
      <c r="Z1069" s="6" t="s">
        <v>667</v>
      </c>
      <c r="AA1069" s="39">
        <v>17.05</v>
      </c>
      <c r="AB1069" s="60">
        <f t="shared" si="2859"/>
        <v>0</v>
      </c>
      <c r="AC1069" s="17">
        <f t="shared" si="2860"/>
        <v>17.05</v>
      </c>
      <c r="AD1069" s="12">
        <f t="shared" si="2861"/>
        <v>0</v>
      </c>
      <c r="AE1069" s="120"/>
      <c r="AF1069" s="127">
        <v>1</v>
      </c>
      <c r="AG1069" s="38">
        <f t="shared" si="2862"/>
        <v>17.05</v>
      </c>
      <c r="AH1069" s="52"/>
      <c r="AJ1069" s="17">
        <f t="shared" si="2863"/>
        <v>17.05</v>
      </c>
      <c r="AK1069" s="17">
        <f t="shared" si="2864"/>
        <v>0</v>
      </c>
      <c r="AL1069" s="17">
        <f t="shared" si="2865"/>
        <v>0</v>
      </c>
      <c r="AM1069" s="17" t="str">
        <f t="shared" si="2866"/>
        <v/>
      </c>
      <c r="AO1069" s="31" t="s">
        <v>59</v>
      </c>
    </row>
    <row r="1070" spans="2:41" s="3" customFormat="1" ht="0.95" customHeight="1" x14ac:dyDescent="0.2">
      <c r="P1070" s="73"/>
      <c r="Q1070" s="89"/>
      <c r="R1070" s="6"/>
      <c r="S1070" s="39"/>
      <c r="T1070" s="6"/>
      <c r="U1070" s="5"/>
      <c r="V1070" s="52"/>
      <c r="W1070" s="56"/>
      <c r="X1070" s="15"/>
      <c r="Y1070" s="52"/>
      <c r="Z1070" s="39"/>
      <c r="AA1070" s="39"/>
      <c r="AB1070" s="55"/>
      <c r="AC1070" s="17"/>
      <c r="AD1070" s="15"/>
      <c r="AE1070" s="65"/>
      <c r="AF1070" s="123"/>
      <c r="AG1070" s="39"/>
      <c r="AH1070" s="52"/>
      <c r="AJ1070" s="17"/>
      <c r="AK1070" s="17"/>
      <c r="AL1070" s="17"/>
      <c r="AM1070" s="17"/>
      <c r="AO1070" s="157" t="s">
        <v>59</v>
      </c>
    </row>
    <row r="1071" spans="2:41" s="3" customFormat="1" ht="9.75" customHeight="1" x14ac:dyDescent="0.2">
      <c r="B1071" s="111" t="s">
        <v>8</v>
      </c>
      <c r="D1071" s="40"/>
      <c r="E1071" s="73" t="s">
        <v>223</v>
      </c>
      <c r="F1071" s="73"/>
      <c r="G1071" s="30" t="s">
        <v>114</v>
      </c>
      <c r="H1071" s="30"/>
      <c r="I1071" s="30"/>
      <c r="J1071" s="30" t="s">
        <v>115</v>
      </c>
      <c r="K1071" s="30"/>
      <c r="L1071" s="73" t="s">
        <v>146</v>
      </c>
      <c r="N1071" s="191" t="s">
        <v>130</v>
      </c>
      <c r="P1071" s="73" t="s">
        <v>116</v>
      </c>
      <c r="Q1071" s="89"/>
      <c r="R1071" s="29" t="s">
        <v>52</v>
      </c>
      <c r="S1071" s="39">
        <f t="shared" ref="S1071" si="2867">IF(Suggested="Yes",AA1071,AG1071)</f>
        <v>38.1</v>
      </c>
      <c r="T1071" s="37" t="s">
        <v>46</v>
      </c>
      <c r="U1071" s="5" t="str">
        <f>+Instructions!$B$3</f>
        <v>B</v>
      </c>
      <c r="V1071" s="52"/>
      <c r="W1071" s="56">
        <f>+Instructions!$C$22</f>
        <v>0</v>
      </c>
      <c r="X1071" s="17">
        <f t="shared" ref="X1071" si="2868">ROUND($AA1071*(1-W1071)+0.004999,2)</f>
        <v>38.1</v>
      </c>
      <c r="Y1071" s="52"/>
      <c r="Z1071" s="6" t="s">
        <v>667</v>
      </c>
      <c r="AA1071" s="39">
        <v>38.1</v>
      </c>
      <c r="AB1071" s="60">
        <f t="shared" ref="AB1071" si="2869">+W1071</f>
        <v>0</v>
      </c>
      <c r="AC1071" s="17">
        <f t="shared" ref="AC1071" si="2870">+X1071</f>
        <v>38.1</v>
      </c>
      <c r="AD1071" s="12">
        <f t="shared" ref="AD1071" si="2871">(AG1071-AC1071)/AG1071</f>
        <v>0</v>
      </c>
      <c r="AE1071" s="120"/>
      <c r="AF1071" s="128">
        <v>3</v>
      </c>
      <c r="AG1071" s="53">
        <f t="shared" ref="AG1071" si="2872">SUM(AJ1071:AL1071)+AE1071</f>
        <v>38.1</v>
      </c>
      <c r="AH1071" s="52"/>
      <c r="AJ1071" s="17">
        <f t="shared" ref="AJ1071" si="2873">ROUND(AC1071/(1-VLOOKUP(AF1071,Group,2,FALSE)),2)</f>
        <v>38.1</v>
      </c>
      <c r="AK1071" s="17">
        <f t="shared" ref="AK1071" si="2874">IF(VLOOKUP(AF1071,Group,5,FALSE)="YES",VLOOKUP(ROUND(ROUND(AJ1071,1)-AJ1071,2),Round,2,FALSE)+VLOOKUP(AF1071,Group,6,FALSE),0)</f>
        <v>0</v>
      </c>
      <c r="AL1071" s="17">
        <f t="shared" ref="AL1071" si="2875">IF(VLOOKUP(AF1071,Group,7,FALSE)="",0,ROUND(AJ1071-0.04999,1)-AJ1071+AM1071)</f>
        <v>0</v>
      </c>
      <c r="AM1071" s="17" t="str">
        <f t="shared" ref="AM1071" si="2876">IF(VLOOKUP(AF1071,Group,7,FALSE)="","",VLOOKUP(AF1071,Group,7,FALSE))</f>
        <v/>
      </c>
      <c r="AO1071" s="31" t="s">
        <v>59</v>
      </c>
    </row>
    <row r="1072" spans="2:41" s="3" customFormat="1" ht="0.95" customHeight="1" x14ac:dyDescent="0.2">
      <c r="P1072" s="73"/>
      <c r="Q1072" s="89"/>
      <c r="R1072" s="6"/>
      <c r="S1072" s="39"/>
      <c r="T1072" s="6"/>
      <c r="U1072" s="5"/>
      <c r="V1072" s="52"/>
      <c r="W1072" s="56"/>
      <c r="X1072" s="15"/>
      <c r="Y1072" s="52"/>
      <c r="Z1072" s="39"/>
      <c r="AA1072" s="39"/>
      <c r="AB1072" s="55"/>
      <c r="AC1072" s="17"/>
      <c r="AD1072" s="15"/>
      <c r="AE1072" s="65"/>
      <c r="AF1072" s="123"/>
      <c r="AG1072" s="39"/>
      <c r="AH1072" s="52"/>
      <c r="AJ1072" s="17"/>
      <c r="AK1072" s="17"/>
      <c r="AL1072" s="17"/>
      <c r="AM1072" s="17"/>
      <c r="AO1072" s="157" t="s">
        <v>59</v>
      </c>
    </row>
    <row r="1073" spans="2:41" s="3" customFormat="1" ht="9.75" customHeight="1" x14ac:dyDescent="0.2">
      <c r="B1073" s="113" t="s">
        <v>45</v>
      </c>
      <c r="D1073" s="40"/>
      <c r="E1073" s="73" t="s">
        <v>136</v>
      </c>
      <c r="F1073" s="73"/>
      <c r="G1073" s="30" t="s">
        <v>162</v>
      </c>
      <c r="H1073" s="30"/>
      <c r="I1073" s="30"/>
      <c r="J1073" s="30" t="s">
        <v>115</v>
      </c>
      <c r="K1073" s="30"/>
      <c r="L1073" s="30"/>
      <c r="M1073" s="30"/>
      <c r="N1073" s="30"/>
      <c r="P1073" s="73" t="s">
        <v>120</v>
      </c>
      <c r="Q1073" s="89"/>
      <c r="R1073" s="29" t="s">
        <v>52</v>
      </c>
      <c r="S1073" s="39">
        <f t="shared" ref="S1073" si="2877">IF(Suggested="Yes",AA1073,AG1073)</f>
        <v>361.4</v>
      </c>
      <c r="T1073" s="37" t="s">
        <v>46</v>
      </c>
      <c r="U1073" s="5" t="str">
        <f>+Instructions!$B$3</f>
        <v>B</v>
      </c>
      <c r="V1073" s="52"/>
      <c r="W1073" s="56">
        <f>+Instructions!$C$22</f>
        <v>0</v>
      </c>
      <c r="X1073" s="39">
        <f t="shared" ref="X1073" si="2878">ROUND($AA1073*(1-W1073)+0.004999,2)</f>
        <v>361.4</v>
      </c>
      <c r="Y1073" s="52"/>
      <c r="Z1073" s="6" t="s">
        <v>667</v>
      </c>
      <c r="AA1073" s="39">
        <v>361.4</v>
      </c>
      <c r="AB1073" s="60">
        <f t="shared" ref="AB1073" si="2879">+W1073</f>
        <v>0</v>
      </c>
      <c r="AC1073" s="39">
        <f t="shared" ref="AC1073" si="2880">+X1073</f>
        <v>361.4</v>
      </c>
      <c r="AD1073" s="60">
        <f t="shared" ref="AD1073" si="2881">(AG1073-AC1073)/AG1073</f>
        <v>0</v>
      </c>
      <c r="AE1073" s="120"/>
      <c r="AF1073" s="129">
        <v>2</v>
      </c>
      <c r="AG1073" s="44">
        <f t="shared" ref="AG1073" si="2882">SUM(AJ1073:AL1073)+AE1073</f>
        <v>361.4</v>
      </c>
      <c r="AH1073" s="52"/>
      <c r="AJ1073" s="17">
        <f t="shared" ref="AJ1073" si="2883">ROUND(AC1073/(1-VLOOKUP(AF1073,Group,2,FALSE)),2)</f>
        <v>361.4</v>
      </c>
      <c r="AK1073" s="17">
        <f t="shared" ref="AK1073" si="2884">IF(VLOOKUP(AF1073,Group,5,FALSE)="YES",VLOOKUP(ROUND(ROUND(AJ1073,1)-AJ1073,2),Round,2,FALSE)+VLOOKUP(AF1073,Group,6,FALSE),0)</f>
        <v>0</v>
      </c>
      <c r="AL1073" s="17">
        <f t="shared" ref="AL1073" si="2885">IF(VLOOKUP(AF1073,Group,7,FALSE)="",0,ROUND(AJ1073-0.04999,1)-AJ1073+AM1073)</f>
        <v>0</v>
      </c>
      <c r="AM1073" s="17" t="str">
        <f t="shared" ref="AM1073" si="2886">IF(VLOOKUP(AF1073,Group,7,FALSE)="","",VLOOKUP(AF1073,Group,7,FALSE))</f>
        <v/>
      </c>
      <c r="AO1073" s="31" t="s">
        <v>59</v>
      </c>
    </row>
    <row r="1074" spans="2:41" s="3" customFormat="1" ht="0.95" customHeight="1" x14ac:dyDescent="0.2">
      <c r="P1074" s="73"/>
      <c r="Q1074" s="89"/>
      <c r="R1074" s="6"/>
      <c r="S1074" s="39"/>
      <c r="T1074" s="6"/>
      <c r="U1074" s="5"/>
      <c r="V1074" s="52"/>
      <c r="W1074" s="56"/>
      <c r="X1074" s="15"/>
      <c r="Y1074" s="52"/>
      <c r="Z1074" s="39"/>
      <c r="AA1074" s="39"/>
      <c r="AB1074" s="55"/>
      <c r="AC1074" s="17"/>
      <c r="AD1074" s="15"/>
      <c r="AE1074" s="65"/>
      <c r="AF1074" s="123"/>
      <c r="AG1074" s="39"/>
      <c r="AH1074" s="52"/>
      <c r="AJ1074" s="17"/>
      <c r="AK1074" s="17"/>
      <c r="AL1074" s="17"/>
      <c r="AM1074" s="17"/>
      <c r="AO1074" s="157" t="s">
        <v>59</v>
      </c>
    </row>
    <row r="1075" spans="2:41" s="3" customFormat="1" ht="9.75" customHeight="1" x14ac:dyDescent="0.2">
      <c r="B1075" s="113" t="s">
        <v>45</v>
      </c>
      <c r="D1075" s="40"/>
      <c r="E1075" s="73" t="s">
        <v>117</v>
      </c>
      <c r="F1075" s="73"/>
      <c r="G1075" s="30" t="s">
        <v>118</v>
      </c>
      <c r="H1075" s="30"/>
      <c r="I1075" s="30"/>
      <c r="J1075" s="30" t="s">
        <v>115</v>
      </c>
      <c r="K1075" s="30"/>
      <c r="L1075" s="30"/>
      <c r="M1075" s="30"/>
      <c r="N1075" s="30"/>
      <c r="P1075" s="73" t="s">
        <v>119</v>
      </c>
      <c r="Q1075" s="89"/>
      <c r="R1075" s="29"/>
      <c r="S1075" s="39">
        <f t="shared" ref="S1075" si="2887">IF(Suggested="Yes",AA1075,AG1075)</f>
        <v>17.55</v>
      </c>
      <c r="T1075" s="37" t="s">
        <v>46</v>
      </c>
      <c r="U1075" s="5" t="str">
        <f>+Instructions!$B$3</f>
        <v>B</v>
      </c>
      <c r="V1075" s="52"/>
      <c r="W1075" s="56">
        <f>+Instructions!$C$22</f>
        <v>0</v>
      </c>
      <c r="X1075" s="39">
        <f t="shared" ref="X1075" si="2888">ROUND($AA1075*(1-W1075)+0.004999,2)</f>
        <v>17.55</v>
      </c>
      <c r="Y1075" s="52"/>
      <c r="Z1075" s="6" t="s">
        <v>667</v>
      </c>
      <c r="AA1075" s="39">
        <v>17.55</v>
      </c>
      <c r="AB1075" s="60">
        <f t="shared" ref="AB1075" si="2889">+W1075</f>
        <v>0</v>
      </c>
      <c r="AC1075" s="39">
        <f t="shared" ref="AC1075" si="2890">+X1075</f>
        <v>17.55</v>
      </c>
      <c r="AD1075" s="60">
        <f t="shared" ref="AD1075" si="2891">(AG1075-AC1075)/AG1075</f>
        <v>0</v>
      </c>
      <c r="AE1075" s="120"/>
      <c r="AF1075" s="129">
        <v>2</v>
      </c>
      <c r="AG1075" s="44">
        <f t="shared" ref="AG1075" si="2892">SUM(AJ1075:AL1075)+AE1075</f>
        <v>17.55</v>
      </c>
      <c r="AH1075" s="52"/>
      <c r="AJ1075" s="17">
        <f t="shared" ref="AJ1075" si="2893">ROUND(AC1075/(1-VLOOKUP(AF1075,Group,2,FALSE)),2)</f>
        <v>17.55</v>
      </c>
      <c r="AK1075" s="17">
        <f t="shared" ref="AK1075" si="2894">IF(VLOOKUP(AF1075,Group,5,FALSE)="YES",VLOOKUP(ROUND(ROUND(AJ1075,1)-AJ1075,2),Round,2,FALSE)+VLOOKUP(AF1075,Group,6,FALSE),0)</f>
        <v>0</v>
      </c>
      <c r="AL1075" s="17">
        <f t="shared" ref="AL1075" si="2895">IF(VLOOKUP(AF1075,Group,7,FALSE)="",0,ROUND(AJ1075-0.04999,1)-AJ1075+AM1075)</f>
        <v>0</v>
      </c>
      <c r="AM1075" s="17" t="str">
        <f t="shared" ref="AM1075" si="2896">IF(VLOOKUP(AF1075,Group,7,FALSE)="","",VLOOKUP(AF1075,Group,7,FALSE))</f>
        <v/>
      </c>
      <c r="AO1075" s="31" t="s">
        <v>59</v>
      </c>
    </row>
    <row r="1076" spans="2:41" s="3" customFormat="1" ht="2.25" customHeight="1" x14ac:dyDescent="0.2">
      <c r="P1076" s="73"/>
      <c r="Q1076" s="89"/>
      <c r="R1076" s="6"/>
      <c r="S1076" s="39"/>
      <c r="T1076" s="6"/>
      <c r="U1076" s="5"/>
      <c r="V1076" s="52"/>
      <c r="W1076" s="56"/>
      <c r="X1076" s="15"/>
      <c r="Y1076" s="52"/>
      <c r="Z1076" s="39"/>
      <c r="AA1076" s="39"/>
      <c r="AB1076" s="55"/>
      <c r="AC1076" s="17"/>
      <c r="AD1076" s="15"/>
      <c r="AE1076" s="65"/>
      <c r="AF1076" s="123"/>
      <c r="AG1076" s="39"/>
      <c r="AH1076" s="52"/>
      <c r="AJ1076" s="17"/>
      <c r="AK1076" s="17"/>
      <c r="AL1076" s="17"/>
      <c r="AM1076" s="17"/>
      <c r="AO1076" s="157" t="s">
        <v>59</v>
      </c>
    </row>
    <row r="1077" spans="2:41" s="3" customFormat="1" ht="9.9499999999999993" customHeight="1" x14ac:dyDescent="0.2">
      <c r="B1077" s="112" t="s">
        <v>55</v>
      </c>
      <c r="D1077" s="40"/>
      <c r="E1077" s="73" t="s">
        <v>123</v>
      </c>
      <c r="F1077" s="73"/>
      <c r="G1077" s="30" t="s">
        <v>48</v>
      </c>
      <c r="H1077" s="30"/>
      <c r="I1077" s="30"/>
      <c r="J1077" s="30" t="s">
        <v>134</v>
      </c>
      <c r="K1077" s="30"/>
      <c r="L1077" s="30"/>
      <c r="M1077" s="30"/>
      <c r="N1077" s="30"/>
      <c r="P1077" s="73" t="s">
        <v>129</v>
      </c>
      <c r="Q1077" s="89"/>
      <c r="R1077" s="29"/>
      <c r="S1077" s="39">
        <f t="shared" ref="S1077:S1081" si="2897">IF(Suggested="Yes",AA1077,AG1077)</f>
        <v>15.25</v>
      </c>
      <c r="T1077" s="37" t="s">
        <v>47</v>
      </c>
      <c r="U1077" s="5" t="str">
        <f>+Instructions!$B$3</f>
        <v>B</v>
      </c>
      <c r="V1077" s="52"/>
      <c r="W1077" s="56">
        <f>+Instructions!$C$22</f>
        <v>0</v>
      </c>
      <c r="X1077" s="17">
        <f>ROUND($AA1077*(1-W1077)+0.004999,2)</f>
        <v>15.25</v>
      </c>
      <c r="Y1077" s="52"/>
      <c r="Z1077" s="6" t="s">
        <v>667</v>
      </c>
      <c r="AA1077" s="39">
        <v>15.25</v>
      </c>
      <c r="AB1077" s="60">
        <f t="shared" ref="AB1077:AB1081" si="2898">+W1077</f>
        <v>0</v>
      </c>
      <c r="AC1077" s="17">
        <f t="shared" ref="AC1077:AC1081" si="2899">+X1077</f>
        <v>15.25</v>
      </c>
      <c r="AD1077" s="12">
        <f t="shared" ref="AD1077:AD1081" si="2900">(AG1077-AC1077)/AG1077</f>
        <v>0</v>
      </c>
      <c r="AE1077" s="120"/>
      <c r="AF1077" s="127">
        <v>1</v>
      </c>
      <c r="AG1077" s="38">
        <f t="shared" ref="AG1077:AG1081" si="2901">SUM(AJ1077:AL1077)+AE1077</f>
        <v>15.25</v>
      </c>
      <c r="AH1077" s="52"/>
      <c r="AJ1077" s="17">
        <f t="shared" ref="AJ1077:AJ1081" si="2902">ROUND(AC1077/(1-VLOOKUP(AF1077,Group,2,FALSE)),2)</f>
        <v>15.25</v>
      </c>
      <c r="AK1077" s="17">
        <f t="shared" ref="AK1077:AK1081" si="2903">IF(VLOOKUP(AF1077,Group,5,FALSE)="YES",VLOOKUP(ROUND(ROUND(AJ1077,1)-AJ1077,2),Round,2,FALSE)+VLOOKUP(AF1077,Group,6,FALSE),0)</f>
        <v>0</v>
      </c>
      <c r="AL1077" s="17">
        <f t="shared" ref="AL1077:AL1081" si="2904">IF(VLOOKUP(AF1077,Group,7,FALSE)="",0,ROUND(AJ1077-0.04999,1)-AJ1077+AM1077)</f>
        <v>0</v>
      </c>
      <c r="AM1077" s="17" t="str">
        <f t="shared" ref="AM1077:AM1081" si="2905">IF(VLOOKUP(AF1077,Group,7,FALSE)="","",VLOOKUP(AF1077,Group,7,FALSE))</f>
        <v/>
      </c>
      <c r="AO1077" s="31" t="s">
        <v>59</v>
      </c>
    </row>
    <row r="1078" spans="2:41" s="3" customFormat="1" ht="9.9499999999999993" customHeight="1" x14ac:dyDescent="0.2">
      <c r="B1078" s="112" t="s">
        <v>55</v>
      </c>
      <c r="D1078" s="40"/>
      <c r="E1078" s="73" t="s">
        <v>124</v>
      </c>
      <c r="F1078" s="73"/>
      <c r="G1078" s="30" t="s">
        <v>48</v>
      </c>
      <c r="H1078" s="30"/>
      <c r="I1078" s="30"/>
      <c r="J1078" s="30" t="s">
        <v>134</v>
      </c>
      <c r="K1078" s="30"/>
      <c r="L1078" s="30"/>
      <c r="M1078" s="30"/>
      <c r="N1078" s="30"/>
      <c r="P1078" s="73" t="s">
        <v>111</v>
      </c>
      <c r="Q1078" s="89"/>
      <c r="R1078" s="29"/>
      <c r="S1078" s="39">
        <f t="shared" si="2897"/>
        <v>15.75</v>
      </c>
      <c r="T1078" s="37" t="s">
        <v>47</v>
      </c>
      <c r="U1078" s="5" t="str">
        <f>+Instructions!$B$3</f>
        <v>B</v>
      </c>
      <c r="V1078" s="52"/>
      <c r="W1078" s="56">
        <f>+Instructions!$C$22</f>
        <v>0</v>
      </c>
      <c r="X1078" s="17">
        <f>ROUND($AA1078*(1-W1078)+0.004999,2)</f>
        <v>15.75</v>
      </c>
      <c r="Y1078" s="52"/>
      <c r="Z1078" s="6" t="s">
        <v>667</v>
      </c>
      <c r="AA1078" s="39">
        <v>15.75</v>
      </c>
      <c r="AB1078" s="60">
        <f t="shared" si="2898"/>
        <v>0</v>
      </c>
      <c r="AC1078" s="17">
        <f t="shared" si="2899"/>
        <v>15.75</v>
      </c>
      <c r="AD1078" s="12">
        <f t="shared" si="2900"/>
        <v>0</v>
      </c>
      <c r="AE1078" s="120"/>
      <c r="AF1078" s="127">
        <v>1</v>
      </c>
      <c r="AG1078" s="38">
        <f t="shared" si="2901"/>
        <v>15.75</v>
      </c>
      <c r="AH1078" s="52"/>
      <c r="AJ1078" s="17">
        <f t="shared" si="2902"/>
        <v>15.75</v>
      </c>
      <c r="AK1078" s="17">
        <f t="shared" si="2903"/>
        <v>0</v>
      </c>
      <c r="AL1078" s="17">
        <f t="shared" si="2904"/>
        <v>0</v>
      </c>
      <c r="AM1078" s="17" t="str">
        <f t="shared" si="2905"/>
        <v/>
      </c>
      <c r="AO1078" s="31" t="s">
        <v>59</v>
      </c>
    </row>
    <row r="1079" spans="2:41" s="3" customFormat="1" ht="9.9499999999999993" customHeight="1" x14ac:dyDescent="0.2">
      <c r="B1079" s="112" t="s">
        <v>55</v>
      </c>
      <c r="D1079" s="40"/>
      <c r="E1079" s="73" t="s">
        <v>125</v>
      </c>
      <c r="F1079" s="73"/>
      <c r="G1079" s="30" t="s">
        <v>48</v>
      </c>
      <c r="H1079" s="30"/>
      <c r="I1079" s="30"/>
      <c r="J1079" s="30" t="s">
        <v>134</v>
      </c>
      <c r="K1079" s="30"/>
      <c r="L1079" s="30"/>
      <c r="M1079" s="30"/>
      <c r="N1079" s="30"/>
      <c r="P1079" s="73" t="s">
        <v>141</v>
      </c>
      <c r="Q1079" s="89"/>
      <c r="R1079" s="29"/>
      <c r="S1079" s="39">
        <f t="shared" si="2897"/>
        <v>19.45</v>
      </c>
      <c r="T1079" s="37" t="s">
        <v>47</v>
      </c>
      <c r="U1079" s="5" t="str">
        <f>+Instructions!$B$3</f>
        <v>B</v>
      </c>
      <c r="V1079" s="52"/>
      <c r="W1079" s="56">
        <f>+Instructions!$C$22</f>
        <v>0</v>
      </c>
      <c r="X1079" s="17">
        <f>ROUND($AA1079*(1-W1079)+0.004999,2)</f>
        <v>19.45</v>
      </c>
      <c r="Y1079" s="52"/>
      <c r="Z1079" s="6" t="s">
        <v>667</v>
      </c>
      <c r="AA1079" s="39">
        <v>19.45</v>
      </c>
      <c r="AB1079" s="60">
        <f t="shared" si="2898"/>
        <v>0</v>
      </c>
      <c r="AC1079" s="17">
        <f t="shared" si="2899"/>
        <v>19.45</v>
      </c>
      <c r="AD1079" s="12">
        <f t="shared" si="2900"/>
        <v>0</v>
      </c>
      <c r="AE1079" s="120"/>
      <c r="AF1079" s="127">
        <v>1</v>
      </c>
      <c r="AG1079" s="38">
        <f t="shared" si="2901"/>
        <v>19.45</v>
      </c>
      <c r="AH1079" s="52"/>
      <c r="AJ1079" s="17">
        <f t="shared" si="2902"/>
        <v>19.45</v>
      </c>
      <c r="AK1079" s="17">
        <f t="shared" si="2903"/>
        <v>0</v>
      </c>
      <c r="AL1079" s="17">
        <f t="shared" si="2904"/>
        <v>0</v>
      </c>
      <c r="AM1079" s="17" t="str">
        <f t="shared" si="2905"/>
        <v/>
      </c>
      <c r="AO1079" s="31" t="s">
        <v>59</v>
      </c>
    </row>
    <row r="1080" spans="2:41" s="3" customFormat="1" ht="9.9499999999999993" customHeight="1" x14ac:dyDescent="0.2">
      <c r="B1080" s="112" t="s">
        <v>55</v>
      </c>
      <c r="D1080" s="40"/>
      <c r="E1080" s="73" t="s">
        <v>277</v>
      </c>
      <c r="F1080" s="73"/>
      <c r="G1080" s="30" t="s">
        <v>48</v>
      </c>
      <c r="H1080" s="30"/>
      <c r="I1080" s="30"/>
      <c r="J1080" s="30" t="s">
        <v>134</v>
      </c>
      <c r="K1080" s="30"/>
      <c r="L1080" s="30"/>
      <c r="M1080" s="30"/>
      <c r="N1080" s="30"/>
      <c r="P1080" s="73" t="s">
        <v>143</v>
      </c>
      <c r="Q1080" s="89"/>
      <c r="R1080" s="29"/>
      <c r="S1080" s="39">
        <f t="shared" si="2897"/>
        <v>20.45</v>
      </c>
      <c r="T1080" s="37" t="s">
        <v>47</v>
      </c>
      <c r="U1080" s="5" t="str">
        <f>+Instructions!$B$3</f>
        <v>B</v>
      </c>
      <c r="V1080" s="52"/>
      <c r="W1080" s="56">
        <f>+Instructions!$C$22</f>
        <v>0</v>
      </c>
      <c r="X1080" s="17">
        <f>ROUND($AA1080*(1-W1080)+0.004999,2)</f>
        <v>20.45</v>
      </c>
      <c r="Y1080" s="52"/>
      <c r="Z1080" s="6" t="s">
        <v>667</v>
      </c>
      <c r="AA1080" s="39">
        <v>20.45</v>
      </c>
      <c r="AB1080" s="60">
        <f t="shared" si="2898"/>
        <v>0</v>
      </c>
      <c r="AC1080" s="17">
        <f t="shared" si="2899"/>
        <v>20.45</v>
      </c>
      <c r="AD1080" s="12">
        <f t="shared" si="2900"/>
        <v>0</v>
      </c>
      <c r="AE1080" s="120"/>
      <c r="AF1080" s="127">
        <v>1</v>
      </c>
      <c r="AG1080" s="38">
        <f t="shared" si="2901"/>
        <v>20.45</v>
      </c>
      <c r="AH1080" s="52"/>
      <c r="AJ1080" s="17">
        <f t="shared" si="2902"/>
        <v>20.45</v>
      </c>
      <c r="AK1080" s="17">
        <f t="shared" si="2903"/>
        <v>0</v>
      </c>
      <c r="AL1080" s="17">
        <f t="shared" si="2904"/>
        <v>0</v>
      </c>
      <c r="AM1080" s="17" t="str">
        <f t="shared" si="2905"/>
        <v/>
      </c>
      <c r="AO1080" s="31" t="s">
        <v>59</v>
      </c>
    </row>
    <row r="1081" spans="2:41" s="3" customFormat="1" ht="9.9499999999999993" customHeight="1" x14ac:dyDescent="0.2">
      <c r="B1081" s="112" t="s">
        <v>55</v>
      </c>
      <c r="D1081" s="40"/>
      <c r="E1081" s="73" t="s">
        <v>127</v>
      </c>
      <c r="F1081" s="73"/>
      <c r="G1081" s="30" t="s">
        <v>48</v>
      </c>
      <c r="H1081" s="30"/>
      <c r="I1081" s="30"/>
      <c r="J1081" s="30" t="s">
        <v>134</v>
      </c>
      <c r="K1081" s="30"/>
      <c r="L1081" s="30"/>
      <c r="M1081" s="30"/>
      <c r="N1081" s="30"/>
      <c r="P1081" s="73" t="s">
        <v>144</v>
      </c>
      <c r="Q1081" s="89"/>
      <c r="R1081" s="29"/>
      <c r="S1081" s="39">
        <f t="shared" si="2897"/>
        <v>30.35</v>
      </c>
      <c r="T1081" s="37" t="s">
        <v>47</v>
      </c>
      <c r="U1081" s="5" t="str">
        <f>+Instructions!$B$3</f>
        <v>B</v>
      </c>
      <c r="V1081" s="52"/>
      <c r="W1081" s="56">
        <f>+Instructions!$C$22</f>
        <v>0</v>
      </c>
      <c r="X1081" s="17">
        <f>ROUND($AA1081*(1-W1081)+0.004999,2)</f>
        <v>30.35</v>
      </c>
      <c r="Y1081" s="52"/>
      <c r="Z1081" s="6" t="s">
        <v>667</v>
      </c>
      <c r="AA1081" s="39">
        <v>30.35</v>
      </c>
      <c r="AB1081" s="60">
        <f t="shared" si="2898"/>
        <v>0</v>
      </c>
      <c r="AC1081" s="17">
        <f t="shared" si="2899"/>
        <v>30.35</v>
      </c>
      <c r="AD1081" s="12">
        <f t="shared" si="2900"/>
        <v>0</v>
      </c>
      <c r="AE1081" s="120"/>
      <c r="AF1081" s="127">
        <v>1</v>
      </c>
      <c r="AG1081" s="38">
        <f t="shared" si="2901"/>
        <v>30.35</v>
      </c>
      <c r="AH1081" s="52"/>
      <c r="AJ1081" s="17">
        <f t="shared" si="2902"/>
        <v>30.35</v>
      </c>
      <c r="AK1081" s="17">
        <f t="shared" si="2903"/>
        <v>0</v>
      </c>
      <c r="AL1081" s="17">
        <f t="shared" si="2904"/>
        <v>0</v>
      </c>
      <c r="AM1081" s="17" t="str">
        <f t="shared" si="2905"/>
        <v/>
      </c>
      <c r="AO1081" s="31" t="s">
        <v>59</v>
      </c>
    </row>
    <row r="1082" spans="2:41" s="3" customFormat="1" ht="0.95" customHeight="1" x14ac:dyDescent="0.2">
      <c r="P1082" s="73"/>
      <c r="Q1082" s="89"/>
      <c r="R1082" s="6"/>
      <c r="S1082" s="39"/>
      <c r="T1082" s="6"/>
      <c r="U1082" s="5"/>
      <c r="V1082" s="52"/>
      <c r="W1082" s="56"/>
      <c r="X1082" s="15"/>
      <c r="Y1082" s="52"/>
      <c r="Z1082" s="39"/>
      <c r="AA1082" s="39"/>
      <c r="AB1082" s="55"/>
      <c r="AC1082" s="17"/>
      <c r="AD1082" s="15"/>
      <c r="AE1082" s="65"/>
      <c r="AF1082" s="123"/>
      <c r="AG1082" s="39"/>
      <c r="AH1082" s="52"/>
      <c r="AJ1082" s="17"/>
      <c r="AK1082" s="17"/>
      <c r="AL1082" s="17"/>
      <c r="AM1082" s="17"/>
      <c r="AO1082" s="157" t="s">
        <v>59</v>
      </c>
    </row>
    <row r="1083" spans="2:41" s="3" customFormat="1" ht="9.75" customHeight="1" x14ac:dyDescent="0.2">
      <c r="B1083" s="111" t="s">
        <v>8</v>
      </c>
      <c r="D1083" s="40"/>
      <c r="E1083" s="73" t="s">
        <v>224</v>
      </c>
      <c r="F1083" s="73"/>
      <c r="G1083" s="30" t="s">
        <v>114</v>
      </c>
      <c r="H1083" s="30"/>
      <c r="I1083" s="30"/>
      <c r="J1083" s="30" t="s">
        <v>135</v>
      </c>
      <c r="K1083" s="30"/>
      <c r="L1083" s="73" t="s">
        <v>145</v>
      </c>
      <c r="N1083" s="191" t="s">
        <v>130</v>
      </c>
      <c r="P1083" s="73" t="s">
        <v>116</v>
      </c>
      <c r="Q1083" s="89"/>
      <c r="R1083" s="29" t="s">
        <v>52</v>
      </c>
      <c r="S1083" s="39">
        <f t="shared" ref="S1083:S1084" si="2906">IF(Suggested="Yes",AA1083,AG1083)</f>
        <v>28.5</v>
      </c>
      <c r="T1083" s="37" t="s">
        <v>46</v>
      </c>
      <c r="U1083" s="5" t="str">
        <f>+Instructions!$B$3</f>
        <v>B</v>
      </c>
      <c r="V1083" s="52"/>
      <c r="W1083" s="56">
        <f>+Instructions!$C$22</f>
        <v>0</v>
      </c>
      <c r="X1083" s="17">
        <f>ROUND($AA1083*(1-W1083)+0.004999,2)</f>
        <v>28.5</v>
      </c>
      <c r="Y1083" s="52"/>
      <c r="Z1083" s="6" t="s">
        <v>667</v>
      </c>
      <c r="AA1083" s="39">
        <v>28.5</v>
      </c>
      <c r="AB1083" s="60">
        <f t="shared" ref="AB1083:AB1084" si="2907">+W1083</f>
        <v>0</v>
      </c>
      <c r="AC1083" s="17">
        <f t="shared" ref="AC1083:AC1084" si="2908">+X1083</f>
        <v>28.5</v>
      </c>
      <c r="AD1083" s="12">
        <f t="shared" ref="AD1083:AD1084" si="2909">(AG1083-AC1083)/AG1083</f>
        <v>0</v>
      </c>
      <c r="AE1083" s="120"/>
      <c r="AF1083" s="128">
        <v>3</v>
      </c>
      <c r="AG1083" s="53">
        <f t="shared" ref="AG1083:AG1084" si="2910">SUM(AJ1083:AL1083)+AE1083</f>
        <v>28.5</v>
      </c>
      <c r="AH1083" s="52"/>
      <c r="AJ1083" s="17">
        <f t="shared" ref="AJ1083:AJ1084" si="2911">ROUND(AC1083/(1-VLOOKUP(AF1083,Group,2,FALSE)),2)</f>
        <v>28.5</v>
      </c>
      <c r="AK1083" s="17">
        <f t="shared" ref="AK1083:AK1084" si="2912">IF(VLOOKUP(AF1083,Group,5,FALSE)="YES",VLOOKUP(ROUND(ROUND(AJ1083,1)-AJ1083,2),Round,2,FALSE)+VLOOKUP(AF1083,Group,6,FALSE),0)</f>
        <v>0</v>
      </c>
      <c r="AL1083" s="17">
        <f t="shared" ref="AL1083:AL1084" si="2913">IF(VLOOKUP(AF1083,Group,7,FALSE)="",0,ROUND(AJ1083-0.04999,1)-AJ1083+AM1083)</f>
        <v>0</v>
      </c>
      <c r="AM1083" s="17" t="str">
        <f t="shared" ref="AM1083:AM1084" si="2914">IF(VLOOKUP(AF1083,Group,7,FALSE)="","",VLOOKUP(AF1083,Group,7,FALSE))</f>
        <v/>
      </c>
      <c r="AO1083" s="31" t="s">
        <v>59</v>
      </c>
    </row>
    <row r="1084" spans="2:41" s="3" customFormat="1" ht="9.75" customHeight="1" x14ac:dyDescent="0.2">
      <c r="B1084" s="111" t="s">
        <v>8</v>
      </c>
      <c r="D1084" s="40"/>
      <c r="E1084" s="73" t="s">
        <v>224</v>
      </c>
      <c r="F1084" s="73"/>
      <c r="G1084" s="30" t="s">
        <v>114</v>
      </c>
      <c r="H1084" s="30"/>
      <c r="I1084" s="30"/>
      <c r="J1084" s="30" t="s">
        <v>135</v>
      </c>
      <c r="K1084" s="30"/>
      <c r="L1084" s="73" t="s">
        <v>150</v>
      </c>
      <c r="N1084" s="191" t="s">
        <v>130</v>
      </c>
      <c r="P1084" s="73" t="s">
        <v>116</v>
      </c>
      <c r="Q1084" s="89"/>
      <c r="R1084" s="29" t="s">
        <v>52</v>
      </c>
      <c r="S1084" s="39">
        <f t="shared" si="2906"/>
        <v>28.5</v>
      </c>
      <c r="T1084" s="37" t="s">
        <v>46</v>
      </c>
      <c r="U1084" s="5" t="str">
        <f>+Instructions!$B$3</f>
        <v>B</v>
      </c>
      <c r="V1084" s="52"/>
      <c r="W1084" s="56">
        <f>+Instructions!$C$22</f>
        <v>0</v>
      </c>
      <c r="X1084" s="17">
        <f>ROUND($AA1084*(1-W1084)+0.004999,2)</f>
        <v>28.5</v>
      </c>
      <c r="Y1084" s="52"/>
      <c r="Z1084" s="6" t="s">
        <v>667</v>
      </c>
      <c r="AA1084" s="39">
        <v>28.5</v>
      </c>
      <c r="AB1084" s="60">
        <f t="shared" si="2907"/>
        <v>0</v>
      </c>
      <c r="AC1084" s="17">
        <f t="shared" si="2908"/>
        <v>28.5</v>
      </c>
      <c r="AD1084" s="12">
        <f t="shared" si="2909"/>
        <v>0</v>
      </c>
      <c r="AE1084" s="120"/>
      <c r="AF1084" s="128">
        <v>3</v>
      </c>
      <c r="AG1084" s="53">
        <f t="shared" si="2910"/>
        <v>28.5</v>
      </c>
      <c r="AH1084" s="52"/>
      <c r="AJ1084" s="17">
        <f t="shared" si="2911"/>
        <v>28.5</v>
      </c>
      <c r="AK1084" s="17">
        <f t="shared" si="2912"/>
        <v>0</v>
      </c>
      <c r="AL1084" s="17">
        <f t="shared" si="2913"/>
        <v>0</v>
      </c>
      <c r="AM1084" s="17" t="str">
        <f t="shared" si="2914"/>
        <v/>
      </c>
      <c r="AO1084" s="31" t="s">
        <v>59</v>
      </c>
    </row>
    <row r="1085" spans="2:41" s="3" customFormat="1" ht="0.95" customHeight="1" x14ac:dyDescent="0.2">
      <c r="P1085" s="73"/>
      <c r="Q1085" s="89"/>
      <c r="R1085" s="6"/>
      <c r="S1085" s="39"/>
      <c r="T1085" s="6"/>
      <c r="U1085" s="5"/>
      <c r="V1085" s="52"/>
      <c r="W1085" s="56"/>
      <c r="X1085" s="15"/>
      <c r="Y1085" s="52"/>
      <c r="Z1085" s="39"/>
      <c r="AA1085" s="39"/>
      <c r="AB1085" s="55"/>
      <c r="AC1085" s="17"/>
      <c r="AD1085" s="15"/>
      <c r="AE1085" s="65"/>
      <c r="AF1085" s="123"/>
      <c r="AG1085" s="39"/>
      <c r="AH1085" s="52"/>
      <c r="AJ1085" s="17"/>
      <c r="AK1085" s="17"/>
      <c r="AL1085" s="17"/>
      <c r="AM1085" s="17"/>
      <c r="AO1085" s="157" t="s">
        <v>59</v>
      </c>
    </row>
    <row r="1086" spans="2:41" s="3" customFormat="1" ht="9.75" customHeight="1" x14ac:dyDescent="0.2">
      <c r="B1086" s="113" t="s">
        <v>45</v>
      </c>
      <c r="D1086" s="40"/>
      <c r="E1086" s="73" t="s">
        <v>167</v>
      </c>
      <c r="F1086" s="73"/>
      <c r="G1086" s="30" t="s">
        <v>118</v>
      </c>
      <c r="H1086" s="30"/>
      <c r="I1086" s="30"/>
      <c r="J1086" s="30" t="s">
        <v>135</v>
      </c>
      <c r="K1086" s="30"/>
      <c r="L1086" s="30"/>
      <c r="M1086" s="30"/>
      <c r="N1086" s="30"/>
      <c r="P1086" s="73" t="s">
        <v>168</v>
      </c>
      <c r="Q1086" s="89"/>
      <c r="R1086" s="29"/>
      <c r="S1086" s="39">
        <f t="shared" ref="S1086" si="2915">IF(Suggested="Yes",AA1086,AG1086)</f>
        <v>14.5</v>
      </c>
      <c r="T1086" s="37" t="s">
        <v>46</v>
      </c>
      <c r="U1086" s="5" t="str">
        <f>+Instructions!$B$3</f>
        <v>B</v>
      </c>
      <c r="V1086" s="52"/>
      <c r="W1086" s="56">
        <f>+Instructions!$C$22</f>
        <v>0</v>
      </c>
      <c r="X1086" s="39">
        <f>ROUND($AA1086*(1-W1086)+0.004999,2)</f>
        <v>14.5</v>
      </c>
      <c r="Y1086" s="52"/>
      <c r="Z1086" s="6" t="s">
        <v>667</v>
      </c>
      <c r="AA1086" s="39">
        <v>14.5</v>
      </c>
      <c r="AB1086" s="60">
        <f t="shared" ref="AB1086" si="2916">+W1086</f>
        <v>0</v>
      </c>
      <c r="AC1086" s="39">
        <f t="shared" ref="AC1086" si="2917">+X1086</f>
        <v>14.5</v>
      </c>
      <c r="AD1086" s="60">
        <f t="shared" ref="AD1086" si="2918">(AG1086-AC1086)/AG1086</f>
        <v>0</v>
      </c>
      <c r="AE1086" s="120"/>
      <c r="AF1086" s="129">
        <v>2</v>
      </c>
      <c r="AG1086" s="44">
        <f t="shared" ref="AG1086" si="2919">SUM(AJ1086:AL1086)+AE1086</f>
        <v>14.5</v>
      </c>
      <c r="AH1086" s="52"/>
      <c r="AJ1086" s="17">
        <f t="shared" ref="AJ1086" si="2920">ROUND(AC1086/(1-VLOOKUP(AF1086,Group,2,FALSE)),2)</f>
        <v>14.5</v>
      </c>
      <c r="AK1086" s="17">
        <f t="shared" ref="AK1086" si="2921">IF(VLOOKUP(AF1086,Group,5,FALSE)="YES",VLOOKUP(ROUND(ROUND(AJ1086,1)-AJ1086,2),Round,2,FALSE)+VLOOKUP(AF1086,Group,6,FALSE),0)</f>
        <v>0</v>
      </c>
      <c r="AL1086" s="17">
        <f t="shared" ref="AL1086" si="2922">IF(VLOOKUP(AF1086,Group,7,FALSE)="",0,ROUND(AJ1086-0.04999,1)-AJ1086+AM1086)</f>
        <v>0</v>
      </c>
      <c r="AM1086" s="17" t="str">
        <f t="shared" ref="AM1086" si="2923">IF(VLOOKUP(AF1086,Group,7,FALSE)="","",VLOOKUP(AF1086,Group,7,FALSE))</f>
        <v/>
      </c>
      <c r="AO1086" s="31" t="s">
        <v>59</v>
      </c>
    </row>
    <row r="1087" spans="2:41" s="3" customFormat="1" ht="2.25" customHeight="1" x14ac:dyDescent="0.2">
      <c r="P1087" s="73"/>
      <c r="Q1087" s="89"/>
      <c r="R1087" s="6"/>
      <c r="S1087" s="39"/>
      <c r="T1087" s="6"/>
      <c r="U1087" s="5"/>
      <c r="V1087" s="52"/>
      <c r="W1087" s="56"/>
      <c r="X1087" s="15"/>
      <c r="Y1087" s="52"/>
      <c r="Z1087" s="39"/>
      <c r="AA1087" s="39"/>
      <c r="AB1087" s="55"/>
      <c r="AC1087" s="17"/>
      <c r="AD1087" s="15"/>
      <c r="AE1087" s="65"/>
      <c r="AF1087" s="123"/>
      <c r="AG1087" s="39"/>
      <c r="AH1087" s="52"/>
      <c r="AJ1087" s="17"/>
      <c r="AK1087" s="17"/>
      <c r="AL1087" s="17"/>
      <c r="AM1087" s="17"/>
      <c r="AO1087" s="157" t="s">
        <v>59</v>
      </c>
    </row>
    <row r="1088" spans="2:41" s="3" customFormat="1" ht="9.9499999999999993" customHeight="1" x14ac:dyDescent="0.2">
      <c r="B1088" s="112" t="s">
        <v>55</v>
      </c>
      <c r="D1088" s="40"/>
      <c r="E1088" s="73" t="s">
        <v>123</v>
      </c>
      <c r="F1088" s="73"/>
      <c r="G1088" s="30" t="s">
        <v>48</v>
      </c>
      <c r="H1088" s="30"/>
      <c r="I1088" s="30"/>
      <c r="J1088" s="30" t="s">
        <v>105</v>
      </c>
      <c r="K1088" s="30"/>
      <c r="L1088" s="30"/>
      <c r="M1088" s="30"/>
      <c r="N1088" s="30"/>
      <c r="P1088" s="73" t="s">
        <v>129</v>
      </c>
      <c r="Q1088" s="89"/>
      <c r="R1088" s="29"/>
      <c r="S1088" s="39">
        <f t="shared" ref="S1088:S1092" si="2924">IF(Suggested="Yes",AA1088,AG1088)</f>
        <v>12.3</v>
      </c>
      <c r="T1088" s="37" t="s">
        <v>47</v>
      </c>
      <c r="U1088" s="5" t="str">
        <f>+Instructions!$B$3</f>
        <v>B</v>
      </c>
      <c r="V1088" s="52"/>
      <c r="W1088" s="56">
        <f>+Instructions!$C$22</f>
        <v>0</v>
      </c>
      <c r="X1088" s="17">
        <f t="shared" ref="X1088:X1092" si="2925">ROUND($AA1088*(1-W1088)+0.004999,2)</f>
        <v>12.3</v>
      </c>
      <c r="Y1088" s="52"/>
      <c r="Z1088" s="6" t="s">
        <v>667</v>
      </c>
      <c r="AA1088" s="39">
        <v>12.3</v>
      </c>
      <c r="AB1088" s="60">
        <f t="shared" ref="AB1088:AB1092" si="2926">+W1088</f>
        <v>0</v>
      </c>
      <c r="AC1088" s="17">
        <f t="shared" ref="AC1088:AC1092" si="2927">+X1088</f>
        <v>12.3</v>
      </c>
      <c r="AD1088" s="12">
        <f t="shared" ref="AD1088:AD1092" si="2928">(AG1088-AC1088)/AG1088</f>
        <v>0</v>
      </c>
      <c r="AE1088" s="120"/>
      <c r="AF1088" s="127">
        <v>1</v>
      </c>
      <c r="AG1088" s="38">
        <f t="shared" ref="AG1088:AG1092" si="2929">SUM(AJ1088:AL1088)+AE1088</f>
        <v>12.3</v>
      </c>
      <c r="AH1088" s="52"/>
      <c r="AJ1088" s="17">
        <f t="shared" ref="AJ1088:AJ1092" si="2930">ROUND(AC1088/(1-VLOOKUP(AF1088,Group,2,FALSE)),2)</f>
        <v>12.3</v>
      </c>
      <c r="AK1088" s="17">
        <f t="shared" ref="AK1088:AK1092" si="2931">IF(VLOOKUP(AF1088,Group,5,FALSE)="YES",VLOOKUP(ROUND(ROUND(AJ1088,1)-AJ1088,2),Round,2,FALSE)+VLOOKUP(AF1088,Group,6,FALSE),0)</f>
        <v>0</v>
      </c>
      <c r="AL1088" s="17">
        <f t="shared" ref="AL1088:AL1092" si="2932">IF(VLOOKUP(AF1088,Group,7,FALSE)="",0,ROUND(AJ1088-0.04999,1)-AJ1088+AM1088)</f>
        <v>0</v>
      </c>
      <c r="AM1088" s="17" t="str">
        <f t="shared" ref="AM1088:AM1092" si="2933">IF(VLOOKUP(AF1088,Group,7,FALSE)="","",VLOOKUP(AF1088,Group,7,FALSE))</f>
        <v/>
      </c>
      <c r="AO1088" s="31" t="s">
        <v>59</v>
      </c>
    </row>
    <row r="1089" spans="2:41" s="3" customFormat="1" ht="9.9499999999999993" customHeight="1" x14ac:dyDescent="0.2">
      <c r="B1089" s="112" t="s">
        <v>55</v>
      </c>
      <c r="D1089" s="40"/>
      <c r="E1089" s="73" t="s">
        <v>124</v>
      </c>
      <c r="F1089" s="73"/>
      <c r="G1089" s="30" t="s">
        <v>48</v>
      </c>
      <c r="H1089" s="30"/>
      <c r="I1089" s="30"/>
      <c r="J1089" s="30" t="s">
        <v>105</v>
      </c>
      <c r="K1089" s="30"/>
      <c r="L1089" s="30"/>
      <c r="M1089" s="30"/>
      <c r="N1089" s="30"/>
      <c r="P1089" s="73" t="s">
        <v>111</v>
      </c>
      <c r="Q1089" s="89"/>
      <c r="R1089" s="29"/>
      <c r="S1089" s="39">
        <f t="shared" si="2924"/>
        <v>12.7</v>
      </c>
      <c r="T1089" s="37" t="s">
        <v>47</v>
      </c>
      <c r="U1089" s="5" t="str">
        <f>+Instructions!$B$3</f>
        <v>B</v>
      </c>
      <c r="V1089" s="52"/>
      <c r="W1089" s="56">
        <f>+Instructions!$C$22</f>
        <v>0</v>
      </c>
      <c r="X1089" s="17">
        <f t="shared" si="2925"/>
        <v>12.7</v>
      </c>
      <c r="Y1089" s="52"/>
      <c r="Z1089" s="6" t="s">
        <v>667</v>
      </c>
      <c r="AA1089" s="39">
        <v>12.7</v>
      </c>
      <c r="AB1089" s="60">
        <f t="shared" si="2926"/>
        <v>0</v>
      </c>
      <c r="AC1089" s="17">
        <f t="shared" si="2927"/>
        <v>12.7</v>
      </c>
      <c r="AD1089" s="12">
        <f t="shared" si="2928"/>
        <v>0</v>
      </c>
      <c r="AE1089" s="120"/>
      <c r="AF1089" s="127">
        <v>1</v>
      </c>
      <c r="AG1089" s="38">
        <f t="shared" si="2929"/>
        <v>12.7</v>
      </c>
      <c r="AH1089" s="52"/>
      <c r="AJ1089" s="17">
        <f t="shared" si="2930"/>
        <v>12.7</v>
      </c>
      <c r="AK1089" s="17">
        <f t="shared" si="2931"/>
        <v>0</v>
      </c>
      <c r="AL1089" s="17">
        <f t="shared" si="2932"/>
        <v>0</v>
      </c>
      <c r="AM1089" s="17" t="str">
        <f t="shared" si="2933"/>
        <v/>
      </c>
      <c r="AO1089" s="31" t="s">
        <v>59</v>
      </c>
    </row>
    <row r="1090" spans="2:41" s="3" customFormat="1" ht="9.9499999999999993" customHeight="1" x14ac:dyDescent="0.2">
      <c r="B1090" s="112" t="s">
        <v>55</v>
      </c>
      <c r="D1090" s="40"/>
      <c r="E1090" s="73" t="s">
        <v>125</v>
      </c>
      <c r="F1090" s="73"/>
      <c r="G1090" s="30" t="s">
        <v>48</v>
      </c>
      <c r="H1090" s="30"/>
      <c r="I1090" s="30"/>
      <c r="J1090" s="30" t="s">
        <v>105</v>
      </c>
      <c r="K1090" s="30"/>
      <c r="L1090" s="30"/>
      <c r="M1090" s="30"/>
      <c r="N1090" s="30"/>
      <c r="P1090" s="73" t="s">
        <v>141</v>
      </c>
      <c r="Q1090" s="89"/>
      <c r="R1090" s="29"/>
      <c r="S1090" s="39">
        <f t="shared" si="2924"/>
        <v>15.8</v>
      </c>
      <c r="T1090" s="37" t="s">
        <v>47</v>
      </c>
      <c r="U1090" s="5" t="str">
        <f>+Instructions!$B$3</f>
        <v>B</v>
      </c>
      <c r="V1090" s="52"/>
      <c r="W1090" s="56">
        <f>+Instructions!$C$22</f>
        <v>0</v>
      </c>
      <c r="X1090" s="17">
        <f t="shared" si="2925"/>
        <v>15.8</v>
      </c>
      <c r="Y1090" s="52"/>
      <c r="Z1090" s="6" t="s">
        <v>667</v>
      </c>
      <c r="AA1090" s="39">
        <v>15.8</v>
      </c>
      <c r="AB1090" s="60">
        <f t="shared" si="2926"/>
        <v>0</v>
      </c>
      <c r="AC1090" s="17">
        <f t="shared" si="2927"/>
        <v>15.8</v>
      </c>
      <c r="AD1090" s="12">
        <f t="shared" si="2928"/>
        <v>0</v>
      </c>
      <c r="AE1090" s="120"/>
      <c r="AF1090" s="127">
        <v>1</v>
      </c>
      <c r="AG1090" s="38">
        <f t="shared" si="2929"/>
        <v>15.8</v>
      </c>
      <c r="AH1090" s="52"/>
      <c r="AJ1090" s="17">
        <f t="shared" si="2930"/>
        <v>15.8</v>
      </c>
      <c r="AK1090" s="17">
        <f t="shared" si="2931"/>
        <v>0</v>
      </c>
      <c r="AL1090" s="17">
        <f t="shared" si="2932"/>
        <v>0</v>
      </c>
      <c r="AM1090" s="17" t="str">
        <f t="shared" si="2933"/>
        <v/>
      </c>
      <c r="AO1090" s="31" t="s">
        <v>59</v>
      </c>
    </row>
    <row r="1091" spans="2:41" s="3" customFormat="1" ht="9.9499999999999993" customHeight="1" x14ac:dyDescent="0.2">
      <c r="B1091" s="112" t="s">
        <v>55</v>
      </c>
      <c r="D1091" s="40"/>
      <c r="E1091" s="73" t="s">
        <v>277</v>
      </c>
      <c r="F1091" s="73"/>
      <c r="G1091" s="30" t="s">
        <v>48</v>
      </c>
      <c r="H1091" s="30"/>
      <c r="I1091" s="30"/>
      <c r="J1091" s="30" t="s">
        <v>105</v>
      </c>
      <c r="K1091" s="30"/>
      <c r="L1091" s="30"/>
      <c r="M1091" s="30"/>
      <c r="N1091" s="30"/>
      <c r="P1091" s="73" t="s">
        <v>143</v>
      </c>
      <c r="Q1091" s="89"/>
      <c r="R1091" s="29"/>
      <c r="S1091" s="39">
        <f t="shared" si="2924"/>
        <v>16.8</v>
      </c>
      <c r="T1091" s="37" t="s">
        <v>47</v>
      </c>
      <c r="U1091" s="5" t="str">
        <f>+Instructions!$B$3</f>
        <v>B</v>
      </c>
      <c r="V1091" s="52"/>
      <c r="W1091" s="56">
        <f>+Instructions!$C$22</f>
        <v>0</v>
      </c>
      <c r="X1091" s="17">
        <f t="shared" si="2925"/>
        <v>16.8</v>
      </c>
      <c r="Y1091" s="52"/>
      <c r="Z1091" s="6" t="s">
        <v>667</v>
      </c>
      <c r="AA1091" s="39">
        <v>16.8</v>
      </c>
      <c r="AB1091" s="60">
        <f t="shared" si="2926"/>
        <v>0</v>
      </c>
      <c r="AC1091" s="17">
        <f t="shared" si="2927"/>
        <v>16.8</v>
      </c>
      <c r="AD1091" s="12">
        <f t="shared" si="2928"/>
        <v>0</v>
      </c>
      <c r="AE1091" s="120"/>
      <c r="AF1091" s="127">
        <v>1</v>
      </c>
      <c r="AG1091" s="38">
        <f t="shared" si="2929"/>
        <v>16.8</v>
      </c>
      <c r="AH1091" s="52"/>
      <c r="AJ1091" s="17">
        <f t="shared" si="2930"/>
        <v>16.8</v>
      </c>
      <c r="AK1091" s="17">
        <f t="shared" si="2931"/>
        <v>0</v>
      </c>
      <c r="AL1091" s="17">
        <f t="shared" si="2932"/>
        <v>0</v>
      </c>
      <c r="AM1091" s="17" t="str">
        <f t="shared" si="2933"/>
        <v/>
      </c>
      <c r="AO1091" s="31" t="s">
        <v>59</v>
      </c>
    </row>
    <row r="1092" spans="2:41" s="3" customFormat="1" ht="9.9499999999999993" customHeight="1" x14ac:dyDescent="0.2">
      <c r="B1092" s="112" t="s">
        <v>55</v>
      </c>
      <c r="D1092" s="40"/>
      <c r="E1092" s="73" t="s">
        <v>127</v>
      </c>
      <c r="F1092" s="73"/>
      <c r="G1092" s="30" t="s">
        <v>48</v>
      </c>
      <c r="H1092" s="30"/>
      <c r="I1092" s="30"/>
      <c r="J1092" s="30" t="s">
        <v>105</v>
      </c>
      <c r="K1092" s="30"/>
      <c r="L1092" s="30"/>
      <c r="M1092" s="30"/>
      <c r="N1092" s="30"/>
      <c r="P1092" s="73" t="s">
        <v>144</v>
      </c>
      <c r="Q1092" s="89"/>
      <c r="R1092" s="29"/>
      <c r="S1092" s="39">
        <f t="shared" si="2924"/>
        <v>25.45</v>
      </c>
      <c r="T1092" s="37" t="s">
        <v>47</v>
      </c>
      <c r="U1092" s="5" t="str">
        <f>+Instructions!$B$3</f>
        <v>B</v>
      </c>
      <c r="V1092" s="52"/>
      <c r="W1092" s="56">
        <f>+Instructions!$C$22</f>
        <v>0</v>
      </c>
      <c r="X1092" s="17">
        <f t="shared" si="2925"/>
        <v>25.45</v>
      </c>
      <c r="Y1092" s="52"/>
      <c r="Z1092" s="6" t="s">
        <v>667</v>
      </c>
      <c r="AA1092" s="39">
        <v>25.45</v>
      </c>
      <c r="AB1092" s="60">
        <f t="shared" si="2926"/>
        <v>0</v>
      </c>
      <c r="AC1092" s="17">
        <f t="shared" si="2927"/>
        <v>25.45</v>
      </c>
      <c r="AD1092" s="12">
        <f t="shared" si="2928"/>
        <v>0</v>
      </c>
      <c r="AE1092" s="120"/>
      <c r="AF1092" s="127">
        <v>1</v>
      </c>
      <c r="AG1092" s="38">
        <f t="shared" si="2929"/>
        <v>25.45</v>
      </c>
      <c r="AH1092" s="52"/>
      <c r="AJ1092" s="17">
        <f t="shared" si="2930"/>
        <v>25.45</v>
      </c>
      <c r="AK1092" s="17">
        <f t="shared" si="2931"/>
        <v>0</v>
      </c>
      <c r="AL1092" s="17">
        <f t="shared" si="2932"/>
        <v>0</v>
      </c>
      <c r="AM1092" s="17" t="str">
        <f t="shared" si="2933"/>
        <v/>
      </c>
      <c r="AO1092" s="31" t="s">
        <v>59</v>
      </c>
    </row>
    <row r="1093" spans="2:41" s="3" customFormat="1" ht="0.95" customHeight="1" x14ac:dyDescent="0.2">
      <c r="P1093" s="73"/>
      <c r="Q1093" s="89"/>
      <c r="R1093" s="6"/>
      <c r="S1093" s="39"/>
      <c r="T1093" s="6"/>
      <c r="U1093" s="5"/>
      <c r="V1093" s="52"/>
      <c r="W1093" s="56"/>
      <c r="X1093" s="15"/>
      <c r="Y1093" s="52"/>
      <c r="Z1093" s="39"/>
      <c r="AA1093" s="39"/>
      <c r="AB1093" s="55"/>
      <c r="AC1093" s="17"/>
      <c r="AD1093" s="15"/>
      <c r="AE1093" s="65"/>
      <c r="AF1093" s="123"/>
      <c r="AG1093" s="39"/>
      <c r="AH1093" s="52"/>
      <c r="AJ1093" s="17"/>
      <c r="AK1093" s="17"/>
      <c r="AL1093" s="17"/>
      <c r="AM1093" s="17"/>
      <c r="AO1093" s="157" t="s">
        <v>59</v>
      </c>
    </row>
    <row r="1094" spans="2:41" s="3" customFormat="1" ht="9.75" customHeight="1" x14ac:dyDescent="0.2">
      <c r="B1094" s="111" t="s">
        <v>8</v>
      </c>
      <c r="D1094" s="40"/>
      <c r="E1094" s="73" t="s">
        <v>224</v>
      </c>
      <c r="F1094" s="73"/>
      <c r="G1094" s="30" t="s">
        <v>114</v>
      </c>
      <c r="H1094" s="30"/>
      <c r="I1094" s="30"/>
      <c r="J1094" s="30" t="s">
        <v>115</v>
      </c>
      <c r="K1094" s="30"/>
      <c r="L1094" s="73" t="s">
        <v>145</v>
      </c>
      <c r="N1094" s="191" t="s">
        <v>130</v>
      </c>
      <c r="P1094" s="73" t="s">
        <v>116</v>
      </c>
      <c r="Q1094" s="89"/>
      <c r="R1094" s="29" t="s">
        <v>52</v>
      </c>
      <c r="S1094" s="39">
        <f t="shared" ref="S1094:S1095" si="2934">IF(Suggested="Yes",AA1094,AG1094)</f>
        <v>24.8</v>
      </c>
      <c r="T1094" s="37" t="s">
        <v>46</v>
      </c>
      <c r="U1094" s="5" t="str">
        <f>+Instructions!$B$3</f>
        <v>B</v>
      </c>
      <c r="V1094" s="52"/>
      <c r="W1094" s="56">
        <f>+Instructions!$C$22</f>
        <v>0</v>
      </c>
      <c r="X1094" s="17">
        <f t="shared" ref="X1094:X1095" si="2935">ROUND($AA1094*(1-W1094)+0.004999,2)</f>
        <v>24.8</v>
      </c>
      <c r="Y1094" s="52"/>
      <c r="Z1094" s="6" t="s">
        <v>667</v>
      </c>
      <c r="AA1094" s="39">
        <v>24.8</v>
      </c>
      <c r="AB1094" s="60">
        <f t="shared" ref="AB1094:AB1095" si="2936">+W1094</f>
        <v>0</v>
      </c>
      <c r="AC1094" s="17">
        <f t="shared" ref="AC1094:AC1095" si="2937">+X1094</f>
        <v>24.8</v>
      </c>
      <c r="AD1094" s="12">
        <f t="shared" ref="AD1094:AD1095" si="2938">(AG1094-AC1094)/AG1094</f>
        <v>0</v>
      </c>
      <c r="AE1094" s="120"/>
      <c r="AF1094" s="128">
        <v>3</v>
      </c>
      <c r="AG1094" s="53">
        <f t="shared" ref="AG1094:AG1095" si="2939">SUM(AJ1094:AL1094)+AE1094</f>
        <v>24.8</v>
      </c>
      <c r="AH1094" s="52"/>
      <c r="AJ1094" s="17">
        <f t="shared" ref="AJ1094:AJ1095" si="2940">ROUND(AC1094/(1-VLOOKUP(AF1094,Group,2,FALSE)),2)</f>
        <v>24.8</v>
      </c>
      <c r="AK1094" s="17">
        <f t="shared" ref="AK1094:AK1095" si="2941">IF(VLOOKUP(AF1094,Group,5,FALSE)="YES",VLOOKUP(ROUND(ROUND(AJ1094,1)-AJ1094,2),Round,2,FALSE)+VLOOKUP(AF1094,Group,6,FALSE),0)</f>
        <v>0</v>
      </c>
      <c r="AL1094" s="17">
        <f t="shared" ref="AL1094:AL1095" si="2942">IF(VLOOKUP(AF1094,Group,7,FALSE)="",0,ROUND(AJ1094-0.04999,1)-AJ1094+AM1094)</f>
        <v>0</v>
      </c>
      <c r="AM1094" s="17" t="str">
        <f t="shared" ref="AM1094:AM1095" si="2943">IF(VLOOKUP(AF1094,Group,7,FALSE)="","",VLOOKUP(AF1094,Group,7,FALSE))</f>
        <v/>
      </c>
      <c r="AO1094" s="31" t="s">
        <v>59</v>
      </c>
    </row>
    <row r="1095" spans="2:41" s="3" customFormat="1" ht="9.75" customHeight="1" x14ac:dyDescent="0.2">
      <c r="B1095" s="111" t="s">
        <v>8</v>
      </c>
      <c r="D1095" s="40"/>
      <c r="E1095" s="73" t="s">
        <v>224</v>
      </c>
      <c r="F1095" s="73"/>
      <c r="G1095" s="30" t="s">
        <v>114</v>
      </c>
      <c r="H1095" s="30"/>
      <c r="I1095" s="30"/>
      <c r="J1095" s="30" t="s">
        <v>115</v>
      </c>
      <c r="K1095" s="30"/>
      <c r="L1095" s="73" t="s">
        <v>150</v>
      </c>
      <c r="N1095" s="191" t="s">
        <v>130</v>
      </c>
      <c r="P1095" s="73" t="s">
        <v>116</v>
      </c>
      <c r="Q1095" s="89"/>
      <c r="R1095" s="29" t="s">
        <v>52</v>
      </c>
      <c r="S1095" s="39">
        <f t="shared" si="2934"/>
        <v>24.8</v>
      </c>
      <c r="T1095" s="37" t="s">
        <v>46</v>
      </c>
      <c r="U1095" s="5" t="str">
        <f>+Instructions!$B$3</f>
        <v>B</v>
      </c>
      <c r="V1095" s="52"/>
      <c r="W1095" s="56">
        <f>+Instructions!$C$22</f>
        <v>0</v>
      </c>
      <c r="X1095" s="17">
        <f t="shared" si="2935"/>
        <v>24.8</v>
      </c>
      <c r="Y1095" s="52"/>
      <c r="Z1095" s="6" t="s">
        <v>667</v>
      </c>
      <c r="AA1095" s="39">
        <v>24.8</v>
      </c>
      <c r="AB1095" s="60">
        <f t="shared" si="2936"/>
        <v>0</v>
      </c>
      <c r="AC1095" s="17">
        <f t="shared" si="2937"/>
        <v>24.8</v>
      </c>
      <c r="AD1095" s="12">
        <f t="shared" si="2938"/>
        <v>0</v>
      </c>
      <c r="AE1095" s="120"/>
      <c r="AF1095" s="128">
        <v>3</v>
      </c>
      <c r="AG1095" s="53">
        <f t="shared" si="2939"/>
        <v>24.8</v>
      </c>
      <c r="AH1095" s="52"/>
      <c r="AJ1095" s="17">
        <f t="shared" si="2940"/>
        <v>24.8</v>
      </c>
      <c r="AK1095" s="17">
        <f t="shared" si="2941"/>
        <v>0</v>
      </c>
      <c r="AL1095" s="17">
        <f t="shared" si="2942"/>
        <v>0</v>
      </c>
      <c r="AM1095" s="17" t="str">
        <f t="shared" si="2943"/>
        <v/>
      </c>
      <c r="AO1095" s="31" t="s">
        <v>59</v>
      </c>
    </row>
    <row r="1096" spans="2:41" s="3" customFormat="1" ht="0.95" customHeight="1" x14ac:dyDescent="0.2">
      <c r="P1096" s="73"/>
      <c r="Q1096" s="89"/>
      <c r="R1096" s="6"/>
      <c r="S1096" s="39"/>
      <c r="T1096" s="6"/>
      <c r="U1096" s="5"/>
      <c r="V1096" s="52"/>
      <c r="W1096" s="56"/>
      <c r="X1096" s="15"/>
      <c r="Y1096" s="52"/>
      <c r="Z1096" s="39"/>
      <c r="AA1096" s="39"/>
      <c r="AB1096" s="55"/>
      <c r="AC1096" s="17"/>
      <c r="AD1096" s="15"/>
      <c r="AE1096" s="65"/>
      <c r="AF1096" s="123"/>
      <c r="AG1096" s="39"/>
      <c r="AH1096" s="52"/>
      <c r="AJ1096" s="17"/>
      <c r="AK1096" s="17"/>
      <c r="AL1096" s="17"/>
      <c r="AM1096" s="17"/>
      <c r="AO1096" s="157" t="s">
        <v>59</v>
      </c>
    </row>
    <row r="1097" spans="2:41" s="3" customFormat="1" ht="9.75" customHeight="1" x14ac:dyDescent="0.2">
      <c r="B1097" s="113" t="s">
        <v>45</v>
      </c>
      <c r="D1097" s="40"/>
      <c r="E1097" s="73" t="s">
        <v>167</v>
      </c>
      <c r="F1097" s="73"/>
      <c r="G1097" s="30" t="s">
        <v>118</v>
      </c>
      <c r="H1097" s="30"/>
      <c r="I1097" s="30"/>
      <c r="J1097" s="30" t="s">
        <v>115</v>
      </c>
      <c r="K1097" s="30"/>
      <c r="L1097" s="30"/>
      <c r="M1097" s="30"/>
      <c r="N1097" s="30"/>
      <c r="P1097" s="73" t="s">
        <v>168</v>
      </c>
      <c r="Q1097" s="89"/>
      <c r="R1097" s="29"/>
      <c r="S1097" s="39">
        <f t="shared" ref="S1097" si="2944">IF(Suggested="Yes",AA1097,AG1097)</f>
        <v>14.45</v>
      </c>
      <c r="T1097" s="37" t="s">
        <v>46</v>
      </c>
      <c r="U1097" s="5" t="str">
        <f>+Instructions!$B$3</f>
        <v>B</v>
      </c>
      <c r="V1097" s="52"/>
      <c r="W1097" s="56">
        <f>+Instructions!$C$22</f>
        <v>0</v>
      </c>
      <c r="X1097" s="39">
        <f t="shared" ref="X1097" si="2945">ROUND($AA1097*(1-W1097)+0.004999,2)</f>
        <v>14.45</v>
      </c>
      <c r="Y1097" s="52"/>
      <c r="Z1097" s="6" t="s">
        <v>667</v>
      </c>
      <c r="AA1097" s="39">
        <v>14.45</v>
      </c>
      <c r="AB1097" s="60">
        <f t="shared" ref="AB1097" si="2946">+W1097</f>
        <v>0</v>
      </c>
      <c r="AC1097" s="39">
        <f t="shared" ref="AC1097" si="2947">+X1097</f>
        <v>14.45</v>
      </c>
      <c r="AD1097" s="60">
        <f t="shared" ref="AD1097" si="2948">(AG1097-AC1097)/AG1097</f>
        <v>0</v>
      </c>
      <c r="AE1097" s="120"/>
      <c r="AF1097" s="129">
        <v>2</v>
      </c>
      <c r="AG1097" s="44">
        <f t="shared" ref="AG1097" si="2949">SUM(AJ1097:AL1097)+AE1097</f>
        <v>14.45</v>
      </c>
      <c r="AH1097" s="52"/>
      <c r="AJ1097" s="17">
        <f t="shared" ref="AJ1097" si="2950">ROUND(AC1097/(1-VLOOKUP(AF1097,Group,2,FALSE)),2)</f>
        <v>14.45</v>
      </c>
      <c r="AK1097" s="17">
        <f t="shared" ref="AK1097" si="2951">IF(VLOOKUP(AF1097,Group,5,FALSE)="YES",VLOOKUP(ROUND(ROUND(AJ1097,1)-AJ1097,2),Round,2,FALSE)+VLOOKUP(AF1097,Group,6,FALSE),0)</f>
        <v>0</v>
      </c>
      <c r="AL1097" s="17">
        <f t="shared" ref="AL1097" si="2952">IF(VLOOKUP(AF1097,Group,7,FALSE)="",0,ROUND(AJ1097-0.04999,1)-AJ1097+AM1097)</f>
        <v>0</v>
      </c>
      <c r="AM1097" s="17" t="str">
        <f t="shared" ref="AM1097" si="2953">IF(VLOOKUP(AF1097,Group,7,FALSE)="","",VLOOKUP(AF1097,Group,7,FALSE))</f>
        <v/>
      </c>
      <c r="AO1097" s="31" t="s">
        <v>59</v>
      </c>
    </row>
    <row r="1098" spans="2:41" s="3" customFormat="1" ht="0.95" customHeight="1" x14ac:dyDescent="0.2">
      <c r="P1098" s="73"/>
      <c r="Q1098" s="89"/>
      <c r="R1098" s="6"/>
      <c r="S1098" s="39"/>
      <c r="T1098" s="6"/>
      <c r="U1098" s="5"/>
      <c r="V1098" s="52"/>
      <c r="W1098" s="56"/>
      <c r="X1098" s="15"/>
      <c r="Y1098" s="52"/>
      <c r="Z1098" s="39"/>
      <c r="AA1098" s="39"/>
      <c r="AB1098" s="55"/>
      <c r="AC1098" s="17"/>
      <c r="AD1098" s="15"/>
      <c r="AE1098" s="65"/>
      <c r="AF1098" s="123"/>
      <c r="AG1098" s="39"/>
      <c r="AH1098" s="52"/>
      <c r="AJ1098" s="17"/>
      <c r="AK1098" s="17"/>
      <c r="AL1098" s="17"/>
      <c r="AM1098" s="17"/>
      <c r="AO1098" s="157" t="s">
        <v>59</v>
      </c>
    </row>
    <row r="1099" spans="2:41" s="3" customFormat="1" ht="9.6" customHeight="1" x14ac:dyDescent="0.2">
      <c r="C1099" s="11"/>
      <c r="D1099" s="98" t="s">
        <v>90</v>
      </c>
      <c r="E1099" s="174" t="s">
        <v>426</v>
      </c>
      <c r="F1099" s="73"/>
      <c r="G1099" s="30"/>
      <c r="H1099" s="30"/>
      <c r="I1099" s="30"/>
      <c r="J1099" s="30"/>
      <c r="K1099" s="174"/>
      <c r="M1099" s="30"/>
      <c r="N1099" s="30"/>
      <c r="P1099" s="73"/>
      <c r="Q1099" s="89"/>
      <c r="R1099" s="29"/>
      <c r="S1099" s="39"/>
      <c r="T1099" s="37"/>
      <c r="U1099" s="37"/>
      <c r="V1099" s="52"/>
      <c r="W1099" s="56"/>
      <c r="X1099" s="39"/>
      <c r="Y1099" s="52"/>
      <c r="Z1099" s="39"/>
      <c r="AA1099" s="39"/>
      <c r="AB1099" s="60"/>
      <c r="AC1099" s="39"/>
      <c r="AD1099" s="60"/>
      <c r="AE1099" s="74"/>
      <c r="AF1099" s="74"/>
      <c r="AG1099" s="39"/>
      <c r="AH1099" s="52"/>
      <c r="AI1099" s="39"/>
      <c r="AJ1099" s="39"/>
      <c r="AK1099" s="39"/>
      <c r="AL1099" s="39"/>
      <c r="AM1099" s="39"/>
      <c r="AN1099" s="6"/>
      <c r="AO1099" s="156"/>
    </row>
    <row r="1100" spans="2:41" s="3" customFormat="1" ht="3" customHeight="1" x14ac:dyDescent="0.2">
      <c r="P1100" s="73"/>
      <c r="Q1100" s="89"/>
      <c r="R1100" s="6"/>
      <c r="S1100" s="39"/>
      <c r="T1100" s="6"/>
      <c r="U1100" s="5"/>
      <c r="V1100" s="52"/>
      <c r="W1100" s="56"/>
      <c r="X1100" s="15"/>
      <c r="Y1100" s="52"/>
      <c r="Z1100" s="39"/>
      <c r="AA1100" s="39"/>
      <c r="AB1100" s="55"/>
      <c r="AC1100" s="17"/>
      <c r="AD1100" s="15"/>
      <c r="AE1100" s="65"/>
      <c r="AF1100" s="123"/>
      <c r="AG1100" s="39"/>
      <c r="AH1100" s="52"/>
      <c r="AJ1100" s="17"/>
      <c r="AK1100" s="17"/>
      <c r="AL1100" s="17"/>
      <c r="AM1100" s="17"/>
      <c r="AO1100" s="157" t="s">
        <v>59</v>
      </c>
    </row>
    <row r="1101" spans="2:41" s="3" customFormat="1" ht="9.9499999999999993" customHeight="1" x14ac:dyDescent="0.2">
      <c r="C1101" s="213" t="s">
        <v>307</v>
      </c>
      <c r="D1101" s="98"/>
      <c r="E1101" s="174"/>
      <c r="F1101" s="73"/>
      <c r="G1101" s="30"/>
      <c r="H1101" s="30"/>
      <c r="I1101" s="30"/>
      <c r="J1101" s="30"/>
      <c r="K1101" s="174"/>
      <c r="M1101" s="30"/>
      <c r="N1101" s="30"/>
      <c r="P1101" s="73"/>
      <c r="Q1101" s="89"/>
      <c r="R1101" s="78" t="s">
        <v>121</v>
      </c>
      <c r="S1101" s="189" t="s">
        <v>530</v>
      </c>
      <c r="T1101" s="190"/>
      <c r="U1101" s="37"/>
      <c r="V1101" s="52"/>
      <c r="W1101" s="56"/>
      <c r="X1101" s="39"/>
      <c r="Y1101" s="52"/>
      <c r="Z1101" s="39"/>
      <c r="AA1101" s="39"/>
      <c r="AB1101" s="60"/>
      <c r="AC1101" s="39"/>
      <c r="AD1101" s="60"/>
      <c r="AE1101" s="74"/>
      <c r="AF1101" s="74"/>
      <c r="AG1101" s="39"/>
      <c r="AH1101" s="52"/>
      <c r="AI1101" s="39"/>
      <c r="AJ1101" s="39"/>
      <c r="AK1101" s="39"/>
      <c r="AL1101" s="39"/>
      <c r="AM1101" s="39"/>
      <c r="AN1101" s="6"/>
      <c r="AO1101" s="156"/>
    </row>
    <row r="1102" spans="2:41" s="3" customFormat="1" ht="2.85" customHeight="1" x14ac:dyDescent="0.2">
      <c r="P1102" s="73"/>
      <c r="Q1102" s="89"/>
      <c r="R1102" s="6"/>
      <c r="S1102" s="39"/>
      <c r="T1102" s="6"/>
      <c r="U1102" s="5"/>
      <c r="V1102" s="52"/>
      <c r="W1102" s="56"/>
      <c r="X1102" s="15"/>
      <c r="Y1102" s="52"/>
      <c r="Z1102" s="39"/>
      <c r="AA1102" s="39"/>
      <c r="AB1102" s="55"/>
      <c r="AC1102" s="17"/>
      <c r="AD1102" s="15"/>
      <c r="AE1102" s="65"/>
      <c r="AF1102" s="123"/>
      <c r="AG1102" s="39"/>
      <c r="AH1102" s="52"/>
      <c r="AJ1102" s="17"/>
      <c r="AK1102" s="17"/>
      <c r="AL1102" s="17"/>
      <c r="AM1102" s="17"/>
      <c r="AO1102" s="157" t="s">
        <v>59</v>
      </c>
    </row>
    <row r="1103" spans="2:41" s="3" customFormat="1" ht="9.9499999999999993" customHeight="1" x14ac:dyDescent="0.2">
      <c r="D1103" s="40" t="s">
        <v>97</v>
      </c>
      <c r="E1103" s="186" t="s">
        <v>228</v>
      </c>
      <c r="F1103" s="186"/>
      <c r="G1103" s="186" t="s">
        <v>233</v>
      </c>
      <c r="H1103" s="186"/>
      <c r="I1103" s="186"/>
      <c r="J1103" s="186" t="s">
        <v>238</v>
      </c>
      <c r="K1103" s="186"/>
      <c r="L1103" s="186" t="s">
        <v>242</v>
      </c>
      <c r="M1103" s="186"/>
      <c r="N1103" s="186" t="s">
        <v>246</v>
      </c>
      <c r="O1103" s="186"/>
      <c r="P1103" s="98"/>
      <c r="Q1103" s="187"/>
      <c r="R1103" s="188"/>
      <c r="S1103" s="39"/>
      <c r="T1103" s="6"/>
      <c r="U1103" s="5"/>
      <c r="V1103" s="52"/>
      <c r="W1103" s="56"/>
      <c r="X1103" s="15"/>
      <c r="Y1103" s="52"/>
      <c r="Z1103" s="39"/>
      <c r="AA1103" s="39"/>
      <c r="AB1103" s="55"/>
      <c r="AC1103" s="17"/>
      <c r="AD1103" s="15"/>
      <c r="AE1103" s="65"/>
      <c r="AF1103" s="123"/>
      <c r="AG1103" s="39"/>
      <c r="AH1103" s="52"/>
      <c r="AJ1103" s="17"/>
      <c r="AK1103" s="17"/>
      <c r="AL1103" s="17"/>
      <c r="AM1103" s="17"/>
      <c r="AO1103" s="157" t="s">
        <v>59</v>
      </c>
    </row>
    <row r="1104" spans="2:41" s="3" customFormat="1" ht="9.9499999999999993" customHeight="1" x14ac:dyDescent="0.2">
      <c r="D1104" s="40"/>
      <c r="E1104" s="186" t="s">
        <v>229</v>
      </c>
      <c r="F1104" s="186"/>
      <c r="G1104" s="186" t="s">
        <v>234</v>
      </c>
      <c r="H1104" s="186"/>
      <c r="I1104" s="186"/>
      <c r="J1104" s="186" t="s">
        <v>239</v>
      </c>
      <c r="K1104" s="186"/>
      <c r="L1104" s="186" t="s">
        <v>243</v>
      </c>
      <c r="M1104" s="186"/>
      <c r="N1104" s="186" t="s">
        <v>247</v>
      </c>
      <c r="O1104" s="186"/>
      <c r="P1104" s="98"/>
      <c r="Q1104" s="187"/>
      <c r="R1104" s="188"/>
      <c r="S1104" s="39"/>
      <c r="T1104" s="6"/>
      <c r="U1104" s="5"/>
      <c r="V1104" s="52"/>
      <c r="W1104" s="56"/>
      <c r="X1104" s="15"/>
      <c r="Y1104" s="52"/>
      <c r="Z1104" s="39"/>
      <c r="AA1104" s="39"/>
      <c r="AB1104" s="55"/>
      <c r="AC1104" s="17"/>
      <c r="AD1104" s="15"/>
      <c r="AE1104" s="65"/>
      <c r="AF1104" s="123"/>
      <c r="AG1104" s="39"/>
      <c r="AH1104" s="52"/>
      <c r="AJ1104" s="17"/>
      <c r="AK1104" s="17"/>
      <c r="AL1104" s="17"/>
      <c r="AM1104" s="17"/>
      <c r="AO1104" s="157" t="s">
        <v>59</v>
      </c>
    </row>
    <row r="1105" spans="2:41" s="3" customFormat="1" ht="9.9499999999999993" customHeight="1" x14ac:dyDescent="0.2">
      <c r="D1105" s="40"/>
      <c r="E1105" s="186" t="s">
        <v>230</v>
      </c>
      <c r="F1105" s="186"/>
      <c r="G1105" s="186" t="s">
        <v>232</v>
      </c>
      <c r="H1105" s="186"/>
      <c r="I1105" s="186"/>
      <c r="J1105" s="186" t="s">
        <v>236</v>
      </c>
      <c r="K1105" s="186"/>
      <c r="L1105" s="186" t="s">
        <v>240</v>
      </c>
      <c r="M1105" s="186"/>
      <c r="N1105" s="186" t="s">
        <v>244</v>
      </c>
      <c r="O1105" s="186"/>
      <c r="P1105" s="98"/>
      <c r="Q1105" s="187"/>
      <c r="R1105" s="188"/>
      <c r="S1105" s="39"/>
      <c r="T1105" s="6"/>
      <c r="U1105" s="5"/>
      <c r="V1105" s="52"/>
      <c r="W1105" s="56"/>
      <c r="X1105" s="15"/>
      <c r="Y1105" s="52"/>
      <c r="Z1105" s="39"/>
      <c r="AA1105" s="39"/>
      <c r="AB1105" s="55"/>
      <c r="AC1105" s="17"/>
      <c r="AD1105" s="15"/>
      <c r="AE1105" s="65"/>
      <c r="AF1105" s="123"/>
      <c r="AG1105" s="39"/>
      <c r="AH1105" s="52"/>
      <c r="AJ1105" s="17"/>
      <c r="AK1105" s="17"/>
      <c r="AL1105" s="17"/>
      <c r="AM1105" s="17"/>
      <c r="AO1105" s="157" t="s">
        <v>59</v>
      </c>
    </row>
    <row r="1106" spans="2:41" s="3" customFormat="1" ht="9.9499999999999993" customHeight="1" x14ac:dyDescent="0.2">
      <c r="D1106" s="40"/>
      <c r="E1106" s="186" t="s">
        <v>231</v>
      </c>
      <c r="F1106" s="186"/>
      <c r="G1106" s="186" t="s">
        <v>235</v>
      </c>
      <c r="H1106" s="186"/>
      <c r="I1106" s="186"/>
      <c r="J1106" s="186" t="s">
        <v>237</v>
      </c>
      <c r="K1106" s="186"/>
      <c r="L1106" s="186" t="s">
        <v>241</v>
      </c>
      <c r="M1106" s="186"/>
      <c r="N1106" s="186" t="s">
        <v>245</v>
      </c>
      <c r="O1106" s="186"/>
      <c r="P1106" s="98"/>
      <c r="Q1106" s="187"/>
      <c r="R1106" s="188"/>
      <c r="S1106" s="39"/>
      <c r="T1106" s="6"/>
      <c r="U1106" s="5"/>
      <c r="V1106" s="52"/>
      <c r="W1106" s="56"/>
      <c r="X1106" s="15"/>
      <c r="Y1106" s="52"/>
      <c r="Z1106" s="39"/>
      <c r="AA1106" s="39"/>
      <c r="AB1106" s="55"/>
      <c r="AC1106" s="17"/>
      <c r="AD1106" s="15"/>
      <c r="AE1106" s="65"/>
      <c r="AF1106" s="123"/>
      <c r="AG1106" s="39"/>
      <c r="AH1106" s="52"/>
      <c r="AJ1106" s="17"/>
      <c r="AK1106" s="17"/>
      <c r="AL1106" s="17"/>
      <c r="AM1106" s="17"/>
      <c r="AO1106" s="157" t="s">
        <v>59</v>
      </c>
    </row>
    <row r="1107" spans="2:41" s="3" customFormat="1" ht="0.95" customHeight="1" x14ac:dyDescent="0.2">
      <c r="P1107" s="73"/>
      <c r="Q1107" s="89"/>
      <c r="R1107" s="6"/>
      <c r="S1107" s="39"/>
      <c r="T1107" s="6"/>
      <c r="U1107" s="5"/>
      <c r="V1107" s="52"/>
      <c r="W1107" s="56"/>
      <c r="X1107" s="15"/>
      <c r="Y1107" s="52"/>
      <c r="Z1107" s="39"/>
      <c r="AA1107" s="39"/>
      <c r="AB1107" s="55"/>
      <c r="AC1107" s="17"/>
      <c r="AD1107" s="15"/>
      <c r="AE1107" s="65"/>
      <c r="AF1107" s="123"/>
      <c r="AG1107" s="39"/>
      <c r="AH1107" s="52"/>
      <c r="AJ1107" s="17"/>
      <c r="AK1107" s="17"/>
      <c r="AL1107" s="17"/>
      <c r="AM1107" s="17"/>
      <c r="AO1107" s="157" t="s">
        <v>59</v>
      </c>
    </row>
    <row r="1108" spans="2:41" s="3" customFormat="1" ht="9.9499999999999993" customHeight="1" x14ac:dyDescent="0.2">
      <c r="B1108" s="112" t="s">
        <v>55</v>
      </c>
      <c r="D1108" s="40"/>
      <c r="E1108" s="73" t="s">
        <v>159</v>
      </c>
      <c r="F1108" s="73"/>
      <c r="G1108" s="30" t="s">
        <v>48</v>
      </c>
      <c r="H1108" s="30"/>
      <c r="I1108" s="30"/>
      <c r="J1108" s="30" t="s">
        <v>105</v>
      </c>
      <c r="L1108" s="30"/>
      <c r="M1108" s="30"/>
      <c r="N1108" s="30"/>
      <c r="P1108" s="73" t="s">
        <v>160</v>
      </c>
      <c r="Q1108" s="89"/>
      <c r="R1108" s="29"/>
      <c r="S1108" s="39">
        <f t="shared" ref="S1108:S1109" si="2954">IF(Suggested="Yes",AA1108,AG1108)</f>
        <v>13.4</v>
      </c>
      <c r="T1108" s="37" t="s">
        <v>47</v>
      </c>
      <c r="U1108" s="5" t="str">
        <f>+Instructions!$B$3</f>
        <v>B</v>
      </c>
      <c r="V1108" s="52"/>
      <c r="W1108" s="56">
        <f>+Instructions!$C$22</f>
        <v>0</v>
      </c>
      <c r="X1108" s="17">
        <f t="shared" ref="X1108:X1109" si="2955">ROUND($AA1108*(1-W1108)+0.004999,2)</f>
        <v>13.4</v>
      </c>
      <c r="Y1108" s="52"/>
      <c r="Z1108" s="6" t="s">
        <v>667</v>
      </c>
      <c r="AA1108" s="39">
        <v>13.4</v>
      </c>
      <c r="AB1108" s="60">
        <f t="shared" ref="AB1108:AB1109" si="2956">+W1108</f>
        <v>0</v>
      </c>
      <c r="AC1108" s="17">
        <f t="shared" ref="AC1108:AC1109" si="2957">+X1108</f>
        <v>13.4</v>
      </c>
      <c r="AD1108" s="12">
        <f t="shared" ref="AD1108:AD1109" si="2958">(AG1108-AC1108)/AG1108</f>
        <v>0</v>
      </c>
      <c r="AE1108" s="120"/>
      <c r="AF1108" s="127">
        <v>1</v>
      </c>
      <c r="AG1108" s="38">
        <f t="shared" ref="AG1108:AG1109" si="2959">SUM(AJ1108:AL1108)+AE1108</f>
        <v>13.4</v>
      </c>
      <c r="AH1108" s="52"/>
      <c r="AJ1108" s="17">
        <f t="shared" ref="AJ1108:AJ1109" si="2960">ROUND(AC1108/(1-VLOOKUP(AF1108,Group,2,FALSE)),2)</f>
        <v>13.4</v>
      </c>
      <c r="AK1108" s="17">
        <f t="shared" ref="AK1108:AK1109" si="2961">IF(VLOOKUP(AF1108,Group,5,FALSE)="YES",VLOOKUP(ROUND(ROUND(AJ1108,1)-AJ1108,2),Round,2,FALSE)+VLOOKUP(AF1108,Group,6,FALSE),0)</f>
        <v>0</v>
      </c>
      <c r="AL1108" s="17">
        <f t="shared" ref="AL1108:AL1109" si="2962">IF(VLOOKUP(AF1108,Group,7,FALSE)="",0,ROUND(AJ1108-0.04999,1)-AJ1108+AM1108)</f>
        <v>0</v>
      </c>
      <c r="AM1108" s="17" t="str">
        <f t="shared" ref="AM1108:AM1109" si="2963">IF(VLOOKUP(AF1108,Group,7,FALSE)="","",VLOOKUP(AF1108,Group,7,FALSE))</f>
        <v/>
      </c>
      <c r="AO1108" s="31" t="s">
        <v>59</v>
      </c>
    </row>
    <row r="1109" spans="2:41" s="3" customFormat="1" ht="9.9499999999999993" customHeight="1" x14ac:dyDescent="0.2">
      <c r="B1109" s="112" t="s">
        <v>55</v>
      </c>
      <c r="D1109" s="40"/>
      <c r="E1109" s="73" t="s">
        <v>112</v>
      </c>
      <c r="F1109" s="73"/>
      <c r="G1109" s="30" t="s">
        <v>48</v>
      </c>
      <c r="H1109" s="30"/>
      <c r="I1109" s="30"/>
      <c r="J1109" s="30" t="s">
        <v>105</v>
      </c>
      <c r="L1109" s="30"/>
      <c r="M1109" s="30"/>
      <c r="N1109" s="30"/>
      <c r="P1109" s="73" t="s">
        <v>113</v>
      </c>
      <c r="Q1109" s="89"/>
      <c r="R1109" s="29"/>
      <c r="S1109" s="39">
        <f t="shared" si="2954"/>
        <v>13.7</v>
      </c>
      <c r="T1109" s="37" t="s">
        <v>47</v>
      </c>
      <c r="U1109" s="5" t="str">
        <f>+Instructions!$B$3</f>
        <v>B</v>
      </c>
      <c r="V1109" s="52"/>
      <c r="W1109" s="56">
        <f>+Instructions!$C$22</f>
        <v>0</v>
      </c>
      <c r="X1109" s="17">
        <f t="shared" si="2955"/>
        <v>13.7</v>
      </c>
      <c r="Y1109" s="52"/>
      <c r="Z1109" s="6" t="s">
        <v>667</v>
      </c>
      <c r="AA1109" s="39">
        <v>13.7</v>
      </c>
      <c r="AB1109" s="60">
        <f t="shared" si="2956"/>
        <v>0</v>
      </c>
      <c r="AC1109" s="17">
        <f t="shared" si="2957"/>
        <v>13.7</v>
      </c>
      <c r="AD1109" s="12">
        <f t="shared" si="2958"/>
        <v>0</v>
      </c>
      <c r="AE1109" s="120"/>
      <c r="AF1109" s="127">
        <v>1</v>
      </c>
      <c r="AG1109" s="38">
        <f t="shared" si="2959"/>
        <v>13.7</v>
      </c>
      <c r="AH1109" s="52"/>
      <c r="AJ1109" s="17">
        <f t="shared" si="2960"/>
        <v>13.7</v>
      </c>
      <c r="AK1109" s="17">
        <f t="shared" si="2961"/>
        <v>0</v>
      </c>
      <c r="AL1109" s="17">
        <f t="shared" si="2962"/>
        <v>0</v>
      </c>
      <c r="AM1109" s="17" t="str">
        <f t="shared" si="2963"/>
        <v/>
      </c>
      <c r="AO1109" s="31" t="s">
        <v>59</v>
      </c>
    </row>
    <row r="1110" spans="2:41" s="3" customFormat="1" ht="9.9499999999999993" customHeight="1" x14ac:dyDescent="0.2">
      <c r="B1110" s="112" t="s">
        <v>55</v>
      </c>
      <c r="D1110" s="40"/>
      <c r="E1110" s="73" t="s">
        <v>107</v>
      </c>
      <c r="F1110" s="73"/>
      <c r="G1110" s="30" t="s">
        <v>48</v>
      </c>
      <c r="H1110" s="30"/>
      <c r="I1110" s="30"/>
      <c r="J1110" s="30" t="s">
        <v>105</v>
      </c>
      <c r="L1110" s="30"/>
      <c r="M1110" s="30"/>
      <c r="N1110" s="30"/>
      <c r="P1110" s="73" t="s">
        <v>108</v>
      </c>
      <c r="Q1110" s="89"/>
      <c r="R1110" s="29"/>
      <c r="S1110" s="39">
        <f>IF(Suggested="Yes",AA1110,AG1110)</f>
        <v>15</v>
      </c>
      <c r="T1110" s="37" t="s">
        <v>47</v>
      </c>
      <c r="U1110" s="5" t="str">
        <f>+Instructions!$B$3</f>
        <v>B</v>
      </c>
      <c r="V1110" s="52"/>
      <c r="W1110" s="56">
        <f>+Instructions!$C$22</f>
        <v>0</v>
      </c>
      <c r="X1110" s="17">
        <f>ROUND($AA1110*(1-W1110)+0.004999,2)</f>
        <v>15</v>
      </c>
      <c r="Y1110" s="52"/>
      <c r="Z1110" s="6" t="s">
        <v>667</v>
      </c>
      <c r="AA1110" s="39">
        <v>15</v>
      </c>
      <c r="AB1110" s="60">
        <f>+W1110</f>
        <v>0</v>
      </c>
      <c r="AC1110" s="17">
        <f>+X1110</f>
        <v>15</v>
      </c>
      <c r="AD1110" s="12">
        <f>(AG1110-AC1110)/AG1110</f>
        <v>0</v>
      </c>
      <c r="AE1110" s="120"/>
      <c r="AF1110" s="127">
        <v>1</v>
      </c>
      <c r="AG1110" s="38">
        <f>SUM(AJ1110:AL1110)+AE1110</f>
        <v>15</v>
      </c>
      <c r="AH1110" s="52"/>
      <c r="AJ1110" s="17">
        <f>ROUND(AC1110/(1-VLOOKUP(AF1110,Group,2,FALSE)),2)</f>
        <v>15</v>
      </c>
      <c r="AK1110" s="17">
        <f>IF(VLOOKUP(AF1110,Group,5,FALSE)="YES",VLOOKUP(ROUND(ROUND(AJ1110,1)-AJ1110,2),Round,2,FALSE)+VLOOKUP(AF1110,Group,6,FALSE),0)</f>
        <v>0</v>
      </c>
      <c r="AL1110" s="17">
        <f>IF(VLOOKUP(AF1110,Group,7,FALSE)="",0,ROUND(AJ1110-0.04999,1)-AJ1110+AM1110)</f>
        <v>0</v>
      </c>
      <c r="AM1110" s="17" t="str">
        <f>IF(VLOOKUP(AF1110,Group,7,FALSE)="","",VLOOKUP(AF1110,Group,7,FALSE))</f>
        <v/>
      </c>
      <c r="AO1110" s="31" t="s">
        <v>59</v>
      </c>
    </row>
    <row r="1111" spans="2:41" s="3" customFormat="1" ht="0.95" customHeight="1" x14ac:dyDescent="0.2">
      <c r="P1111" s="73"/>
      <c r="Q1111" s="89"/>
      <c r="R1111" s="6"/>
      <c r="S1111" s="39"/>
      <c r="T1111" s="6"/>
      <c r="U1111" s="5"/>
      <c r="V1111" s="52"/>
      <c r="W1111" s="56"/>
      <c r="X1111" s="15"/>
      <c r="Y1111" s="52"/>
      <c r="Z1111" s="39"/>
      <c r="AA1111" s="39"/>
      <c r="AB1111" s="55"/>
      <c r="AC1111" s="17"/>
      <c r="AD1111" s="15"/>
      <c r="AE1111" s="65"/>
      <c r="AF1111" s="123"/>
      <c r="AG1111" s="39"/>
      <c r="AH1111" s="52"/>
      <c r="AJ1111" s="17"/>
      <c r="AK1111" s="17"/>
      <c r="AL1111" s="17"/>
      <c r="AM1111" s="17"/>
      <c r="AO1111" s="157" t="s">
        <v>59</v>
      </c>
    </row>
    <row r="1112" spans="2:41" s="3" customFormat="1" ht="9.9499999999999993" customHeight="1" x14ac:dyDescent="0.2">
      <c r="B1112" s="113" t="s">
        <v>45</v>
      </c>
      <c r="D1112" s="40"/>
      <c r="E1112" s="73" t="s">
        <v>248</v>
      </c>
      <c r="F1112" s="73"/>
      <c r="G1112" s="30" t="s">
        <v>249</v>
      </c>
      <c r="H1112" s="30"/>
      <c r="I1112" s="30"/>
      <c r="J1112" s="30" t="s">
        <v>115</v>
      </c>
      <c r="K1112" s="30"/>
      <c r="L1112" s="30"/>
      <c r="M1112" s="30"/>
      <c r="N1112" s="30"/>
      <c r="P1112" s="73" t="s">
        <v>194</v>
      </c>
      <c r="Q1112" s="89"/>
      <c r="R1112" s="29"/>
      <c r="S1112" s="39">
        <f t="shared" ref="S1112" si="2964">IF(Suggested="Yes",AA1112,AG1112)</f>
        <v>47.75</v>
      </c>
      <c r="T1112" s="37" t="s">
        <v>46</v>
      </c>
      <c r="U1112" s="5" t="str">
        <f>+Instructions!$B$3</f>
        <v>B</v>
      </c>
      <c r="V1112" s="52"/>
      <c r="W1112" s="56">
        <f>+Instructions!$C$22</f>
        <v>0</v>
      </c>
      <c r="X1112" s="39">
        <f t="shared" ref="X1112" si="2965">ROUND($AA1112*(1-W1112)+0.004999,2)</f>
        <v>47.75</v>
      </c>
      <c r="Y1112" s="52"/>
      <c r="Z1112" s="6" t="s">
        <v>667</v>
      </c>
      <c r="AA1112" s="39">
        <v>47.75</v>
      </c>
      <c r="AB1112" s="60">
        <f t="shared" ref="AB1112" si="2966">+W1112</f>
        <v>0</v>
      </c>
      <c r="AC1112" s="39">
        <f t="shared" ref="AC1112" si="2967">+X1112</f>
        <v>47.75</v>
      </c>
      <c r="AD1112" s="60">
        <f t="shared" ref="AD1112" si="2968">(AG1112-AC1112)/AG1112</f>
        <v>0</v>
      </c>
      <c r="AE1112" s="120"/>
      <c r="AF1112" s="129">
        <v>2</v>
      </c>
      <c r="AG1112" s="44">
        <f t="shared" ref="AG1112" si="2969">SUM(AJ1112:AL1112)+AE1112</f>
        <v>47.75</v>
      </c>
      <c r="AH1112" s="52"/>
      <c r="AJ1112" s="17">
        <f t="shared" ref="AJ1112" si="2970">ROUND(AC1112/(1-VLOOKUP(AF1112,Group,2,FALSE)),2)</f>
        <v>47.75</v>
      </c>
      <c r="AK1112" s="17">
        <f t="shared" ref="AK1112" si="2971">IF(VLOOKUP(AF1112,Group,5,FALSE)="YES",VLOOKUP(ROUND(ROUND(AJ1112,1)-AJ1112,2),Round,2,FALSE)+VLOOKUP(AF1112,Group,6,FALSE),0)</f>
        <v>0</v>
      </c>
      <c r="AL1112" s="17">
        <f t="shared" ref="AL1112" si="2972">IF(VLOOKUP(AF1112,Group,7,FALSE)="",0,ROUND(AJ1112-0.04999,1)-AJ1112+AM1112)</f>
        <v>0</v>
      </c>
      <c r="AM1112" s="17" t="str">
        <f t="shared" ref="AM1112" si="2973">IF(VLOOKUP(AF1112,Group,7,FALSE)="","",VLOOKUP(AF1112,Group,7,FALSE))</f>
        <v/>
      </c>
      <c r="AO1112" s="31" t="s">
        <v>59</v>
      </c>
    </row>
    <row r="1113" spans="2:41" s="3" customFormat="1" ht="9.9499999999999993" customHeight="1" x14ac:dyDescent="0.2">
      <c r="B1113" s="113" t="s">
        <v>45</v>
      </c>
      <c r="D1113" s="40"/>
      <c r="E1113" s="73" t="s">
        <v>136</v>
      </c>
      <c r="F1113" s="73"/>
      <c r="G1113" s="30" t="s">
        <v>162</v>
      </c>
      <c r="H1113" s="30"/>
      <c r="I1113" s="30"/>
      <c r="J1113" s="30" t="s">
        <v>115</v>
      </c>
      <c r="K1113" s="30"/>
      <c r="L1113" s="30"/>
      <c r="M1113" s="30"/>
      <c r="N1113" s="30"/>
      <c r="P1113" s="73" t="s">
        <v>120</v>
      </c>
      <c r="Q1113" s="89"/>
      <c r="R1113" s="29"/>
      <c r="S1113" s="39">
        <f t="shared" ref="S1113" si="2974">IF(Suggested="Yes",AA1113,AG1113)</f>
        <v>361.4</v>
      </c>
      <c r="T1113" s="37" t="s">
        <v>46</v>
      </c>
      <c r="U1113" s="5" t="str">
        <f>+Instructions!$B$3</f>
        <v>B</v>
      </c>
      <c r="V1113" s="52"/>
      <c r="W1113" s="56">
        <f>+Instructions!$C$22</f>
        <v>0</v>
      </c>
      <c r="X1113" s="39">
        <f t="shared" ref="X1113" si="2975">ROUND($AA1113*(1-W1113)+0.004999,2)</f>
        <v>361.4</v>
      </c>
      <c r="Y1113" s="52"/>
      <c r="Z1113" s="6" t="s">
        <v>667</v>
      </c>
      <c r="AA1113" s="39">
        <v>361.4</v>
      </c>
      <c r="AB1113" s="60">
        <f t="shared" ref="AB1113" si="2976">+W1113</f>
        <v>0</v>
      </c>
      <c r="AC1113" s="39">
        <f t="shared" ref="AC1113" si="2977">+X1113</f>
        <v>361.4</v>
      </c>
      <c r="AD1113" s="60">
        <f t="shared" ref="AD1113" si="2978">(AG1113-AC1113)/AG1113</f>
        <v>0</v>
      </c>
      <c r="AE1113" s="120"/>
      <c r="AF1113" s="129">
        <v>2</v>
      </c>
      <c r="AG1113" s="44">
        <f t="shared" ref="AG1113" si="2979">SUM(AJ1113:AL1113)+AE1113</f>
        <v>361.4</v>
      </c>
      <c r="AH1113" s="52"/>
      <c r="AJ1113" s="17">
        <f t="shared" ref="AJ1113" si="2980">ROUND(AC1113/(1-VLOOKUP(AF1113,Group,2,FALSE)),2)</f>
        <v>361.4</v>
      </c>
      <c r="AK1113" s="17">
        <f t="shared" ref="AK1113" si="2981">IF(VLOOKUP(AF1113,Group,5,FALSE)="YES",VLOOKUP(ROUND(ROUND(AJ1113,1)-AJ1113,2),Round,2,FALSE)+VLOOKUP(AF1113,Group,6,FALSE),0)</f>
        <v>0</v>
      </c>
      <c r="AL1113" s="17">
        <f t="shared" ref="AL1113" si="2982">IF(VLOOKUP(AF1113,Group,7,FALSE)="",0,ROUND(AJ1113-0.04999,1)-AJ1113+AM1113)</f>
        <v>0</v>
      </c>
      <c r="AM1113" s="17" t="str">
        <f t="shared" ref="AM1113" si="2983">IF(VLOOKUP(AF1113,Group,7,FALSE)="","",VLOOKUP(AF1113,Group,7,FALSE))</f>
        <v/>
      </c>
      <c r="AO1113" s="31" t="s">
        <v>59</v>
      </c>
    </row>
    <row r="1114" spans="2:41" s="3" customFormat="1" ht="0.95" customHeight="1" x14ac:dyDescent="0.2">
      <c r="P1114" s="73"/>
      <c r="Q1114" s="89"/>
      <c r="R1114" s="6"/>
      <c r="S1114" s="39"/>
      <c r="T1114" s="6"/>
      <c r="U1114" s="5"/>
      <c r="V1114" s="52"/>
      <c r="W1114" s="56"/>
      <c r="X1114" s="15"/>
      <c r="Y1114" s="52"/>
      <c r="Z1114" s="39"/>
      <c r="AA1114" s="39"/>
      <c r="AB1114" s="55"/>
      <c r="AC1114" s="17"/>
      <c r="AD1114" s="15"/>
      <c r="AE1114" s="65"/>
      <c r="AF1114" s="123"/>
      <c r="AG1114" s="39"/>
      <c r="AH1114" s="52"/>
      <c r="AJ1114" s="17"/>
      <c r="AK1114" s="17"/>
      <c r="AL1114" s="17"/>
      <c r="AM1114" s="17"/>
      <c r="AO1114" s="157" t="s">
        <v>59</v>
      </c>
    </row>
    <row r="1115" spans="2:41" s="3" customFormat="1" ht="9.9499999999999993" customHeight="1" x14ac:dyDescent="0.2">
      <c r="B1115" s="113" t="s">
        <v>45</v>
      </c>
      <c r="D1115" s="40"/>
      <c r="E1115" s="73" t="s">
        <v>117</v>
      </c>
      <c r="F1115" s="73"/>
      <c r="G1115" s="30" t="s">
        <v>118</v>
      </c>
      <c r="H1115" s="30"/>
      <c r="I1115" s="30"/>
      <c r="J1115" s="30" t="s">
        <v>115</v>
      </c>
      <c r="K1115" s="30"/>
      <c r="L1115" s="30"/>
      <c r="M1115" s="30"/>
      <c r="N1115" s="30"/>
      <c r="P1115" s="73" t="s">
        <v>119</v>
      </c>
      <c r="Q1115" s="89"/>
      <c r="R1115" s="29"/>
      <c r="S1115" s="39">
        <f t="shared" ref="S1115" si="2984">IF(Suggested="Yes",AA1115,AG1115)</f>
        <v>17.55</v>
      </c>
      <c r="T1115" s="37" t="s">
        <v>46</v>
      </c>
      <c r="U1115" s="5" t="str">
        <f>+Instructions!$B$3</f>
        <v>B</v>
      </c>
      <c r="V1115" s="52"/>
      <c r="W1115" s="56">
        <f>+Instructions!$C$22</f>
        <v>0</v>
      </c>
      <c r="X1115" s="39">
        <f t="shared" ref="X1115" si="2985">ROUND($AA1115*(1-W1115)+0.004999,2)</f>
        <v>17.55</v>
      </c>
      <c r="Y1115" s="52"/>
      <c r="Z1115" s="6" t="s">
        <v>667</v>
      </c>
      <c r="AA1115" s="39">
        <v>17.55</v>
      </c>
      <c r="AB1115" s="60">
        <f t="shared" ref="AB1115" si="2986">+W1115</f>
        <v>0</v>
      </c>
      <c r="AC1115" s="39">
        <f t="shared" ref="AC1115" si="2987">+X1115</f>
        <v>17.55</v>
      </c>
      <c r="AD1115" s="60">
        <f t="shared" ref="AD1115" si="2988">(AG1115-AC1115)/AG1115</f>
        <v>0</v>
      </c>
      <c r="AE1115" s="120"/>
      <c r="AF1115" s="129">
        <v>2</v>
      </c>
      <c r="AG1115" s="44">
        <f t="shared" ref="AG1115" si="2989">SUM(AJ1115:AL1115)+AE1115</f>
        <v>17.55</v>
      </c>
      <c r="AH1115" s="52"/>
      <c r="AJ1115" s="17">
        <f t="shared" ref="AJ1115" si="2990">ROUND(AC1115/(1-VLOOKUP(AF1115,Group,2,FALSE)),2)</f>
        <v>17.55</v>
      </c>
      <c r="AK1115" s="17">
        <f t="shared" ref="AK1115" si="2991">IF(VLOOKUP(AF1115,Group,5,FALSE)="YES",VLOOKUP(ROUND(ROUND(AJ1115,1)-AJ1115,2),Round,2,FALSE)+VLOOKUP(AF1115,Group,6,FALSE),0)</f>
        <v>0</v>
      </c>
      <c r="AL1115" s="17">
        <f t="shared" ref="AL1115" si="2992">IF(VLOOKUP(AF1115,Group,7,FALSE)="",0,ROUND(AJ1115-0.04999,1)-AJ1115+AM1115)</f>
        <v>0</v>
      </c>
      <c r="AM1115" s="17" t="str">
        <f t="shared" ref="AM1115" si="2993">IF(VLOOKUP(AF1115,Group,7,FALSE)="","",VLOOKUP(AF1115,Group,7,FALSE))</f>
        <v/>
      </c>
      <c r="AO1115" s="31" t="s">
        <v>59</v>
      </c>
    </row>
    <row r="1116" spans="2:41" s="3" customFormat="1" ht="2.4500000000000002" customHeight="1" x14ac:dyDescent="0.2">
      <c r="P1116" s="73"/>
      <c r="Q1116" s="89"/>
      <c r="R1116" s="6"/>
      <c r="S1116" s="39"/>
      <c r="T1116" s="6"/>
      <c r="U1116" s="5"/>
      <c r="V1116" s="52"/>
      <c r="W1116" s="56"/>
      <c r="X1116" s="15"/>
      <c r="Y1116" s="52"/>
      <c r="Z1116" s="39"/>
      <c r="AA1116" s="39"/>
      <c r="AB1116" s="55"/>
      <c r="AC1116" s="17"/>
      <c r="AD1116" s="15"/>
      <c r="AE1116" s="65"/>
      <c r="AF1116" s="123"/>
      <c r="AG1116" s="39"/>
      <c r="AH1116" s="52"/>
      <c r="AJ1116" s="17"/>
      <c r="AK1116" s="17"/>
      <c r="AL1116" s="17"/>
      <c r="AM1116" s="17"/>
      <c r="AO1116" s="157" t="s">
        <v>59</v>
      </c>
    </row>
    <row r="1117" spans="2:41" s="3" customFormat="1" ht="9.9499999999999993" customHeight="1" x14ac:dyDescent="0.2">
      <c r="B1117" s="112" t="s">
        <v>55</v>
      </c>
      <c r="D1117" s="40"/>
      <c r="E1117" s="73" t="s">
        <v>123</v>
      </c>
      <c r="F1117" s="73"/>
      <c r="G1117" s="30" t="s">
        <v>48</v>
      </c>
      <c r="H1117" s="30"/>
      <c r="I1117" s="30"/>
      <c r="J1117" s="30" t="s">
        <v>105</v>
      </c>
      <c r="K1117" s="30"/>
      <c r="L1117" s="30"/>
      <c r="M1117" s="30"/>
      <c r="N1117" s="30"/>
      <c r="P1117" s="73" t="s">
        <v>129</v>
      </c>
      <c r="Q1117" s="89"/>
      <c r="R1117" s="29"/>
      <c r="S1117" s="39">
        <f t="shared" ref="S1117:S1121" si="2994">IF(Suggested="Yes",AA1117,AG1117)</f>
        <v>12.3</v>
      </c>
      <c r="T1117" s="37" t="s">
        <v>47</v>
      </c>
      <c r="U1117" s="5" t="str">
        <f>+Instructions!$B$3</f>
        <v>B</v>
      </c>
      <c r="V1117" s="52"/>
      <c r="W1117" s="56">
        <f>+Instructions!$C$22</f>
        <v>0</v>
      </c>
      <c r="X1117" s="17">
        <f t="shared" ref="X1117:X1121" si="2995">ROUND($AA1117*(1-W1117)+0.004999,2)</f>
        <v>12.3</v>
      </c>
      <c r="Y1117" s="52"/>
      <c r="Z1117" s="6" t="s">
        <v>667</v>
      </c>
      <c r="AA1117" s="39">
        <v>12.3</v>
      </c>
      <c r="AB1117" s="60">
        <f t="shared" ref="AB1117:AB1121" si="2996">+W1117</f>
        <v>0</v>
      </c>
      <c r="AC1117" s="17">
        <f t="shared" ref="AC1117:AC1121" si="2997">+X1117</f>
        <v>12.3</v>
      </c>
      <c r="AD1117" s="12">
        <f t="shared" ref="AD1117:AD1121" si="2998">(AG1117-AC1117)/AG1117</f>
        <v>0</v>
      </c>
      <c r="AE1117" s="120"/>
      <c r="AF1117" s="127">
        <v>1</v>
      </c>
      <c r="AG1117" s="38">
        <f t="shared" ref="AG1117:AG1121" si="2999">SUM(AJ1117:AL1117)+AE1117</f>
        <v>12.3</v>
      </c>
      <c r="AH1117" s="52"/>
      <c r="AJ1117" s="17">
        <f t="shared" ref="AJ1117:AJ1121" si="3000">ROUND(AC1117/(1-VLOOKUP(AF1117,Group,2,FALSE)),2)</f>
        <v>12.3</v>
      </c>
      <c r="AK1117" s="17">
        <f t="shared" ref="AK1117:AK1121" si="3001">IF(VLOOKUP(AF1117,Group,5,FALSE)="YES",VLOOKUP(ROUND(ROUND(AJ1117,1)-AJ1117,2),Round,2,FALSE)+VLOOKUP(AF1117,Group,6,FALSE),0)</f>
        <v>0</v>
      </c>
      <c r="AL1117" s="17">
        <f t="shared" ref="AL1117:AL1121" si="3002">IF(VLOOKUP(AF1117,Group,7,FALSE)="",0,ROUND(AJ1117-0.04999,1)-AJ1117+AM1117)</f>
        <v>0</v>
      </c>
      <c r="AM1117" s="17" t="str">
        <f t="shared" ref="AM1117:AM1121" si="3003">IF(VLOOKUP(AF1117,Group,7,FALSE)="","",VLOOKUP(AF1117,Group,7,FALSE))</f>
        <v/>
      </c>
      <c r="AO1117" s="31" t="s">
        <v>59</v>
      </c>
    </row>
    <row r="1118" spans="2:41" s="3" customFormat="1" ht="9.9499999999999993" customHeight="1" x14ac:dyDescent="0.2">
      <c r="B1118" s="112" t="s">
        <v>55</v>
      </c>
      <c r="D1118" s="40"/>
      <c r="E1118" s="73" t="s">
        <v>124</v>
      </c>
      <c r="F1118" s="73"/>
      <c r="G1118" s="30" t="s">
        <v>48</v>
      </c>
      <c r="H1118" s="30"/>
      <c r="I1118" s="30"/>
      <c r="J1118" s="30" t="s">
        <v>105</v>
      </c>
      <c r="K1118" s="30"/>
      <c r="L1118" s="30"/>
      <c r="M1118" s="30"/>
      <c r="N1118" s="30"/>
      <c r="P1118" s="73" t="s">
        <v>111</v>
      </c>
      <c r="Q1118" s="89"/>
      <c r="R1118" s="29"/>
      <c r="S1118" s="39">
        <f t="shared" si="2994"/>
        <v>12.7</v>
      </c>
      <c r="T1118" s="37" t="s">
        <v>47</v>
      </c>
      <c r="U1118" s="5" t="str">
        <f>+Instructions!$B$3</f>
        <v>B</v>
      </c>
      <c r="V1118" s="52"/>
      <c r="W1118" s="56">
        <f>+Instructions!$C$22</f>
        <v>0</v>
      </c>
      <c r="X1118" s="17">
        <f t="shared" si="2995"/>
        <v>12.7</v>
      </c>
      <c r="Y1118" s="52"/>
      <c r="Z1118" s="6" t="s">
        <v>667</v>
      </c>
      <c r="AA1118" s="39">
        <v>12.7</v>
      </c>
      <c r="AB1118" s="60">
        <f t="shared" si="2996"/>
        <v>0</v>
      </c>
      <c r="AC1118" s="17">
        <f t="shared" si="2997"/>
        <v>12.7</v>
      </c>
      <c r="AD1118" s="12">
        <f t="shared" si="2998"/>
        <v>0</v>
      </c>
      <c r="AE1118" s="120"/>
      <c r="AF1118" s="127">
        <v>1</v>
      </c>
      <c r="AG1118" s="38">
        <f t="shared" si="2999"/>
        <v>12.7</v>
      </c>
      <c r="AH1118" s="52"/>
      <c r="AJ1118" s="17">
        <f t="shared" si="3000"/>
        <v>12.7</v>
      </c>
      <c r="AK1118" s="17">
        <f t="shared" si="3001"/>
        <v>0</v>
      </c>
      <c r="AL1118" s="17">
        <f t="shared" si="3002"/>
        <v>0</v>
      </c>
      <c r="AM1118" s="17" t="str">
        <f t="shared" si="3003"/>
        <v/>
      </c>
      <c r="AO1118" s="31" t="s">
        <v>59</v>
      </c>
    </row>
    <row r="1119" spans="2:41" s="3" customFormat="1" ht="9.9499999999999993" customHeight="1" x14ac:dyDescent="0.2">
      <c r="B1119" s="112" t="s">
        <v>55</v>
      </c>
      <c r="D1119" s="40"/>
      <c r="E1119" s="73" t="s">
        <v>125</v>
      </c>
      <c r="F1119" s="73"/>
      <c r="G1119" s="30" t="s">
        <v>48</v>
      </c>
      <c r="H1119" s="30"/>
      <c r="I1119" s="30"/>
      <c r="J1119" s="30" t="s">
        <v>105</v>
      </c>
      <c r="K1119" s="30"/>
      <c r="L1119" s="30"/>
      <c r="M1119" s="30"/>
      <c r="N1119" s="30"/>
      <c r="P1119" s="73" t="s">
        <v>141</v>
      </c>
      <c r="Q1119" s="89"/>
      <c r="R1119" s="29"/>
      <c r="S1119" s="39">
        <f t="shared" si="2994"/>
        <v>15.8</v>
      </c>
      <c r="T1119" s="37" t="s">
        <v>47</v>
      </c>
      <c r="U1119" s="5" t="str">
        <f>+Instructions!$B$3</f>
        <v>B</v>
      </c>
      <c r="V1119" s="52"/>
      <c r="W1119" s="56">
        <f>+Instructions!$C$22</f>
        <v>0</v>
      </c>
      <c r="X1119" s="17">
        <f t="shared" si="2995"/>
        <v>15.8</v>
      </c>
      <c r="Y1119" s="52"/>
      <c r="Z1119" s="6" t="s">
        <v>667</v>
      </c>
      <c r="AA1119" s="39">
        <v>15.8</v>
      </c>
      <c r="AB1119" s="60">
        <f t="shared" si="2996"/>
        <v>0</v>
      </c>
      <c r="AC1119" s="17">
        <f t="shared" si="2997"/>
        <v>15.8</v>
      </c>
      <c r="AD1119" s="12">
        <f t="shared" si="2998"/>
        <v>0</v>
      </c>
      <c r="AE1119" s="120"/>
      <c r="AF1119" s="127">
        <v>1</v>
      </c>
      <c r="AG1119" s="38">
        <f t="shared" si="2999"/>
        <v>15.8</v>
      </c>
      <c r="AH1119" s="52"/>
      <c r="AJ1119" s="17">
        <f t="shared" si="3000"/>
        <v>15.8</v>
      </c>
      <c r="AK1119" s="17">
        <f t="shared" si="3001"/>
        <v>0</v>
      </c>
      <c r="AL1119" s="17">
        <f t="shared" si="3002"/>
        <v>0</v>
      </c>
      <c r="AM1119" s="17" t="str">
        <f t="shared" si="3003"/>
        <v/>
      </c>
      <c r="AO1119" s="31" t="s">
        <v>59</v>
      </c>
    </row>
    <row r="1120" spans="2:41" s="3" customFormat="1" ht="9.9499999999999993" customHeight="1" x14ac:dyDescent="0.2">
      <c r="B1120" s="112" t="s">
        <v>55</v>
      </c>
      <c r="D1120" s="40"/>
      <c r="E1120" s="73" t="s">
        <v>277</v>
      </c>
      <c r="F1120" s="73"/>
      <c r="G1120" s="30" t="s">
        <v>48</v>
      </c>
      <c r="H1120" s="30"/>
      <c r="I1120" s="30"/>
      <c r="J1120" s="30" t="s">
        <v>105</v>
      </c>
      <c r="K1120" s="30"/>
      <c r="L1120" s="30"/>
      <c r="M1120" s="30"/>
      <c r="N1120" s="30"/>
      <c r="P1120" s="73" t="s">
        <v>143</v>
      </c>
      <c r="Q1120" s="89"/>
      <c r="R1120" s="29" t="s">
        <v>52</v>
      </c>
      <c r="S1120" s="39">
        <f t="shared" si="2994"/>
        <v>16.8</v>
      </c>
      <c r="T1120" s="37" t="s">
        <v>47</v>
      </c>
      <c r="U1120" s="5" t="str">
        <f>+Instructions!$B$3</f>
        <v>B</v>
      </c>
      <c r="V1120" s="52"/>
      <c r="W1120" s="56">
        <f>+Instructions!$C$22</f>
        <v>0</v>
      </c>
      <c r="X1120" s="17">
        <f t="shared" si="2995"/>
        <v>16.8</v>
      </c>
      <c r="Y1120" s="52"/>
      <c r="Z1120" s="6" t="s">
        <v>667</v>
      </c>
      <c r="AA1120" s="39">
        <v>16.8</v>
      </c>
      <c r="AB1120" s="60">
        <f t="shared" si="2996"/>
        <v>0</v>
      </c>
      <c r="AC1120" s="17">
        <f t="shared" si="2997"/>
        <v>16.8</v>
      </c>
      <c r="AD1120" s="12">
        <f t="shared" si="2998"/>
        <v>0</v>
      </c>
      <c r="AE1120" s="120"/>
      <c r="AF1120" s="127">
        <v>1</v>
      </c>
      <c r="AG1120" s="38">
        <f t="shared" si="2999"/>
        <v>16.8</v>
      </c>
      <c r="AH1120" s="52"/>
      <c r="AJ1120" s="17">
        <f t="shared" si="3000"/>
        <v>16.8</v>
      </c>
      <c r="AK1120" s="17">
        <f t="shared" si="3001"/>
        <v>0</v>
      </c>
      <c r="AL1120" s="17">
        <f t="shared" si="3002"/>
        <v>0</v>
      </c>
      <c r="AM1120" s="17" t="str">
        <f t="shared" si="3003"/>
        <v/>
      </c>
      <c r="AO1120" s="31" t="s">
        <v>59</v>
      </c>
    </row>
    <row r="1121" spans="2:41" s="3" customFormat="1" ht="9.9499999999999993" customHeight="1" x14ac:dyDescent="0.2">
      <c r="B1121" s="112" t="s">
        <v>55</v>
      </c>
      <c r="D1121" s="40"/>
      <c r="E1121" s="73" t="s">
        <v>127</v>
      </c>
      <c r="F1121" s="73"/>
      <c r="G1121" s="30" t="s">
        <v>48</v>
      </c>
      <c r="H1121" s="30"/>
      <c r="I1121" s="30"/>
      <c r="J1121" s="30" t="s">
        <v>105</v>
      </c>
      <c r="K1121" s="30"/>
      <c r="L1121" s="30"/>
      <c r="M1121" s="30"/>
      <c r="N1121" s="30"/>
      <c r="P1121" s="73" t="s">
        <v>144</v>
      </c>
      <c r="Q1121" s="89"/>
      <c r="R1121" s="29" t="s">
        <v>326</v>
      </c>
      <c r="S1121" s="39">
        <f t="shared" si="2994"/>
        <v>25.5</v>
      </c>
      <c r="T1121" s="37" t="s">
        <v>47</v>
      </c>
      <c r="U1121" s="5" t="str">
        <f>+Instructions!$B$3</f>
        <v>B</v>
      </c>
      <c r="V1121" s="52"/>
      <c r="W1121" s="56">
        <f>+Instructions!$C$22</f>
        <v>0</v>
      </c>
      <c r="X1121" s="17">
        <f t="shared" si="2995"/>
        <v>25.5</v>
      </c>
      <c r="Y1121" s="52"/>
      <c r="Z1121" s="6" t="s">
        <v>667</v>
      </c>
      <c r="AA1121" s="39">
        <v>25.5</v>
      </c>
      <c r="AB1121" s="60">
        <f t="shared" si="2996"/>
        <v>0</v>
      </c>
      <c r="AC1121" s="17">
        <f t="shared" si="2997"/>
        <v>25.5</v>
      </c>
      <c r="AD1121" s="12">
        <f t="shared" si="2998"/>
        <v>0</v>
      </c>
      <c r="AE1121" s="120"/>
      <c r="AF1121" s="127">
        <v>1</v>
      </c>
      <c r="AG1121" s="38">
        <f t="shared" si="2999"/>
        <v>25.5</v>
      </c>
      <c r="AH1121" s="52"/>
      <c r="AJ1121" s="17">
        <f t="shared" si="3000"/>
        <v>25.5</v>
      </c>
      <c r="AK1121" s="17">
        <f t="shared" si="3001"/>
        <v>0</v>
      </c>
      <c r="AL1121" s="17">
        <f t="shared" si="3002"/>
        <v>0</v>
      </c>
      <c r="AM1121" s="17" t="str">
        <f t="shared" si="3003"/>
        <v/>
      </c>
      <c r="AO1121" s="31" t="s">
        <v>59</v>
      </c>
    </row>
    <row r="1122" spans="2:41" s="3" customFormat="1" ht="0.95" customHeight="1" x14ac:dyDescent="0.2">
      <c r="P1122" s="73"/>
      <c r="Q1122" s="89"/>
      <c r="R1122" s="6"/>
      <c r="S1122" s="39"/>
      <c r="T1122" s="6"/>
      <c r="U1122" s="5"/>
      <c r="V1122" s="52"/>
      <c r="W1122" s="56"/>
      <c r="X1122" s="15"/>
      <c r="Y1122" s="52"/>
      <c r="Z1122" s="39"/>
      <c r="AA1122" s="39"/>
      <c r="AB1122" s="55"/>
      <c r="AC1122" s="17"/>
      <c r="AD1122" s="15"/>
      <c r="AE1122" s="65"/>
      <c r="AF1122" s="123"/>
      <c r="AG1122" s="39"/>
      <c r="AH1122" s="52"/>
      <c r="AJ1122" s="17"/>
      <c r="AK1122" s="17"/>
      <c r="AL1122" s="17"/>
      <c r="AM1122" s="17"/>
      <c r="AO1122" s="157" t="s">
        <v>59</v>
      </c>
    </row>
    <row r="1123" spans="2:41" s="3" customFormat="1" ht="9.9499999999999993" customHeight="1" x14ac:dyDescent="0.2">
      <c r="B1123" s="113" t="s">
        <v>45</v>
      </c>
      <c r="D1123" s="40"/>
      <c r="E1123" s="73" t="s">
        <v>167</v>
      </c>
      <c r="F1123" s="73"/>
      <c r="G1123" s="30" t="s">
        <v>118</v>
      </c>
      <c r="H1123" s="30"/>
      <c r="I1123" s="30"/>
      <c r="J1123" s="30" t="s">
        <v>115</v>
      </c>
      <c r="K1123" s="30"/>
      <c r="L1123" s="30"/>
      <c r="M1123" s="30"/>
      <c r="N1123" s="30"/>
      <c r="P1123" s="73" t="s">
        <v>168</v>
      </c>
      <c r="Q1123" s="89"/>
      <c r="R1123" s="29"/>
      <c r="S1123" s="39">
        <f t="shared" ref="S1123" si="3004">IF(Suggested="Yes",AA1123,AG1123)</f>
        <v>14.45</v>
      </c>
      <c r="T1123" s="37" t="s">
        <v>46</v>
      </c>
      <c r="U1123" s="5" t="str">
        <f>+Instructions!$B$3</f>
        <v>B</v>
      </c>
      <c r="V1123" s="52"/>
      <c r="W1123" s="56">
        <f>+Instructions!$C$22</f>
        <v>0</v>
      </c>
      <c r="X1123" s="39">
        <f t="shared" ref="X1123" si="3005">ROUND($AA1123*(1-W1123)+0.004999,2)</f>
        <v>14.45</v>
      </c>
      <c r="Y1123" s="52"/>
      <c r="Z1123" s="6" t="s">
        <v>667</v>
      </c>
      <c r="AA1123" s="39">
        <v>14.45</v>
      </c>
      <c r="AB1123" s="60">
        <f t="shared" ref="AB1123" si="3006">+W1123</f>
        <v>0</v>
      </c>
      <c r="AC1123" s="39">
        <f t="shared" ref="AC1123" si="3007">+X1123</f>
        <v>14.45</v>
      </c>
      <c r="AD1123" s="60">
        <f t="shared" ref="AD1123" si="3008">(AG1123-AC1123)/AG1123</f>
        <v>0</v>
      </c>
      <c r="AE1123" s="120"/>
      <c r="AF1123" s="129">
        <v>2</v>
      </c>
      <c r="AG1123" s="44">
        <f t="shared" ref="AG1123" si="3009">SUM(AJ1123:AL1123)+AE1123</f>
        <v>14.45</v>
      </c>
      <c r="AH1123" s="52"/>
      <c r="AJ1123" s="17">
        <f t="shared" ref="AJ1123" si="3010">ROUND(AC1123/(1-VLOOKUP(AF1123,Group,2,FALSE)),2)</f>
        <v>14.45</v>
      </c>
      <c r="AK1123" s="17">
        <f t="shared" ref="AK1123" si="3011">IF(VLOOKUP(AF1123,Group,5,FALSE)="YES",VLOOKUP(ROUND(ROUND(AJ1123,1)-AJ1123,2),Round,2,FALSE)+VLOOKUP(AF1123,Group,6,FALSE),0)</f>
        <v>0</v>
      </c>
      <c r="AL1123" s="17">
        <f t="shared" ref="AL1123" si="3012">IF(VLOOKUP(AF1123,Group,7,FALSE)="",0,ROUND(AJ1123-0.04999,1)-AJ1123+AM1123)</f>
        <v>0</v>
      </c>
      <c r="AM1123" s="17" t="str">
        <f t="shared" ref="AM1123" si="3013">IF(VLOOKUP(AF1123,Group,7,FALSE)="","",VLOOKUP(AF1123,Group,7,FALSE))</f>
        <v/>
      </c>
      <c r="AO1123" s="31" t="s">
        <v>59</v>
      </c>
    </row>
    <row r="1124" spans="2:41" s="3" customFormat="1" ht="2.4500000000000002" customHeight="1" x14ac:dyDescent="0.2">
      <c r="P1124" s="73"/>
      <c r="Q1124" s="89"/>
      <c r="R1124" s="6"/>
      <c r="S1124" s="39"/>
      <c r="T1124" s="6"/>
      <c r="U1124" s="5"/>
      <c r="V1124" s="52"/>
      <c r="W1124" s="56"/>
      <c r="X1124" s="15"/>
      <c r="Y1124" s="52"/>
      <c r="Z1124" s="39"/>
      <c r="AA1124" s="39"/>
      <c r="AB1124" s="55"/>
      <c r="AC1124" s="17"/>
      <c r="AD1124" s="15"/>
      <c r="AE1124" s="65"/>
      <c r="AF1124" s="123"/>
      <c r="AG1124" s="39"/>
      <c r="AH1124" s="52"/>
      <c r="AJ1124" s="17"/>
      <c r="AK1124" s="17"/>
      <c r="AL1124" s="17"/>
      <c r="AM1124" s="17"/>
      <c r="AO1124" s="157" t="s">
        <v>59</v>
      </c>
    </row>
    <row r="1125" spans="2:41" s="3" customFormat="1" ht="9.9499999999999993" customHeight="1" x14ac:dyDescent="0.2">
      <c r="D1125" s="40" t="s">
        <v>97</v>
      </c>
      <c r="E1125" s="186" t="s">
        <v>455</v>
      </c>
      <c r="F1125" s="186"/>
      <c r="G1125" s="186"/>
      <c r="H1125" s="186"/>
      <c r="I1125" s="186"/>
      <c r="J1125" s="186"/>
      <c r="K1125" s="186"/>
      <c r="L1125" s="186"/>
      <c r="M1125" s="186"/>
      <c r="N1125" s="186"/>
      <c r="O1125" s="186"/>
      <c r="P1125" s="98"/>
      <c r="Q1125" s="187"/>
      <c r="R1125" s="188"/>
      <c r="S1125" s="39"/>
      <c r="T1125" s="6"/>
      <c r="U1125" s="5"/>
      <c r="V1125" s="52"/>
      <c r="W1125" s="56"/>
      <c r="X1125" s="15"/>
      <c r="Y1125" s="52"/>
      <c r="Z1125" s="39"/>
      <c r="AA1125" s="39"/>
      <c r="AB1125" s="55"/>
      <c r="AC1125" s="17"/>
      <c r="AD1125" s="15"/>
      <c r="AE1125" s="65"/>
      <c r="AF1125" s="123"/>
      <c r="AG1125" s="39"/>
      <c r="AH1125" s="52"/>
      <c r="AJ1125" s="17"/>
      <c r="AK1125" s="17"/>
      <c r="AL1125" s="17"/>
      <c r="AM1125" s="17"/>
      <c r="AO1125" s="157" t="s">
        <v>59</v>
      </c>
    </row>
    <row r="1126" spans="2:41" s="3" customFormat="1" ht="0.95" customHeight="1" x14ac:dyDescent="0.2">
      <c r="P1126" s="73"/>
      <c r="Q1126" s="89"/>
      <c r="R1126" s="6"/>
      <c r="S1126" s="39"/>
      <c r="T1126" s="6"/>
      <c r="U1126" s="5"/>
      <c r="V1126" s="52"/>
      <c r="W1126" s="56"/>
      <c r="X1126" s="15"/>
      <c r="Y1126" s="52"/>
      <c r="Z1126" s="39"/>
      <c r="AA1126" s="39"/>
      <c r="AB1126" s="55"/>
      <c r="AC1126" s="17"/>
      <c r="AD1126" s="15"/>
      <c r="AE1126" s="65"/>
      <c r="AF1126" s="123"/>
      <c r="AG1126" s="39"/>
      <c r="AH1126" s="52"/>
      <c r="AJ1126" s="17"/>
      <c r="AK1126" s="17"/>
      <c r="AL1126" s="17"/>
      <c r="AM1126" s="17"/>
      <c r="AO1126" s="157" t="s">
        <v>59</v>
      </c>
    </row>
    <row r="1127" spans="2:41" s="3" customFormat="1" ht="9.9499999999999993" customHeight="1" x14ac:dyDescent="0.2">
      <c r="B1127" s="112" t="s">
        <v>55</v>
      </c>
      <c r="D1127" s="40"/>
      <c r="E1127" s="73" t="s">
        <v>159</v>
      </c>
      <c r="F1127" s="73"/>
      <c r="G1127" s="30" t="s">
        <v>48</v>
      </c>
      <c r="H1127" s="30"/>
      <c r="I1127" s="30"/>
      <c r="J1127" s="30" t="s">
        <v>178</v>
      </c>
      <c r="L1127" s="30"/>
      <c r="M1127" s="30"/>
      <c r="N1127" s="30"/>
      <c r="P1127" s="73" t="s">
        <v>160</v>
      </c>
      <c r="Q1127" s="89"/>
      <c r="R1127" s="29"/>
      <c r="S1127" s="39">
        <f t="shared" ref="S1127:S1128" si="3014">IF(Suggested="Yes",AA1127,AG1127)</f>
        <v>13.4</v>
      </c>
      <c r="T1127" s="37" t="s">
        <v>47</v>
      </c>
      <c r="U1127" s="5" t="str">
        <f>+Instructions!$B$3</f>
        <v>B</v>
      </c>
      <c r="V1127" s="52"/>
      <c r="W1127" s="56">
        <f>+Instructions!$C$22</f>
        <v>0</v>
      </c>
      <c r="X1127" s="17">
        <f t="shared" ref="X1127:X1128" si="3015">ROUND($AA1127*(1-W1127)+0.004999,2)</f>
        <v>13.4</v>
      </c>
      <c r="Y1127" s="52"/>
      <c r="Z1127" s="6" t="s">
        <v>667</v>
      </c>
      <c r="AA1127" s="39">
        <v>13.4</v>
      </c>
      <c r="AB1127" s="60">
        <f t="shared" ref="AB1127:AB1128" si="3016">+W1127</f>
        <v>0</v>
      </c>
      <c r="AC1127" s="17">
        <f t="shared" ref="AC1127:AC1128" si="3017">+X1127</f>
        <v>13.4</v>
      </c>
      <c r="AD1127" s="12">
        <f t="shared" ref="AD1127:AD1128" si="3018">(AG1127-AC1127)/AG1127</f>
        <v>0</v>
      </c>
      <c r="AE1127" s="120"/>
      <c r="AF1127" s="127">
        <v>1</v>
      </c>
      <c r="AG1127" s="38">
        <f t="shared" ref="AG1127:AG1128" si="3019">SUM(AJ1127:AL1127)+AE1127</f>
        <v>13.4</v>
      </c>
      <c r="AH1127" s="52"/>
      <c r="AJ1127" s="17">
        <f t="shared" ref="AJ1127:AJ1128" si="3020">ROUND(AC1127/(1-VLOOKUP(AF1127,Group,2,FALSE)),2)</f>
        <v>13.4</v>
      </c>
      <c r="AK1127" s="17">
        <f t="shared" ref="AK1127:AK1128" si="3021">IF(VLOOKUP(AF1127,Group,5,FALSE)="YES",VLOOKUP(ROUND(ROUND(AJ1127,1)-AJ1127,2),Round,2,FALSE)+VLOOKUP(AF1127,Group,6,FALSE),0)</f>
        <v>0</v>
      </c>
      <c r="AL1127" s="17">
        <f t="shared" ref="AL1127:AL1128" si="3022">IF(VLOOKUP(AF1127,Group,7,FALSE)="",0,ROUND(AJ1127-0.04999,1)-AJ1127+AM1127)</f>
        <v>0</v>
      </c>
      <c r="AM1127" s="17" t="str">
        <f t="shared" ref="AM1127:AM1128" si="3023">IF(VLOOKUP(AF1127,Group,7,FALSE)="","",VLOOKUP(AF1127,Group,7,FALSE))</f>
        <v/>
      </c>
      <c r="AO1127" s="31" t="s">
        <v>59</v>
      </c>
    </row>
    <row r="1128" spans="2:41" s="3" customFormat="1" ht="9.9499999999999993" customHeight="1" x14ac:dyDescent="0.2">
      <c r="B1128" s="112" t="s">
        <v>55</v>
      </c>
      <c r="D1128" s="40"/>
      <c r="E1128" s="73" t="s">
        <v>112</v>
      </c>
      <c r="F1128" s="73"/>
      <c r="G1128" s="30" t="s">
        <v>48</v>
      </c>
      <c r="H1128" s="30"/>
      <c r="I1128" s="30"/>
      <c r="J1128" s="30" t="s">
        <v>178</v>
      </c>
      <c r="L1128" s="30"/>
      <c r="M1128" s="30"/>
      <c r="N1128" s="30"/>
      <c r="P1128" s="73" t="s">
        <v>113</v>
      </c>
      <c r="Q1128" s="89"/>
      <c r="R1128" s="29"/>
      <c r="S1128" s="39">
        <f t="shared" si="3014"/>
        <v>13.7</v>
      </c>
      <c r="T1128" s="37" t="s">
        <v>47</v>
      </c>
      <c r="U1128" s="5" t="str">
        <f>+Instructions!$B$3</f>
        <v>B</v>
      </c>
      <c r="V1128" s="52"/>
      <c r="W1128" s="56">
        <f>+Instructions!$C$22</f>
        <v>0</v>
      </c>
      <c r="X1128" s="17">
        <f t="shared" si="3015"/>
        <v>13.7</v>
      </c>
      <c r="Y1128" s="52"/>
      <c r="Z1128" s="6" t="s">
        <v>667</v>
      </c>
      <c r="AA1128" s="39">
        <v>13.7</v>
      </c>
      <c r="AB1128" s="60">
        <f t="shared" si="3016"/>
        <v>0</v>
      </c>
      <c r="AC1128" s="17">
        <f t="shared" si="3017"/>
        <v>13.7</v>
      </c>
      <c r="AD1128" s="12">
        <f t="shared" si="3018"/>
        <v>0</v>
      </c>
      <c r="AE1128" s="120"/>
      <c r="AF1128" s="127">
        <v>1</v>
      </c>
      <c r="AG1128" s="38">
        <f t="shared" si="3019"/>
        <v>13.7</v>
      </c>
      <c r="AH1128" s="52"/>
      <c r="AJ1128" s="17">
        <f t="shared" si="3020"/>
        <v>13.7</v>
      </c>
      <c r="AK1128" s="17">
        <f t="shared" si="3021"/>
        <v>0</v>
      </c>
      <c r="AL1128" s="17">
        <f t="shared" si="3022"/>
        <v>0</v>
      </c>
      <c r="AM1128" s="17" t="str">
        <f t="shared" si="3023"/>
        <v/>
      </c>
      <c r="AO1128" s="31" t="s">
        <v>59</v>
      </c>
    </row>
    <row r="1129" spans="2:41" s="3" customFormat="1" ht="9.9499999999999993" customHeight="1" x14ac:dyDescent="0.2">
      <c r="B1129" s="112" t="s">
        <v>55</v>
      </c>
      <c r="D1129" s="40"/>
      <c r="E1129" s="73" t="s">
        <v>107</v>
      </c>
      <c r="F1129" s="73"/>
      <c r="G1129" s="30" t="s">
        <v>48</v>
      </c>
      <c r="H1129" s="30"/>
      <c r="I1129" s="30"/>
      <c r="J1129" s="30" t="s">
        <v>178</v>
      </c>
      <c r="L1129" s="30"/>
      <c r="M1129" s="30"/>
      <c r="N1129" s="30"/>
      <c r="P1129" s="73" t="s">
        <v>108</v>
      </c>
      <c r="Q1129" s="89"/>
      <c r="R1129" s="29"/>
      <c r="S1129" s="39">
        <f>IF(Suggested="Yes",AA1129,AG1129)</f>
        <v>15</v>
      </c>
      <c r="T1129" s="37" t="s">
        <v>47</v>
      </c>
      <c r="U1129" s="5" t="str">
        <f>+Instructions!$B$3</f>
        <v>B</v>
      </c>
      <c r="V1129" s="52"/>
      <c r="W1129" s="56">
        <f>+Instructions!$C$22</f>
        <v>0</v>
      </c>
      <c r="X1129" s="17">
        <f>ROUND($AA1129*(1-W1129)+0.004999,2)</f>
        <v>15</v>
      </c>
      <c r="Y1129" s="52"/>
      <c r="Z1129" s="6" t="s">
        <v>667</v>
      </c>
      <c r="AA1129" s="39">
        <v>15</v>
      </c>
      <c r="AB1129" s="60">
        <f>+W1129</f>
        <v>0</v>
      </c>
      <c r="AC1129" s="17">
        <f>+X1129</f>
        <v>15</v>
      </c>
      <c r="AD1129" s="12">
        <f>(AG1129-AC1129)/AG1129</f>
        <v>0</v>
      </c>
      <c r="AE1129" s="120"/>
      <c r="AF1129" s="127">
        <v>1</v>
      </c>
      <c r="AG1129" s="38">
        <f>SUM(AJ1129:AL1129)+AE1129</f>
        <v>15</v>
      </c>
      <c r="AH1129" s="52"/>
      <c r="AJ1129" s="17">
        <f>ROUND(AC1129/(1-VLOOKUP(AF1129,Group,2,FALSE)),2)</f>
        <v>15</v>
      </c>
      <c r="AK1129" s="17">
        <f>IF(VLOOKUP(AF1129,Group,5,FALSE)="YES",VLOOKUP(ROUND(ROUND(AJ1129,1)-AJ1129,2),Round,2,FALSE)+VLOOKUP(AF1129,Group,6,FALSE),0)</f>
        <v>0</v>
      </c>
      <c r="AL1129" s="17">
        <f>IF(VLOOKUP(AF1129,Group,7,FALSE)="",0,ROUND(AJ1129-0.04999,1)-AJ1129+AM1129)</f>
        <v>0</v>
      </c>
      <c r="AM1129" s="17" t="str">
        <f>IF(VLOOKUP(AF1129,Group,7,FALSE)="","",VLOOKUP(AF1129,Group,7,FALSE))</f>
        <v/>
      </c>
      <c r="AO1129" s="31" t="s">
        <v>59</v>
      </c>
    </row>
    <row r="1130" spans="2:41" s="3" customFormat="1" ht="0.95" customHeight="1" x14ac:dyDescent="0.2">
      <c r="P1130" s="73"/>
      <c r="Q1130" s="89"/>
      <c r="R1130" s="6"/>
      <c r="S1130" s="39"/>
      <c r="T1130" s="6"/>
      <c r="U1130" s="5"/>
      <c r="V1130" s="52"/>
      <c r="W1130" s="56"/>
      <c r="X1130" s="15"/>
      <c r="Y1130" s="52"/>
      <c r="Z1130" s="39"/>
      <c r="AA1130" s="39"/>
      <c r="AB1130" s="55"/>
      <c r="AC1130" s="17"/>
      <c r="AD1130" s="15"/>
      <c r="AE1130" s="65"/>
      <c r="AF1130" s="123"/>
      <c r="AG1130" s="39"/>
      <c r="AH1130" s="52"/>
      <c r="AJ1130" s="17"/>
      <c r="AK1130" s="17"/>
      <c r="AL1130" s="17"/>
      <c r="AM1130" s="17"/>
      <c r="AO1130" s="157" t="s">
        <v>59</v>
      </c>
    </row>
    <row r="1131" spans="2:41" s="3" customFormat="1" ht="11.1" customHeight="1" x14ac:dyDescent="0.2">
      <c r="C1131" s="214" t="s">
        <v>94</v>
      </c>
      <c r="D1131" s="98"/>
      <c r="E1131" s="174"/>
      <c r="F1131" s="73"/>
      <c r="G1131" s="30"/>
      <c r="H1131" s="30" t="s">
        <v>87</v>
      </c>
      <c r="I1131" s="30"/>
      <c r="J1131" s="30"/>
      <c r="K1131" s="174"/>
      <c r="L1131" s="3" t="s">
        <v>87</v>
      </c>
      <c r="M1131" s="30"/>
      <c r="N1131" s="30"/>
      <c r="P1131" s="73"/>
      <c r="Q1131" s="89"/>
      <c r="R1131" s="29"/>
      <c r="S1131" s="39"/>
      <c r="T1131" s="37"/>
      <c r="U1131" s="37"/>
      <c r="V1131" s="52"/>
      <c r="W1131" s="56"/>
      <c r="X1131" s="39"/>
      <c r="Y1131" s="52"/>
      <c r="Z1131" s="39"/>
      <c r="AA1131" s="39"/>
      <c r="AB1131" s="60"/>
      <c r="AC1131" s="39"/>
      <c r="AD1131" s="60"/>
      <c r="AE1131" s="74"/>
      <c r="AF1131" s="74"/>
      <c r="AG1131" s="39"/>
      <c r="AH1131" s="52"/>
      <c r="AI1131" s="39"/>
      <c r="AJ1131" s="39"/>
      <c r="AK1131" s="39"/>
      <c r="AL1131" s="39"/>
      <c r="AM1131" s="39"/>
      <c r="AN1131" s="6"/>
      <c r="AO1131" s="156"/>
    </row>
    <row r="1132" spans="2:41" s="3" customFormat="1" ht="9.9499999999999993" customHeight="1" x14ac:dyDescent="0.2">
      <c r="C1132" s="213" t="s">
        <v>661</v>
      </c>
      <c r="D1132" s="98"/>
      <c r="E1132" s="174"/>
      <c r="F1132" s="73"/>
      <c r="G1132" s="30"/>
      <c r="H1132" s="30"/>
      <c r="I1132" s="30"/>
      <c r="J1132" s="30"/>
      <c r="K1132" s="174"/>
      <c r="M1132" s="30"/>
      <c r="N1132" s="30"/>
      <c r="P1132" s="73"/>
      <c r="Q1132" s="89"/>
      <c r="R1132" s="78" t="s">
        <v>121</v>
      </c>
      <c r="S1132" s="189" t="s">
        <v>530</v>
      </c>
      <c r="T1132" s="190"/>
      <c r="U1132" s="37"/>
      <c r="V1132" s="52"/>
      <c r="W1132" s="56"/>
      <c r="X1132" s="39"/>
      <c r="Y1132" s="52"/>
      <c r="Z1132" s="39"/>
      <c r="AA1132" s="39"/>
      <c r="AB1132" s="60"/>
      <c r="AC1132" s="39"/>
      <c r="AD1132" s="60"/>
      <c r="AE1132" s="74"/>
      <c r="AF1132" s="74"/>
      <c r="AG1132" s="39"/>
      <c r="AH1132" s="52"/>
      <c r="AI1132" s="39"/>
      <c r="AJ1132" s="39"/>
      <c r="AK1132" s="39"/>
      <c r="AL1132" s="39"/>
      <c r="AM1132" s="39"/>
      <c r="AN1132" s="6"/>
      <c r="AO1132" s="156"/>
    </row>
    <row r="1133" spans="2:41" s="3" customFormat="1" ht="2.85" customHeight="1" x14ac:dyDescent="0.2">
      <c r="P1133" s="73"/>
      <c r="Q1133" s="89"/>
      <c r="R1133" s="6"/>
      <c r="S1133" s="39"/>
      <c r="T1133" s="6"/>
      <c r="U1133" s="5"/>
      <c r="V1133" s="52"/>
      <c r="W1133" s="56"/>
      <c r="X1133" s="15"/>
      <c r="Y1133" s="52"/>
      <c r="Z1133" s="39"/>
      <c r="AA1133" s="39"/>
      <c r="AB1133" s="55"/>
      <c r="AC1133" s="17"/>
      <c r="AD1133" s="15"/>
      <c r="AE1133" s="65"/>
      <c r="AF1133" s="123"/>
      <c r="AG1133" s="39"/>
      <c r="AH1133" s="52"/>
      <c r="AJ1133" s="17"/>
      <c r="AK1133" s="17"/>
      <c r="AL1133" s="17"/>
      <c r="AM1133" s="17"/>
      <c r="AO1133" s="157" t="s">
        <v>59</v>
      </c>
    </row>
    <row r="1134" spans="2:41" s="3" customFormat="1" ht="9.9499999999999993" customHeight="1" x14ac:dyDescent="0.2">
      <c r="D1134" s="40" t="s">
        <v>97</v>
      </c>
      <c r="E1134" s="186" t="s">
        <v>254</v>
      </c>
      <c r="F1134" s="186"/>
      <c r="G1134" s="186"/>
      <c r="H1134" s="186"/>
      <c r="I1134" s="186"/>
      <c r="J1134" s="186"/>
      <c r="K1134" s="186"/>
      <c r="L1134" s="186"/>
      <c r="M1134" s="186"/>
      <c r="N1134" s="186"/>
      <c r="O1134" s="186"/>
      <c r="P1134" s="98"/>
      <c r="Q1134" s="187"/>
      <c r="R1134" s="188"/>
      <c r="S1134" s="39"/>
      <c r="T1134" s="6"/>
      <c r="U1134" s="5"/>
      <c r="V1134" s="52"/>
      <c r="W1134" s="56"/>
      <c r="X1134" s="15"/>
      <c r="Y1134" s="52"/>
      <c r="Z1134" s="39"/>
      <c r="AA1134" s="39"/>
      <c r="AB1134" s="55"/>
      <c r="AC1134" s="17"/>
      <c r="AD1134" s="15"/>
      <c r="AE1134" s="65"/>
      <c r="AF1134" s="123"/>
      <c r="AG1134" s="39"/>
      <c r="AH1134" s="52"/>
      <c r="AJ1134" s="17"/>
      <c r="AK1134" s="17"/>
      <c r="AL1134" s="17"/>
      <c r="AM1134" s="17"/>
      <c r="AO1134" s="157" t="s">
        <v>59</v>
      </c>
    </row>
    <row r="1135" spans="2:41" s="3" customFormat="1" ht="1.5" customHeight="1" x14ac:dyDescent="0.2">
      <c r="P1135" s="73"/>
      <c r="Q1135" s="89"/>
      <c r="R1135" s="6"/>
      <c r="S1135" s="39"/>
      <c r="T1135" s="6"/>
      <c r="U1135" s="5"/>
      <c r="V1135" s="52"/>
      <c r="W1135" s="56"/>
      <c r="X1135" s="15"/>
      <c r="Y1135" s="52"/>
      <c r="Z1135" s="39"/>
      <c r="AA1135" s="39"/>
      <c r="AB1135" s="55"/>
      <c r="AC1135" s="17"/>
      <c r="AD1135" s="15"/>
      <c r="AE1135" s="65"/>
      <c r="AF1135" s="123"/>
      <c r="AG1135" s="39"/>
      <c r="AH1135" s="52"/>
      <c r="AJ1135" s="17"/>
      <c r="AK1135" s="17"/>
      <c r="AL1135" s="17"/>
      <c r="AM1135" s="17"/>
      <c r="AO1135" s="157" t="s">
        <v>59</v>
      </c>
    </row>
    <row r="1136" spans="2:41" s="3" customFormat="1" ht="9.9499999999999993" customHeight="1" x14ac:dyDescent="0.2">
      <c r="B1136" s="112" t="s">
        <v>55</v>
      </c>
      <c r="D1136" s="40"/>
      <c r="E1136" s="73" t="s">
        <v>123</v>
      </c>
      <c r="F1136" s="73"/>
      <c r="G1136" s="30" t="s">
        <v>48</v>
      </c>
      <c r="H1136" s="30"/>
      <c r="I1136" s="30"/>
      <c r="J1136" s="30" t="s">
        <v>178</v>
      </c>
      <c r="K1136" s="30"/>
      <c r="L1136" s="30"/>
      <c r="M1136" s="30"/>
      <c r="N1136" s="30"/>
      <c r="P1136" s="73" t="s">
        <v>129</v>
      </c>
      <c r="Q1136" s="89"/>
      <c r="R1136" s="29"/>
      <c r="S1136" s="39">
        <f t="shared" ref="S1136" si="3024">IF(Suggested="Yes",AA1136,AG1136)</f>
        <v>12.3</v>
      </c>
      <c r="T1136" s="37" t="s">
        <v>47</v>
      </c>
      <c r="U1136" s="5" t="str">
        <f>+Instructions!$B$3</f>
        <v>B</v>
      </c>
      <c r="V1136" s="52"/>
      <c r="W1136" s="56">
        <f>+Instructions!$C$22</f>
        <v>0</v>
      </c>
      <c r="X1136" s="17">
        <f t="shared" ref="X1136" si="3025">ROUND($AA1136*(1-W1136)+0.004999,2)</f>
        <v>12.3</v>
      </c>
      <c r="Y1136" s="52"/>
      <c r="Z1136" s="6" t="s">
        <v>667</v>
      </c>
      <c r="AA1136" s="39">
        <v>12.3</v>
      </c>
      <c r="AB1136" s="60">
        <f t="shared" ref="AB1136" si="3026">+W1136</f>
        <v>0</v>
      </c>
      <c r="AC1136" s="17">
        <f t="shared" ref="AC1136" si="3027">+X1136</f>
        <v>12.3</v>
      </c>
      <c r="AD1136" s="12">
        <f t="shared" ref="AD1136" si="3028">(AG1136-AC1136)/AG1136</f>
        <v>0</v>
      </c>
      <c r="AE1136" s="120"/>
      <c r="AF1136" s="127">
        <v>1</v>
      </c>
      <c r="AG1136" s="38">
        <f t="shared" ref="AG1136" si="3029">SUM(AJ1136:AL1136)+AE1136</f>
        <v>12.3</v>
      </c>
      <c r="AH1136" s="52"/>
      <c r="AJ1136" s="17">
        <f t="shared" ref="AJ1136" si="3030">ROUND(AC1136/(1-VLOOKUP(AF1136,Group,2,FALSE)),2)</f>
        <v>12.3</v>
      </c>
      <c r="AK1136" s="17">
        <f t="shared" ref="AK1136" si="3031">IF(VLOOKUP(AF1136,Group,5,FALSE)="YES",VLOOKUP(ROUND(ROUND(AJ1136,1)-AJ1136,2),Round,2,FALSE)+VLOOKUP(AF1136,Group,6,FALSE),0)</f>
        <v>0</v>
      </c>
      <c r="AL1136" s="17">
        <f t="shared" ref="AL1136" si="3032">IF(VLOOKUP(AF1136,Group,7,FALSE)="",0,ROUND(AJ1136-0.04999,1)-AJ1136+AM1136)</f>
        <v>0</v>
      </c>
      <c r="AM1136" s="17" t="str">
        <f t="shared" ref="AM1136" si="3033">IF(VLOOKUP(AF1136,Group,7,FALSE)="","",VLOOKUP(AF1136,Group,7,FALSE))</f>
        <v/>
      </c>
      <c r="AO1136" s="31" t="s">
        <v>59</v>
      </c>
    </row>
    <row r="1137" spans="2:41" s="3" customFormat="1" ht="9.9499999999999993" customHeight="1" x14ac:dyDescent="0.2">
      <c r="B1137" s="112" t="s">
        <v>55</v>
      </c>
      <c r="D1137" s="40"/>
      <c r="E1137" s="73" t="s">
        <v>124</v>
      </c>
      <c r="F1137" s="73"/>
      <c r="G1137" s="30" t="s">
        <v>48</v>
      </c>
      <c r="H1137" s="30"/>
      <c r="I1137" s="30"/>
      <c r="J1137" s="30" t="s">
        <v>178</v>
      </c>
      <c r="K1137" s="30"/>
      <c r="L1137" s="30"/>
      <c r="M1137" s="30"/>
      <c r="N1137" s="30"/>
      <c r="P1137" s="73" t="s">
        <v>111</v>
      </c>
      <c r="Q1137" s="89"/>
      <c r="R1137" s="29"/>
      <c r="S1137" s="39">
        <f t="shared" ref="S1137:S1138" si="3034">IF(Suggested="Yes",AA1137,AG1137)</f>
        <v>12.7</v>
      </c>
      <c r="T1137" s="37" t="s">
        <v>47</v>
      </c>
      <c r="U1137" s="5" t="str">
        <f>+Instructions!$B$3</f>
        <v>B</v>
      </c>
      <c r="V1137" s="52"/>
      <c r="W1137" s="56">
        <f>+Instructions!$C$22</f>
        <v>0</v>
      </c>
      <c r="X1137" s="17">
        <f t="shared" ref="X1137:X1138" si="3035">ROUND($AA1137*(1-W1137)+0.004999,2)</f>
        <v>12.7</v>
      </c>
      <c r="Y1137" s="52"/>
      <c r="Z1137" s="6" t="s">
        <v>667</v>
      </c>
      <c r="AA1137" s="39">
        <v>12.7</v>
      </c>
      <c r="AB1137" s="60">
        <f t="shared" ref="AB1137:AB1138" si="3036">+W1137</f>
        <v>0</v>
      </c>
      <c r="AC1137" s="17">
        <f t="shared" ref="AC1137:AC1138" si="3037">+X1137</f>
        <v>12.7</v>
      </c>
      <c r="AD1137" s="12">
        <f t="shared" ref="AD1137:AD1138" si="3038">(AG1137-AC1137)/AG1137</f>
        <v>0</v>
      </c>
      <c r="AE1137" s="120"/>
      <c r="AF1137" s="127">
        <v>1</v>
      </c>
      <c r="AG1137" s="38">
        <f t="shared" ref="AG1137:AG1138" si="3039">SUM(AJ1137:AL1137)+AE1137</f>
        <v>12.7</v>
      </c>
      <c r="AH1137" s="52"/>
      <c r="AJ1137" s="17">
        <f t="shared" ref="AJ1137:AJ1138" si="3040">ROUND(AC1137/(1-VLOOKUP(AF1137,Group,2,FALSE)),2)</f>
        <v>12.7</v>
      </c>
      <c r="AK1137" s="17">
        <f t="shared" ref="AK1137:AK1138" si="3041">IF(VLOOKUP(AF1137,Group,5,FALSE)="YES",VLOOKUP(ROUND(ROUND(AJ1137,1)-AJ1137,2),Round,2,FALSE)+VLOOKUP(AF1137,Group,6,FALSE),0)</f>
        <v>0</v>
      </c>
      <c r="AL1137" s="17">
        <f t="shared" ref="AL1137:AL1138" si="3042">IF(VLOOKUP(AF1137,Group,7,FALSE)="",0,ROUND(AJ1137-0.04999,1)-AJ1137+AM1137)</f>
        <v>0</v>
      </c>
      <c r="AM1137" s="17" t="str">
        <f t="shared" ref="AM1137:AM1138" si="3043">IF(VLOOKUP(AF1137,Group,7,FALSE)="","",VLOOKUP(AF1137,Group,7,FALSE))</f>
        <v/>
      </c>
      <c r="AO1137" s="31" t="s">
        <v>59</v>
      </c>
    </row>
    <row r="1138" spans="2:41" s="3" customFormat="1" ht="9.9499999999999993" customHeight="1" x14ac:dyDescent="0.2">
      <c r="B1138" s="112" t="s">
        <v>55</v>
      </c>
      <c r="D1138" s="40"/>
      <c r="E1138" s="73" t="s">
        <v>125</v>
      </c>
      <c r="F1138" s="73"/>
      <c r="G1138" s="30" t="s">
        <v>48</v>
      </c>
      <c r="H1138" s="30"/>
      <c r="I1138" s="30"/>
      <c r="J1138" s="30" t="s">
        <v>178</v>
      </c>
      <c r="K1138" s="30"/>
      <c r="L1138" s="30"/>
      <c r="M1138" s="30"/>
      <c r="N1138" s="30"/>
      <c r="P1138" s="73" t="s">
        <v>141</v>
      </c>
      <c r="Q1138" s="89"/>
      <c r="R1138" s="29"/>
      <c r="S1138" s="39">
        <f t="shared" si="3034"/>
        <v>15.8</v>
      </c>
      <c r="T1138" s="37" t="s">
        <v>47</v>
      </c>
      <c r="U1138" s="5" t="str">
        <f>+Instructions!$B$3</f>
        <v>B</v>
      </c>
      <c r="V1138" s="52"/>
      <c r="W1138" s="56">
        <f>+Instructions!$C$22</f>
        <v>0</v>
      </c>
      <c r="X1138" s="17">
        <f t="shared" si="3035"/>
        <v>15.8</v>
      </c>
      <c r="Y1138" s="52"/>
      <c r="Z1138" s="6" t="s">
        <v>667</v>
      </c>
      <c r="AA1138" s="39">
        <v>15.8</v>
      </c>
      <c r="AB1138" s="60">
        <f t="shared" si="3036"/>
        <v>0</v>
      </c>
      <c r="AC1138" s="17">
        <f t="shared" si="3037"/>
        <v>15.8</v>
      </c>
      <c r="AD1138" s="12">
        <f t="shared" si="3038"/>
        <v>0</v>
      </c>
      <c r="AE1138" s="120"/>
      <c r="AF1138" s="127">
        <v>1</v>
      </c>
      <c r="AG1138" s="38">
        <f t="shared" si="3039"/>
        <v>15.8</v>
      </c>
      <c r="AH1138" s="52"/>
      <c r="AJ1138" s="17">
        <f t="shared" si="3040"/>
        <v>15.8</v>
      </c>
      <c r="AK1138" s="17">
        <f t="shared" si="3041"/>
        <v>0</v>
      </c>
      <c r="AL1138" s="17">
        <f t="shared" si="3042"/>
        <v>0</v>
      </c>
      <c r="AM1138" s="17" t="str">
        <f t="shared" si="3043"/>
        <v/>
      </c>
      <c r="AO1138" s="31" t="s">
        <v>59</v>
      </c>
    </row>
    <row r="1139" spans="2:41" s="3" customFormat="1" ht="2.85" customHeight="1" x14ac:dyDescent="0.2">
      <c r="P1139" s="73"/>
      <c r="Q1139" s="89"/>
      <c r="R1139" s="6"/>
      <c r="S1139" s="39"/>
      <c r="T1139" s="6"/>
      <c r="U1139" s="5"/>
      <c r="V1139" s="52"/>
      <c r="W1139" s="56"/>
      <c r="X1139" s="15"/>
      <c r="Y1139" s="52"/>
      <c r="Z1139" s="39"/>
      <c r="AA1139" s="39"/>
      <c r="AB1139" s="55"/>
      <c r="AC1139" s="17"/>
      <c r="AD1139" s="15"/>
      <c r="AE1139" s="65"/>
      <c r="AF1139" s="123"/>
      <c r="AG1139" s="39"/>
      <c r="AH1139" s="52"/>
      <c r="AJ1139" s="17"/>
      <c r="AK1139" s="17"/>
      <c r="AL1139" s="17"/>
      <c r="AM1139" s="17"/>
      <c r="AO1139" s="157" t="s">
        <v>59</v>
      </c>
    </row>
    <row r="1140" spans="2:41" s="3" customFormat="1" ht="9.9499999999999993" customHeight="1" x14ac:dyDescent="0.2">
      <c r="B1140" s="112" t="s">
        <v>55</v>
      </c>
      <c r="D1140" s="40"/>
      <c r="E1140" s="73" t="s">
        <v>173</v>
      </c>
      <c r="F1140" s="73"/>
      <c r="G1140" s="30" t="s">
        <v>48</v>
      </c>
      <c r="H1140" s="30"/>
      <c r="I1140" s="30"/>
      <c r="J1140" s="30" t="s">
        <v>175</v>
      </c>
      <c r="K1140" s="30"/>
      <c r="L1140" s="30"/>
      <c r="M1140" s="30"/>
      <c r="N1140" s="30"/>
      <c r="P1140" s="73" t="s">
        <v>176</v>
      </c>
      <c r="Q1140" s="89"/>
      <c r="R1140" s="29"/>
      <c r="S1140" s="39">
        <f t="shared" ref="S1140" si="3044">IF(Suggested="Yes",AA1140,AG1140)</f>
        <v>17</v>
      </c>
      <c r="T1140" s="37" t="s">
        <v>47</v>
      </c>
      <c r="U1140" s="5" t="str">
        <f>+Instructions!$B$3</f>
        <v>B</v>
      </c>
      <c r="V1140" s="52"/>
      <c r="W1140" s="56">
        <f>+Instructions!$C$22</f>
        <v>0</v>
      </c>
      <c r="X1140" s="17">
        <f t="shared" ref="X1140" si="3045">ROUND($AA1140*(1-W1140)+0.004999,2)</f>
        <v>17</v>
      </c>
      <c r="Y1140" s="52"/>
      <c r="Z1140" s="6" t="s">
        <v>666</v>
      </c>
      <c r="AA1140" s="39">
        <v>17</v>
      </c>
      <c r="AB1140" s="60">
        <f t="shared" ref="AB1140" si="3046">+W1140</f>
        <v>0</v>
      </c>
      <c r="AC1140" s="17">
        <f t="shared" ref="AC1140" si="3047">+X1140</f>
        <v>17</v>
      </c>
      <c r="AD1140" s="12">
        <f t="shared" ref="AD1140" si="3048">(AG1140-AC1140)/AG1140</f>
        <v>0</v>
      </c>
      <c r="AE1140" s="120"/>
      <c r="AF1140" s="127">
        <v>1</v>
      </c>
      <c r="AG1140" s="38">
        <f t="shared" ref="AG1140" si="3049">SUM(AJ1140:AL1140)+AE1140</f>
        <v>17</v>
      </c>
      <c r="AH1140" s="52"/>
      <c r="AJ1140" s="17">
        <f t="shared" ref="AJ1140" si="3050">ROUND(AC1140/(1-VLOOKUP(AF1140,Group,2,FALSE)),2)</f>
        <v>17</v>
      </c>
      <c r="AK1140" s="17">
        <f t="shared" ref="AK1140" si="3051">IF(VLOOKUP(AF1140,Group,5,FALSE)="YES",VLOOKUP(ROUND(ROUND(AJ1140,1)-AJ1140,2),Round,2,FALSE)+VLOOKUP(AF1140,Group,6,FALSE),0)</f>
        <v>0</v>
      </c>
      <c r="AL1140" s="17">
        <f t="shared" ref="AL1140" si="3052">IF(VLOOKUP(AF1140,Group,7,FALSE)="",0,ROUND(AJ1140-0.04999,1)-AJ1140+AM1140)</f>
        <v>0</v>
      </c>
      <c r="AM1140" s="17" t="str">
        <f t="shared" ref="AM1140" si="3053">IF(VLOOKUP(AF1140,Group,7,FALSE)="","",VLOOKUP(AF1140,Group,7,FALSE))</f>
        <v/>
      </c>
      <c r="AO1140" s="31" t="s">
        <v>59</v>
      </c>
    </row>
    <row r="1141" spans="2:41" s="3" customFormat="1" ht="9.9499999999999993" customHeight="1" x14ac:dyDescent="0.2">
      <c r="B1141" s="112" t="s">
        <v>55</v>
      </c>
      <c r="D1141" s="40"/>
      <c r="E1141" s="73" t="s">
        <v>172</v>
      </c>
      <c r="F1141" s="73"/>
      <c r="G1141" s="30" t="s">
        <v>48</v>
      </c>
      <c r="H1141" s="30"/>
      <c r="I1141" s="30"/>
      <c r="J1141" s="30" t="s">
        <v>175</v>
      </c>
      <c r="K1141" s="30"/>
      <c r="L1141" s="30"/>
      <c r="M1141" s="30"/>
      <c r="N1141" s="30"/>
      <c r="P1141" s="73" t="s">
        <v>176</v>
      </c>
      <c r="Q1141" s="89"/>
      <c r="R1141" s="29"/>
      <c r="S1141" s="39">
        <f t="shared" ref="S1141" si="3054">IF(Suggested="Yes",AA1141,AG1141)</f>
        <v>18.3</v>
      </c>
      <c r="T1141" s="37" t="s">
        <v>47</v>
      </c>
      <c r="U1141" s="5" t="str">
        <f>+Instructions!$B$3</f>
        <v>B</v>
      </c>
      <c r="V1141" s="52"/>
      <c r="W1141" s="56">
        <f>+Instructions!$C$22</f>
        <v>0</v>
      </c>
      <c r="X1141" s="17">
        <f t="shared" ref="X1141" si="3055">ROUND($AA1141*(1-W1141)+0.004999,2)</f>
        <v>18.3</v>
      </c>
      <c r="Y1141" s="52"/>
      <c r="Z1141" s="6" t="s">
        <v>667</v>
      </c>
      <c r="AA1141" s="39">
        <v>18.3</v>
      </c>
      <c r="AB1141" s="60">
        <f t="shared" ref="AB1141" si="3056">+W1141</f>
        <v>0</v>
      </c>
      <c r="AC1141" s="17">
        <f t="shared" ref="AC1141" si="3057">+X1141</f>
        <v>18.3</v>
      </c>
      <c r="AD1141" s="12">
        <f t="shared" ref="AD1141" si="3058">(AG1141-AC1141)/AG1141</f>
        <v>0</v>
      </c>
      <c r="AE1141" s="120"/>
      <c r="AF1141" s="127">
        <v>1</v>
      </c>
      <c r="AG1141" s="38">
        <f t="shared" ref="AG1141" si="3059">SUM(AJ1141:AL1141)+AE1141</f>
        <v>18.3</v>
      </c>
      <c r="AH1141" s="52"/>
      <c r="AJ1141" s="17">
        <f t="shared" ref="AJ1141" si="3060">ROUND(AC1141/(1-VLOOKUP(AF1141,Group,2,FALSE)),2)</f>
        <v>18.3</v>
      </c>
      <c r="AK1141" s="17">
        <f t="shared" ref="AK1141" si="3061">IF(VLOOKUP(AF1141,Group,5,FALSE)="YES",VLOOKUP(ROUND(ROUND(AJ1141,1)-AJ1141,2),Round,2,FALSE)+VLOOKUP(AF1141,Group,6,FALSE),0)</f>
        <v>0</v>
      </c>
      <c r="AL1141" s="17">
        <f t="shared" ref="AL1141" si="3062">IF(VLOOKUP(AF1141,Group,7,FALSE)="",0,ROUND(AJ1141-0.04999,1)-AJ1141+AM1141)</f>
        <v>0</v>
      </c>
      <c r="AM1141" s="17" t="str">
        <f t="shared" ref="AM1141" si="3063">IF(VLOOKUP(AF1141,Group,7,FALSE)="","",VLOOKUP(AF1141,Group,7,FALSE))</f>
        <v/>
      </c>
      <c r="AO1141" s="31" t="s">
        <v>59</v>
      </c>
    </row>
    <row r="1142" spans="2:41" s="3" customFormat="1" ht="2.85" customHeight="1" x14ac:dyDescent="0.2">
      <c r="P1142" s="73"/>
      <c r="Q1142" s="89"/>
      <c r="R1142" s="6"/>
      <c r="S1142" s="39"/>
      <c r="T1142" s="6"/>
      <c r="U1142" s="5"/>
      <c r="V1142" s="52"/>
      <c r="W1142" s="56"/>
      <c r="X1142" s="15"/>
      <c r="Y1142" s="52"/>
      <c r="Z1142" s="39"/>
      <c r="AA1142" s="39"/>
      <c r="AB1142" s="55"/>
      <c r="AC1142" s="17"/>
      <c r="AD1142" s="15"/>
      <c r="AE1142" s="65"/>
      <c r="AF1142" s="123"/>
      <c r="AG1142" s="39"/>
      <c r="AH1142" s="52"/>
      <c r="AJ1142" s="17"/>
      <c r="AK1142" s="17"/>
      <c r="AL1142" s="17"/>
      <c r="AM1142" s="17"/>
      <c r="AO1142" s="157" t="s">
        <v>59</v>
      </c>
    </row>
    <row r="1143" spans="2:41" s="3" customFormat="1" ht="9.9499999999999993" customHeight="1" x14ac:dyDescent="0.2">
      <c r="D1143" s="40" t="s">
        <v>97</v>
      </c>
      <c r="E1143" s="186" t="s">
        <v>250</v>
      </c>
      <c r="F1143" s="186"/>
      <c r="G1143" s="186"/>
      <c r="H1143" s="186"/>
      <c r="I1143" s="186"/>
      <c r="J1143" s="186"/>
      <c r="K1143" s="186"/>
      <c r="L1143" s="186"/>
      <c r="M1143" s="186"/>
      <c r="N1143" s="186"/>
      <c r="O1143" s="186"/>
      <c r="P1143" s="98"/>
      <c r="Q1143" s="187"/>
      <c r="R1143" s="188"/>
      <c r="S1143" s="39"/>
      <c r="T1143" s="6"/>
      <c r="U1143" s="5"/>
      <c r="V1143" s="52"/>
      <c r="W1143" s="56"/>
      <c r="X1143" s="15"/>
      <c r="Y1143" s="52"/>
      <c r="Z1143" s="39"/>
      <c r="AA1143" s="39"/>
      <c r="AB1143" s="55"/>
      <c r="AC1143" s="17"/>
      <c r="AD1143" s="15"/>
      <c r="AE1143" s="65"/>
      <c r="AF1143" s="123"/>
      <c r="AG1143" s="39"/>
      <c r="AH1143" s="52"/>
      <c r="AJ1143" s="17"/>
      <c r="AK1143" s="17"/>
      <c r="AL1143" s="17"/>
      <c r="AM1143" s="17"/>
      <c r="AO1143" s="157" t="s">
        <v>59</v>
      </c>
    </row>
    <row r="1144" spans="2:41" s="3" customFormat="1" ht="1.5" customHeight="1" x14ac:dyDescent="0.2">
      <c r="P1144" s="73"/>
      <c r="Q1144" s="89"/>
      <c r="R1144" s="6"/>
      <c r="S1144" s="39"/>
      <c r="T1144" s="6"/>
      <c r="U1144" s="5"/>
      <c r="V1144" s="52"/>
      <c r="W1144" s="56"/>
      <c r="X1144" s="15"/>
      <c r="Y1144" s="52"/>
      <c r="Z1144" s="39"/>
      <c r="AA1144" s="39"/>
      <c r="AB1144" s="55"/>
      <c r="AC1144" s="17"/>
      <c r="AD1144" s="15"/>
      <c r="AE1144" s="65"/>
      <c r="AF1144" s="123"/>
      <c r="AG1144" s="39"/>
      <c r="AH1144" s="52"/>
      <c r="AJ1144" s="17"/>
      <c r="AK1144" s="17"/>
      <c r="AL1144" s="17"/>
      <c r="AM1144" s="17"/>
      <c r="AO1144" s="157" t="s">
        <v>59</v>
      </c>
    </row>
    <row r="1145" spans="2:41" s="3" customFormat="1" ht="9.9499999999999993" customHeight="1" x14ac:dyDescent="0.2">
      <c r="B1145" s="111" t="s">
        <v>8</v>
      </c>
      <c r="D1145" s="40"/>
      <c r="E1145" s="73" t="s">
        <v>251</v>
      </c>
      <c r="F1145" s="73"/>
      <c r="G1145" s="30" t="s">
        <v>114</v>
      </c>
      <c r="H1145" s="30"/>
      <c r="I1145" s="30"/>
      <c r="J1145" s="30" t="s">
        <v>115</v>
      </c>
      <c r="K1145" s="30"/>
      <c r="L1145" s="73" t="s">
        <v>252</v>
      </c>
      <c r="N1145" s="191" t="s">
        <v>130</v>
      </c>
      <c r="P1145" s="73" t="s">
        <v>253</v>
      </c>
      <c r="Q1145" s="89"/>
      <c r="R1145" s="29"/>
      <c r="S1145" s="39">
        <f t="shared" ref="S1145" si="3064">IF(Suggested="Yes",AA1145,AG1145)</f>
        <v>48.9</v>
      </c>
      <c r="T1145" s="37" t="s">
        <v>46</v>
      </c>
      <c r="U1145" s="5" t="str">
        <f>+Instructions!$B$3</f>
        <v>B</v>
      </c>
      <c r="V1145" s="52"/>
      <c r="W1145" s="56">
        <f>+Instructions!$C$22</f>
        <v>0</v>
      </c>
      <c r="X1145" s="17">
        <f t="shared" ref="X1145" si="3065">ROUND($AA1145*(1-W1145)+0.004999,2)</f>
        <v>48.9</v>
      </c>
      <c r="Y1145" s="52"/>
      <c r="Z1145" s="6" t="s">
        <v>667</v>
      </c>
      <c r="AA1145" s="39">
        <v>48.9</v>
      </c>
      <c r="AB1145" s="60">
        <f t="shared" ref="AB1145" si="3066">+W1145</f>
        <v>0</v>
      </c>
      <c r="AC1145" s="17">
        <f t="shared" ref="AC1145" si="3067">+X1145</f>
        <v>48.9</v>
      </c>
      <c r="AD1145" s="12">
        <f t="shared" ref="AD1145" si="3068">(AG1145-AC1145)/AG1145</f>
        <v>0</v>
      </c>
      <c r="AE1145" s="120"/>
      <c r="AF1145" s="128">
        <v>3</v>
      </c>
      <c r="AG1145" s="53">
        <f t="shared" ref="AG1145" si="3069">SUM(AJ1145:AL1145)+AE1145</f>
        <v>48.9</v>
      </c>
      <c r="AH1145" s="52"/>
      <c r="AJ1145" s="17">
        <f t="shared" ref="AJ1145" si="3070">ROUND(AC1145/(1-VLOOKUP(AF1145,Group,2,FALSE)),2)</f>
        <v>48.9</v>
      </c>
      <c r="AK1145" s="17">
        <f t="shared" ref="AK1145" si="3071">IF(VLOOKUP(AF1145,Group,5,FALSE)="YES",VLOOKUP(ROUND(ROUND(AJ1145,1)-AJ1145,2),Round,2,FALSE)+VLOOKUP(AF1145,Group,6,FALSE),0)</f>
        <v>0</v>
      </c>
      <c r="AL1145" s="17">
        <f t="shared" ref="AL1145" si="3072">IF(VLOOKUP(AF1145,Group,7,FALSE)="",0,ROUND(AJ1145-0.04999,1)-AJ1145+AM1145)</f>
        <v>0</v>
      </c>
      <c r="AM1145" s="17" t="str">
        <f t="shared" ref="AM1145" si="3073">IF(VLOOKUP(AF1145,Group,7,FALSE)="","",VLOOKUP(AF1145,Group,7,FALSE))</f>
        <v/>
      </c>
      <c r="AO1145" s="31" t="s">
        <v>59</v>
      </c>
    </row>
    <row r="1146" spans="2:41" s="3" customFormat="1" ht="1.5" customHeight="1" x14ac:dyDescent="0.2">
      <c r="P1146" s="73"/>
      <c r="Q1146" s="89"/>
      <c r="R1146" s="6"/>
      <c r="S1146" s="39"/>
      <c r="T1146" s="6"/>
      <c r="U1146" s="5"/>
      <c r="V1146" s="52"/>
      <c r="W1146" s="56"/>
      <c r="X1146" s="15"/>
      <c r="Y1146" s="52"/>
      <c r="Z1146" s="39"/>
      <c r="AA1146" s="39"/>
      <c r="AB1146" s="55"/>
      <c r="AC1146" s="17"/>
      <c r="AD1146" s="15"/>
      <c r="AE1146" s="65"/>
      <c r="AF1146" s="123"/>
      <c r="AG1146" s="39"/>
      <c r="AH1146" s="52"/>
      <c r="AJ1146" s="17"/>
      <c r="AK1146" s="17"/>
      <c r="AL1146" s="17"/>
      <c r="AM1146" s="17"/>
      <c r="AO1146" s="157" t="s">
        <v>59</v>
      </c>
    </row>
    <row r="1147" spans="2:41" s="3" customFormat="1" ht="9.75" customHeight="1" x14ac:dyDescent="0.2">
      <c r="C1147" s="11"/>
      <c r="D1147" s="98" t="s">
        <v>327</v>
      </c>
      <c r="E1147" s="174" t="s">
        <v>578</v>
      </c>
      <c r="F1147" s="73"/>
      <c r="G1147" s="30"/>
      <c r="H1147" s="30"/>
      <c r="I1147" s="30"/>
      <c r="J1147" s="30"/>
      <c r="K1147" s="174"/>
      <c r="M1147" s="30"/>
      <c r="N1147" s="30"/>
      <c r="P1147" s="73"/>
      <c r="Q1147" s="89"/>
      <c r="R1147" s="29"/>
      <c r="S1147" s="39"/>
      <c r="T1147" s="37"/>
      <c r="U1147" s="37"/>
      <c r="V1147" s="52"/>
      <c r="W1147" s="56"/>
      <c r="X1147" s="39"/>
      <c r="Y1147" s="52"/>
      <c r="Z1147" s="39"/>
      <c r="AA1147" s="39"/>
      <c r="AB1147" s="60"/>
      <c r="AC1147" s="39"/>
      <c r="AD1147" s="60"/>
      <c r="AE1147" s="74"/>
      <c r="AF1147" s="74"/>
      <c r="AG1147" s="39"/>
      <c r="AH1147" s="52"/>
      <c r="AI1147" s="39"/>
      <c r="AJ1147" s="39"/>
      <c r="AK1147" s="39"/>
      <c r="AL1147" s="39"/>
      <c r="AM1147" s="39"/>
      <c r="AN1147" s="6"/>
      <c r="AO1147" s="156"/>
    </row>
    <row r="1148" spans="2:41" s="3" customFormat="1" ht="9.75" customHeight="1" x14ac:dyDescent="0.2">
      <c r="C1148" s="11"/>
      <c r="D1148" s="98"/>
      <c r="E1148" s="174" t="s">
        <v>579</v>
      </c>
      <c r="F1148" s="73"/>
      <c r="G1148" s="30"/>
      <c r="H1148" s="30"/>
      <c r="I1148" s="30"/>
      <c r="J1148" s="30"/>
      <c r="K1148" s="174"/>
      <c r="M1148" s="30"/>
      <c r="N1148" s="30"/>
      <c r="P1148" s="73"/>
      <c r="Q1148" s="89"/>
      <c r="R1148" s="29"/>
      <c r="S1148" s="39"/>
      <c r="T1148" s="37"/>
      <c r="U1148" s="37"/>
      <c r="V1148" s="52"/>
      <c r="W1148" s="56"/>
      <c r="X1148" s="39"/>
      <c r="Y1148" s="52"/>
      <c r="Z1148" s="39"/>
      <c r="AA1148" s="39"/>
      <c r="AB1148" s="60"/>
      <c r="AC1148" s="39"/>
      <c r="AD1148" s="60"/>
      <c r="AE1148" s="74"/>
      <c r="AF1148" s="74"/>
      <c r="AG1148" s="39"/>
      <c r="AH1148" s="52"/>
      <c r="AI1148" s="39"/>
      <c r="AJ1148" s="39"/>
      <c r="AK1148" s="39"/>
      <c r="AL1148" s="39"/>
      <c r="AM1148" s="39"/>
      <c r="AN1148" s="6"/>
      <c r="AO1148" s="156"/>
    </row>
    <row r="1149" spans="2:41" s="3" customFormat="1" ht="3.95" customHeight="1" x14ac:dyDescent="0.2">
      <c r="P1149" s="73"/>
      <c r="Q1149" s="89"/>
      <c r="R1149" s="6"/>
      <c r="S1149" s="39"/>
      <c r="T1149" s="6"/>
      <c r="U1149" s="5"/>
      <c r="V1149" s="52"/>
      <c r="W1149" s="56"/>
      <c r="X1149" s="15"/>
      <c r="Y1149" s="52"/>
      <c r="Z1149" s="39"/>
      <c r="AA1149" s="39"/>
      <c r="AB1149" s="55"/>
      <c r="AC1149" s="17"/>
      <c r="AD1149" s="15"/>
      <c r="AE1149" s="65"/>
      <c r="AF1149" s="123"/>
      <c r="AG1149" s="39"/>
      <c r="AH1149" s="52"/>
      <c r="AJ1149" s="17"/>
      <c r="AK1149" s="17"/>
      <c r="AL1149" s="17"/>
      <c r="AM1149" s="17"/>
      <c r="AO1149" s="157" t="s">
        <v>59</v>
      </c>
    </row>
    <row r="1150" spans="2:41" s="3" customFormat="1" ht="9.9499999999999993" customHeight="1" x14ac:dyDescent="0.2">
      <c r="C1150" s="213" t="s">
        <v>427</v>
      </c>
      <c r="D1150" s="98"/>
      <c r="E1150" s="174"/>
      <c r="F1150" s="73"/>
      <c r="G1150" s="30"/>
      <c r="H1150" s="30"/>
      <c r="I1150" s="30"/>
      <c r="J1150" s="30"/>
      <c r="K1150" s="174"/>
      <c r="M1150" s="30"/>
      <c r="N1150" s="30"/>
      <c r="P1150" s="73"/>
      <c r="Q1150" s="89"/>
      <c r="R1150" s="78" t="s">
        <v>121</v>
      </c>
      <c r="S1150" s="189" t="s">
        <v>531</v>
      </c>
      <c r="T1150" s="190"/>
      <c r="U1150" s="37"/>
      <c r="V1150" s="52"/>
      <c r="W1150" s="56"/>
      <c r="X1150" s="39"/>
      <c r="Y1150" s="52"/>
      <c r="Z1150" s="39"/>
      <c r="AA1150" s="39"/>
      <c r="AB1150" s="60"/>
      <c r="AC1150" s="39"/>
      <c r="AD1150" s="60"/>
      <c r="AE1150" s="74"/>
      <c r="AF1150" s="74"/>
      <c r="AG1150" s="39"/>
      <c r="AH1150" s="52"/>
      <c r="AI1150" s="39"/>
      <c r="AJ1150" s="39"/>
      <c r="AK1150" s="39"/>
      <c r="AL1150" s="39"/>
      <c r="AM1150" s="39"/>
      <c r="AN1150" s="6"/>
      <c r="AO1150" s="156"/>
    </row>
    <row r="1151" spans="2:41" s="3" customFormat="1" ht="2.85" customHeight="1" x14ac:dyDescent="0.2">
      <c r="P1151" s="73"/>
      <c r="Q1151" s="89"/>
      <c r="R1151" s="6"/>
      <c r="S1151" s="39"/>
      <c r="T1151" s="6"/>
      <c r="U1151" s="5"/>
      <c r="V1151" s="52"/>
      <c r="W1151" s="56"/>
      <c r="X1151" s="15"/>
      <c r="Y1151" s="52"/>
      <c r="Z1151" s="39"/>
      <c r="AA1151" s="39"/>
      <c r="AB1151" s="55"/>
      <c r="AC1151" s="17"/>
      <c r="AD1151" s="15"/>
      <c r="AE1151" s="65"/>
      <c r="AF1151" s="123"/>
      <c r="AG1151" s="39"/>
      <c r="AH1151" s="52"/>
      <c r="AJ1151" s="17"/>
      <c r="AK1151" s="17"/>
      <c r="AL1151" s="17"/>
      <c r="AM1151" s="17"/>
      <c r="AO1151" s="157" t="s">
        <v>59</v>
      </c>
    </row>
    <row r="1152" spans="2:41" s="3" customFormat="1" ht="9.9499999999999993" customHeight="1" x14ac:dyDescent="0.2">
      <c r="D1152" s="40" t="s">
        <v>97</v>
      </c>
      <c r="E1152" s="186" t="s">
        <v>431</v>
      </c>
      <c r="F1152" s="186"/>
      <c r="G1152" s="186" t="s">
        <v>432</v>
      </c>
      <c r="H1152" s="186"/>
      <c r="I1152" s="186"/>
      <c r="J1152" s="186" t="s">
        <v>433</v>
      </c>
      <c r="K1152" s="186"/>
      <c r="L1152" s="186"/>
      <c r="M1152" s="186"/>
      <c r="N1152" s="186"/>
      <c r="O1152" s="186"/>
      <c r="P1152" s="98"/>
      <c r="Q1152" s="187"/>
      <c r="R1152" s="188"/>
      <c r="S1152" s="39"/>
      <c r="T1152" s="6"/>
      <c r="U1152" s="5"/>
      <c r="V1152" s="52"/>
      <c r="W1152" s="56"/>
      <c r="X1152" s="15"/>
      <c r="Y1152" s="52"/>
      <c r="Z1152" s="39"/>
      <c r="AA1152" s="39"/>
      <c r="AB1152" s="55"/>
      <c r="AC1152" s="17"/>
      <c r="AD1152" s="15"/>
      <c r="AE1152" s="65"/>
      <c r="AF1152" s="123"/>
      <c r="AG1152" s="39"/>
      <c r="AH1152" s="52"/>
      <c r="AJ1152" s="17"/>
      <c r="AK1152" s="17"/>
      <c r="AL1152" s="17"/>
      <c r="AM1152" s="17"/>
      <c r="AO1152" s="157" t="s">
        <v>59</v>
      </c>
    </row>
    <row r="1153" spans="2:41" s="3" customFormat="1" ht="9.9499999999999993" customHeight="1" x14ac:dyDescent="0.2">
      <c r="D1153" s="40"/>
      <c r="E1153" s="186" t="s">
        <v>474</v>
      </c>
      <c r="F1153" s="186"/>
      <c r="G1153" s="186" t="s">
        <v>475</v>
      </c>
      <c r="H1153" s="186"/>
      <c r="I1153" s="186"/>
      <c r="J1153" s="186"/>
      <c r="K1153" s="186"/>
      <c r="L1153" s="186"/>
      <c r="M1153" s="186"/>
      <c r="N1153" s="186"/>
      <c r="O1153" s="186"/>
      <c r="P1153" s="98"/>
      <c r="Q1153" s="187"/>
      <c r="R1153" s="188"/>
      <c r="S1153" s="39"/>
      <c r="T1153" s="6"/>
      <c r="U1153" s="5"/>
      <c r="V1153" s="52"/>
      <c r="W1153" s="56"/>
      <c r="X1153" s="15"/>
      <c r="Y1153" s="52"/>
      <c r="Z1153" s="39"/>
      <c r="AA1153" s="39"/>
      <c r="AB1153" s="55"/>
      <c r="AC1153" s="17"/>
      <c r="AD1153" s="15"/>
      <c r="AE1153" s="65"/>
      <c r="AF1153" s="123"/>
      <c r="AG1153" s="39"/>
      <c r="AH1153" s="52"/>
      <c r="AJ1153" s="17"/>
      <c r="AK1153" s="17"/>
      <c r="AL1153" s="17"/>
      <c r="AM1153" s="17"/>
      <c r="AO1153" s="157" t="s">
        <v>59</v>
      </c>
    </row>
    <row r="1154" spans="2:41" s="3" customFormat="1" ht="1.5" customHeight="1" x14ac:dyDescent="0.2">
      <c r="P1154" s="73"/>
      <c r="Q1154" s="89"/>
      <c r="R1154" s="6"/>
      <c r="S1154" s="39"/>
      <c r="T1154" s="6"/>
      <c r="U1154" s="5"/>
      <c r="V1154" s="52"/>
      <c r="W1154" s="56"/>
      <c r="X1154" s="15"/>
      <c r="Y1154" s="52"/>
      <c r="Z1154" s="39"/>
      <c r="AA1154" s="39"/>
      <c r="AB1154" s="55"/>
      <c r="AC1154" s="17"/>
      <c r="AD1154" s="15"/>
      <c r="AE1154" s="65"/>
      <c r="AF1154" s="123"/>
      <c r="AG1154" s="39"/>
      <c r="AH1154" s="52"/>
      <c r="AJ1154" s="17"/>
      <c r="AK1154" s="17"/>
      <c r="AL1154" s="17"/>
      <c r="AM1154" s="17"/>
      <c r="AO1154" s="157" t="s">
        <v>59</v>
      </c>
    </row>
    <row r="1155" spans="2:41" s="3" customFormat="1" ht="9.9499999999999993" customHeight="1" x14ac:dyDescent="0.2">
      <c r="B1155" s="112" t="s">
        <v>55</v>
      </c>
      <c r="D1155" s="40"/>
      <c r="E1155" s="73" t="s">
        <v>107</v>
      </c>
      <c r="F1155" s="73"/>
      <c r="G1155" s="30" t="s">
        <v>48</v>
      </c>
      <c r="H1155" s="30"/>
      <c r="I1155" s="30"/>
      <c r="J1155" s="30" t="s">
        <v>134</v>
      </c>
      <c r="L1155" s="30"/>
      <c r="M1155" s="30"/>
      <c r="N1155" s="30"/>
      <c r="P1155" s="73" t="s">
        <v>108</v>
      </c>
      <c r="Q1155" s="89"/>
      <c r="R1155" s="29"/>
      <c r="S1155" s="39">
        <f>IF(Suggested="Yes",AA1155,AG1155)</f>
        <v>16.850000000000001</v>
      </c>
      <c r="T1155" s="37" t="s">
        <v>47</v>
      </c>
      <c r="U1155" s="5" t="str">
        <f>+Instructions!$B$3</f>
        <v>B</v>
      </c>
      <c r="V1155" s="52"/>
      <c r="W1155" s="56">
        <f>+Instructions!$C$22</f>
        <v>0</v>
      </c>
      <c r="X1155" s="17">
        <f t="shared" ref="X1155:X1156" si="3074">ROUND($AA1155*(1-W1155)+0.004999,2)</f>
        <v>16.850000000000001</v>
      </c>
      <c r="Y1155" s="52"/>
      <c r="Z1155" s="6" t="s">
        <v>667</v>
      </c>
      <c r="AA1155" s="39">
        <v>16.850000000000001</v>
      </c>
      <c r="AB1155" s="60">
        <f>+W1155</f>
        <v>0</v>
      </c>
      <c r="AC1155" s="17">
        <f>+X1155</f>
        <v>16.850000000000001</v>
      </c>
      <c r="AD1155" s="12">
        <f>(AG1155-AC1155)/AG1155</f>
        <v>0</v>
      </c>
      <c r="AE1155" s="120"/>
      <c r="AF1155" s="127">
        <v>1</v>
      </c>
      <c r="AG1155" s="38">
        <f>SUM(AJ1155:AL1155)+AE1155</f>
        <v>16.850000000000001</v>
      </c>
      <c r="AH1155" s="52"/>
      <c r="AJ1155" s="17">
        <f>ROUND(AC1155/(1-VLOOKUP(AF1155,Group,2,FALSE)),2)</f>
        <v>16.850000000000001</v>
      </c>
      <c r="AK1155" s="17">
        <f>IF(VLOOKUP(AF1155,Group,5,FALSE)="YES",VLOOKUP(ROUND(ROUND(AJ1155,1)-AJ1155,2),Round,2,FALSE)+VLOOKUP(AF1155,Group,6,FALSE),0)</f>
        <v>0</v>
      </c>
      <c r="AL1155" s="17">
        <f>IF(VLOOKUP(AF1155,Group,7,FALSE)="",0,ROUND(AJ1155-0.04999,1)-AJ1155+AM1155)</f>
        <v>0</v>
      </c>
      <c r="AM1155" s="17" t="str">
        <f>IF(VLOOKUP(AF1155,Group,7,FALSE)="","",VLOOKUP(AF1155,Group,7,FALSE))</f>
        <v/>
      </c>
      <c r="AO1155" s="31" t="s">
        <v>59</v>
      </c>
    </row>
    <row r="1156" spans="2:41" s="3" customFormat="1" ht="9.9499999999999993" customHeight="1" x14ac:dyDescent="0.2">
      <c r="B1156" s="112" t="s">
        <v>55</v>
      </c>
      <c r="D1156" s="40"/>
      <c r="E1156" s="73" t="s">
        <v>110</v>
      </c>
      <c r="F1156" s="73"/>
      <c r="G1156" s="30" t="s">
        <v>48</v>
      </c>
      <c r="H1156" s="30"/>
      <c r="I1156" s="30"/>
      <c r="J1156" s="30" t="s">
        <v>134</v>
      </c>
      <c r="L1156" s="30"/>
      <c r="M1156" s="30"/>
      <c r="N1156" s="30"/>
      <c r="P1156" s="73" t="s">
        <v>111</v>
      </c>
      <c r="Q1156" s="89"/>
      <c r="R1156" s="29"/>
      <c r="S1156" s="39">
        <f t="shared" ref="S1156" si="3075">IF(Suggested="Yes",AA1156,AG1156)</f>
        <v>18.399999999999999</v>
      </c>
      <c r="T1156" s="37" t="s">
        <v>47</v>
      </c>
      <c r="U1156" s="5" t="str">
        <f>+Instructions!$B$3</f>
        <v>B</v>
      </c>
      <c r="V1156" s="52"/>
      <c r="W1156" s="56">
        <f>+Instructions!$C$22</f>
        <v>0</v>
      </c>
      <c r="X1156" s="17">
        <f t="shared" si="3074"/>
        <v>18.399999999999999</v>
      </c>
      <c r="Y1156" s="52"/>
      <c r="Z1156" s="6" t="s">
        <v>667</v>
      </c>
      <c r="AA1156" s="39">
        <v>18.399999999999999</v>
      </c>
      <c r="AB1156" s="60">
        <f t="shared" ref="AB1156" si="3076">+W1156</f>
        <v>0</v>
      </c>
      <c r="AC1156" s="17">
        <f t="shared" ref="AC1156" si="3077">+X1156</f>
        <v>18.399999999999999</v>
      </c>
      <c r="AD1156" s="12">
        <f t="shared" ref="AD1156" si="3078">(AG1156-AC1156)/AG1156</f>
        <v>0</v>
      </c>
      <c r="AE1156" s="120"/>
      <c r="AF1156" s="127">
        <v>1</v>
      </c>
      <c r="AG1156" s="38">
        <f t="shared" ref="AG1156" si="3079">SUM(AJ1156:AL1156)+AE1156</f>
        <v>18.399999999999999</v>
      </c>
      <c r="AH1156" s="52"/>
      <c r="AJ1156" s="17">
        <f t="shared" ref="AJ1156" si="3080">ROUND(AC1156/(1-VLOOKUP(AF1156,Group,2,FALSE)),2)</f>
        <v>18.399999999999999</v>
      </c>
      <c r="AK1156" s="17">
        <f t="shared" ref="AK1156" si="3081">IF(VLOOKUP(AF1156,Group,5,FALSE)="YES",VLOOKUP(ROUND(ROUND(AJ1156,1)-AJ1156,2),Round,2,FALSE)+VLOOKUP(AF1156,Group,6,FALSE),0)</f>
        <v>0</v>
      </c>
      <c r="AL1156" s="17">
        <f t="shared" ref="AL1156" si="3082">IF(VLOOKUP(AF1156,Group,7,FALSE)="",0,ROUND(AJ1156-0.04999,1)-AJ1156+AM1156)</f>
        <v>0</v>
      </c>
      <c r="AM1156" s="17" t="str">
        <f t="shared" ref="AM1156" si="3083">IF(VLOOKUP(AF1156,Group,7,FALSE)="","",VLOOKUP(AF1156,Group,7,FALSE))</f>
        <v/>
      </c>
      <c r="AO1156" s="31" t="s">
        <v>59</v>
      </c>
    </row>
    <row r="1157" spans="2:41" s="3" customFormat="1" ht="1.5" customHeight="1" x14ac:dyDescent="0.2">
      <c r="P1157" s="73"/>
      <c r="Q1157" s="89"/>
      <c r="R1157" s="6"/>
      <c r="S1157" s="39"/>
      <c r="T1157" s="6"/>
      <c r="U1157" s="5"/>
      <c r="V1157" s="52"/>
      <c r="W1157" s="56"/>
      <c r="X1157" s="15"/>
      <c r="Y1157" s="52"/>
      <c r="Z1157" s="39"/>
      <c r="AA1157" s="39"/>
      <c r="AB1157" s="55"/>
      <c r="AC1157" s="17"/>
      <c r="AD1157" s="15"/>
      <c r="AE1157" s="65"/>
      <c r="AF1157" s="123"/>
      <c r="AG1157" s="39"/>
      <c r="AH1157" s="52"/>
      <c r="AJ1157" s="17"/>
      <c r="AK1157" s="17"/>
      <c r="AL1157" s="17"/>
      <c r="AM1157" s="17"/>
      <c r="AO1157" s="157" t="s">
        <v>59</v>
      </c>
    </row>
    <row r="1158" spans="2:41" s="3" customFormat="1" ht="9.9499999999999993" customHeight="1" x14ac:dyDescent="0.2">
      <c r="B1158" s="113" t="s">
        <v>45</v>
      </c>
      <c r="D1158" s="40"/>
      <c r="E1158" s="73" t="s">
        <v>430</v>
      </c>
      <c r="F1158" s="73"/>
      <c r="G1158" s="30" t="s">
        <v>256</v>
      </c>
      <c r="H1158" s="30"/>
      <c r="I1158" s="30"/>
      <c r="J1158" s="30"/>
      <c r="K1158" s="30" t="s">
        <v>135</v>
      </c>
      <c r="L1158" s="30"/>
      <c r="M1158" s="30"/>
      <c r="N1158" s="30"/>
      <c r="P1158" s="73" t="s">
        <v>166</v>
      </c>
      <c r="Q1158" s="89"/>
      <c r="R1158" s="29"/>
      <c r="S1158" s="39">
        <f t="shared" ref="S1158:S1159" si="3084">IF(Suggested="Yes",AA1158,AG1158)</f>
        <v>23.6</v>
      </c>
      <c r="T1158" s="37" t="s">
        <v>46</v>
      </c>
      <c r="U1158" s="5" t="str">
        <f>+Instructions!$B$3</f>
        <v>B</v>
      </c>
      <c r="V1158" s="52"/>
      <c r="W1158" s="56">
        <f>+Instructions!$C$22</f>
        <v>0</v>
      </c>
      <c r="X1158" s="39">
        <f>ROUND($AA1158*(1-W1158)+0.004999,2)</f>
        <v>23.6</v>
      </c>
      <c r="Y1158" s="52"/>
      <c r="Z1158" s="6" t="s">
        <v>667</v>
      </c>
      <c r="AA1158" s="39">
        <v>23.6</v>
      </c>
      <c r="AB1158" s="60">
        <f t="shared" ref="AB1158:AB1159" si="3085">+W1158</f>
        <v>0</v>
      </c>
      <c r="AC1158" s="39">
        <f t="shared" ref="AC1158:AC1159" si="3086">+X1158</f>
        <v>23.6</v>
      </c>
      <c r="AD1158" s="60">
        <f t="shared" ref="AD1158:AD1159" si="3087">(AG1158-AC1158)/AG1158</f>
        <v>0</v>
      </c>
      <c r="AE1158" s="120"/>
      <c r="AF1158" s="129">
        <v>2</v>
      </c>
      <c r="AG1158" s="44">
        <f t="shared" ref="AG1158:AG1159" si="3088">SUM(AJ1158:AL1158)+AE1158</f>
        <v>23.6</v>
      </c>
      <c r="AH1158" s="52"/>
      <c r="AJ1158" s="17">
        <f t="shared" ref="AJ1158:AJ1159" si="3089">ROUND(AC1158/(1-VLOOKUP(AF1158,Group,2,FALSE)),2)</f>
        <v>23.6</v>
      </c>
      <c r="AK1158" s="17">
        <f t="shared" ref="AK1158:AK1159" si="3090">IF(VLOOKUP(AF1158,Group,5,FALSE)="YES",VLOOKUP(ROUND(ROUND(AJ1158,1)-AJ1158,2),Round,2,FALSE)+VLOOKUP(AF1158,Group,6,FALSE),0)</f>
        <v>0</v>
      </c>
      <c r="AL1158" s="17">
        <f t="shared" ref="AL1158:AL1159" si="3091">IF(VLOOKUP(AF1158,Group,7,FALSE)="",0,ROUND(AJ1158-0.04999,1)-AJ1158+AM1158)</f>
        <v>0</v>
      </c>
      <c r="AM1158" s="17" t="str">
        <f t="shared" ref="AM1158:AM1159" si="3092">IF(VLOOKUP(AF1158,Group,7,FALSE)="","",VLOOKUP(AF1158,Group,7,FALSE))</f>
        <v/>
      </c>
      <c r="AO1158" s="31" t="s">
        <v>59</v>
      </c>
    </row>
    <row r="1159" spans="2:41" s="3" customFormat="1" ht="9.9499999999999993" customHeight="1" x14ac:dyDescent="0.2">
      <c r="B1159" s="113" t="s">
        <v>45</v>
      </c>
      <c r="D1159" s="40"/>
      <c r="E1159" s="73" t="s">
        <v>430</v>
      </c>
      <c r="F1159" s="73"/>
      <c r="G1159" s="30" t="s">
        <v>257</v>
      </c>
      <c r="H1159" s="30"/>
      <c r="I1159" s="30"/>
      <c r="J1159" s="30"/>
      <c r="K1159" s="30" t="s">
        <v>135</v>
      </c>
      <c r="L1159" s="30"/>
      <c r="M1159" s="30"/>
      <c r="N1159" s="30"/>
      <c r="P1159" s="73" t="s">
        <v>194</v>
      </c>
      <c r="Q1159" s="89"/>
      <c r="R1159" s="29"/>
      <c r="S1159" s="39">
        <f t="shared" si="3084"/>
        <v>27.85</v>
      </c>
      <c r="T1159" s="37" t="s">
        <v>46</v>
      </c>
      <c r="U1159" s="5" t="str">
        <f>+Instructions!$B$3</f>
        <v>B</v>
      </c>
      <c r="V1159" s="52"/>
      <c r="W1159" s="56">
        <f>+Instructions!$C$22</f>
        <v>0</v>
      </c>
      <c r="X1159" s="39">
        <f>ROUND($AA1159*(1-W1159)+0.004999,2)</f>
        <v>27.85</v>
      </c>
      <c r="Y1159" s="52"/>
      <c r="Z1159" s="6" t="s">
        <v>667</v>
      </c>
      <c r="AA1159" s="39">
        <v>27.85</v>
      </c>
      <c r="AB1159" s="60">
        <f t="shared" si="3085"/>
        <v>0</v>
      </c>
      <c r="AC1159" s="39">
        <f t="shared" si="3086"/>
        <v>27.85</v>
      </c>
      <c r="AD1159" s="60">
        <f t="shared" si="3087"/>
        <v>0</v>
      </c>
      <c r="AE1159" s="120"/>
      <c r="AF1159" s="129">
        <v>2</v>
      </c>
      <c r="AG1159" s="44">
        <f t="shared" si="3088"/>
        <v>27.85</v>
      </c>
      <c r="AH1159" s="52"/>
      <c r="AJ1159" s="17">
        <f t="shared" si="3089"/>
        <v>27.85</v>
      </c>
      <c r="AK1159" s="17">
        <f t="shared" si="3090"/>
        <v>0</v>
      </c>
      <c r="AL1159" s="17">
        <f t="shared" si="3091"/>
        <v>0</v>
      </c>
      <c r="AM1159" s="17" t="str">
        <f t="shared" si="3092"/>
        <v/>
      </c>
      <c r="AO1159" s="31" t="s">
        <v>59</v>
      </c>
    </row>
    <row r="1160" spans="2:41" s="3" customFormat="1" ht="1.5" customHeight="1" x14ac:dyDescent="0.2">
      <c r="P1160" s="73"/>
      <c r="Q1160" s="89"/>
      <c r="R1160" s="6"/>
      <c r="S1160" s="39"/>
      <c r="T1160" s="6"/>
      <c r="U1160" s="5"/>
      <c r="V1160" s="52"/>
      <c r="W1160" s="56"/>
      <c r="X1160" s="15"/>
      <c r="Y1160" s="52"/>
      <c r="Z1160" s="39"/>
      <c r="AA1160" s="39"/>
      <c r="AB1160" s="55"/>
      <c r="AC1160" s="17"/>
      <c r="AD1160" s="15"/>
      <c r="AE1160" s="65"/>
      <c r="AF1160" s="123"/>
      <c r="AG1160" s="39"/>
      <c r="AH1160" s="52"/>
      <c r="AJ1160" s="17"/>
      <c r="AK1160" s="17"/>
      <c r="AL1160" s="17"/>
      <c r="AM1160" s="17"/>
      <c r="AO1160" s="157" t="s">
        <v>59</v>
      </c>
    </row>
    <row r="1161" spans="2:41" s="3" customFormat="1" ht="9.9499999999999993" customHeight="1" x14ac:dyDescent="0.2">
      <c r="B1161" s="113" t="s">
        <v>45</v>
      </c>
      <c r="D1161" s="40"/>
      <c r="E1161" s="73" t="s">
        <v>117</v>
      </c>
      <c r="F1161" s="73"/>
      <c r="G1161" s="30" t="s">
        <v>118</v>
      </c>
      <c r="H1161" s="30"/>
      <c r="I1161" s="30"/>
      <c r="J1161" s="30" t="s">
        <v>135</v>
      </c>
      <c r="K1161" s="30"/>
      <c r="L1161" s="30"/>
      <c r="M1161" s="30"/>
      <c r="N1161" s="30"/>
      <c r="P1161" s="73" t="s">
        <v>119</v>
      </c>
      <c r="Q1161" s="89"/>
      <c r="R1161" s="29"/>
      <c r="S1161" s="39">
        <f t="shared" ref="S1161" si="3093">IF(Suggested="Yes",AA1161,AG1161)</f>
        <v>17.55</v>
      </c>
      <c r="T1161" s="37" t="s">
        <v>46</v>
      </c>
      <c r="U1161" s="5" t="str">
        <f>+Instructions!$B$3</f>
        <v>B</v>
      </c>
      <c r="V1161" s="52"/>
      <c r="W1161" s="56">
        <f>+Instructions!$C$22</f>
        <v>0</v>
      </c>
      <c r="X1161" s="39">
        <f>ROUND($AA1161*(1-W1161)+0.004999,2)</f>
        <v>17.55</v>
      </c>
      <c r="Y1161" s="52"/>
      <c r="Z1161" s="6" t="s">
        <v>667</v>
      </c>
      <c r="AA1161" s="39">
        <v>17.55</v>
      </c>
      <c r="AB1161" s="60">
        <f t="shared" ref="AB1161" si="3094">+W1161</f>
        <v>0</v>
      </c>
      <c r="AC1161" s="39">
        <f t="shared" ref="AC1161" si="3095">+X1161</f>
        <v>17.55</v>
      </c>
      <c r="AD1161" s="60">
        <f t="shared" ref="AD1161" si="3096">(AG1161-AC1161)/AG1161</f>
        <v>0</v>
      </c>
      <c r="AE1161" s="120"/>
      <c r="AF1161" s="129">
        <v>2</v>
      </c>
      <c r="AG1161" s="44">
        <f t="shared" ref="AG1161" si="3097">SUM(AJ1161:AL1161)+AE1161</f>
        <v>17.55</v>
      </c>
      <c r="AH1161" s="52"/>
      <c r="AJ1161" s="17">
        <f t="shared" ref="AJ1161" si="3098">ROUND(AC1161/(1-VLOOKUP(AF1161,Group,2,FALSE)),2)</f>
        <v>17.55</v>
      </c>
      <c r="AK1161" s="17">
        <f t="shared" ref="AK1161" si="3099">IF(VLOOKUP(AF1161,Group,5,FALSE)="YES",VLOOKUP(ROUND(ROUND(AJ1161,1)-AJ1161,2),Round,2,FALSE)+VLOOKUP(AF1161,Group,6,FALSE),0)</f>
        <v>0</v>
      </c>
      <c r="AL1161" s="17">
        <f t="shared" ref="AL1161" si="3100">IF(VLOOKUP(AF1161,Group,7,FALSE)="",0,ROUND(AJ1161-0.04999,1)-AJ1161+AM1161)</f>
        <v>0</v>
      </c>
      <c r="AM1161" s="17" t="str">
        <f t="shared" ref="AM1161" si="3101">IF(VLOOKUP(AF1161,Group,7,FALSE)="","",VLOOKUP(AF1161,Group,7,FALSE))</f>
        <v/>
      </c>
      <c r="AO1161" s="31" t="s">
        <v>59</v>
      </c>
    </row>
    <row r="1162" spans="2:41" s="3" customFormat="1" ht="2.85" customHeight="1" x14ac:dyDescent="0.2">
      <c r="P1162" s="73"/>
      <c r="Q1162" s="89"/>
      <c r="R1162" s="6"/>
      <c r="S1162" s="39"/>
      <c r="T1162" s="6"/>
      <c r="U1162" s="5"/>
      <c r="V1162" s="52"/>
      <c r="W1162" s="56"/>
      <c r="X1162" s="15"/>
      <c r="Y1162" s="52"/>
      <c r="Z1162" s="39"/>
      <c r="AA1162" s="39"/>
      <c r="AB1162" s="55"/>
      <c r="AC1162" s="17"/>
      <c r="AD1162" s="15"/>
      <c r="AE1162" s="65"/>
      <c r="AF1162" s="123"/>
      <c r="AG1162" s="39"/>
      <c r="AH1162" s="52"/>
      <c r="AJ1162" s="17"/>
      <c r="AK1162" s="17"/>
      <c r="AL1162" s="17"/>
      <c r="AM1162" s="17"/>
      <c r="AO1162" s="157" t="s">
        <v>59</v>
      </c>
    </row>
    <row r="1163" spans="2:41" s="3" customFormat="1" ht="9.9499999999999993" customHeight="1" x14ac:dyDescent="0.2">
      <c r="D1163" s="40" t="s">
        <v>97</v>
      </c>
      <c r="E1163" s="186" t="s">
        <v>593</v>
      </c>
      <c r="F1163" s="186"/>
      <c r="G1163" s="186"/>
      <c r="H1163" s="186"/>
      <c r="I1163" s="186"/>
      <c r="J1163" s="186"/>
      <c r="K1163" s="186"/>
      <c r="L1163" s="186"/>
      <c r="M1163" s="186"/>
      <c r="N1163" s="186"/>
      <c r="O1163" s="186"/>
      <c r="P1163" s="98"/>
      <c r="Q1163" s="187"/>
      <c r="R1163" s="188"/>
      <c r="S1163" s="39"/>
      <c r="T1163" s="6"/>
      <c r="U1163" s="5"/>
      <c r="V1163" s="52"/>
      <c r="W1163" s="56"/>
      <c r="X1163" s="15"/>
      <c r="Y1163" s="52"/>
      <c r="Z1163" s="39"/>
      <c r="AA1163" s="39"/>
      <c r="AB1163" s="55"/>
      <c r="AC1163" s="17"/>
      <c r="AD1163" s="15"/>
      <c r="AE1163" s="65"/>
      <c r="AF1163" s="123"/>
      <c r="AG1163" s="39"/>
      <c r="AH1163" s="52"/>
      <c r="AJ1163" s="17"/>
      <c r="AK1163" s="17"/>
      <c r="AL1163" s="17"/>
      <c r="AM1163" s="17"/>
      <c r="AO1163" s="157" t="s">
        <v>59</v>
      </c>
    </row>
    <row r="1164" spans="2:41" s="3" customFormat="1" ht="1.5" customHeight="1" x14ac:dyDescent="0.2">
      <c r="P1164" s="73"/>
      <c r="Q1164" s="89"/>
      <c r="R1164" s="6"/>
      <c r="S1164" s="39"/>
      <c r="T1164" s="6"/>
      <c r="U1164" s="5"/>
      <c r="V1164" s="52"/>
      <c r="W1164" s="56"/>
      <c r="X1164" s="15"/>
      <c r="Y1164" s="52"/>
      <c r="Z1164" s="39"/>
      <c r="AA1164" s="39"/>
      <c r="AB1164" s="55"/>
      <c r="AC1164" s="17"/>
      <c r="AD1164" s="15"/>
      <c r="AE1164" s="65"/>
      <c r="AF1164" s="123"/>
      <c r="AG1164" s="39"/>
      <c r="AH1164" s="52"/>
      <c r="AJ1164" s="17"/>
      <c r="AK1164" s="17"/>
      <c r="AL1164" s="17"/>
      <c r="AM1164" s="17"/>
      <c r="AO1164" s="157" t="s">
        <v>59</v>
      </c>
    </row>
    <row r="1165" spans="2:41" s="3" customFormat="1" ht="9.9499999999999993" customHeight="1" x14ac:dyDescent="0.2">
      <c r="B1165" s="112" t="s">
        <v>55</v>
      </c>
      <c r="D1165" s="40"/>
      <c r="E1165" s="73" t="s">
        <v>104</v>
      </c>
      <c r="F1165" s="73"/>
      <c r="G1165" s="30" t="s">
        <v>48</v>
      </c>
      <c r="H1165" s="30"/>
      <c r="I1165" s="30"/>
      <c r="J1165" s="30" t="s">
        <v>105</v>
      </c>
      <c r="L1165" s="30"/>
      <c r="M1165" s="30"/>
      <c r="N1165" s="30"/>
      <c r="P1165" s="73" t="s">
        <v>106</v>
      </c>
      <c r="Q1165" s="89"/>
      <c r="R1165" s="29"/>
      <c r="S1165" s="39">
        <f t="shared" ref="S1165" si="3102">IF(Suggested="Yes",AA1165,AG1165)</f>
        <v>9.75</v>
      </c>
      <c r="T1165" s="37" t="s">
        <v>47</v>
      </c>
      <c r="U1165" s="5" t="str">
        <f>+Instructions!$B$3</f>
        <v>B</v>
      </c>
      <c r="V1165" s="52"/>
      <c r="W1165" s="56">
        <f>+Instructions!$C$22</f>
        <v>0</v>
      </c>
      <c r="X1165" s="17">
        <f t="shared" ref="X1165" si="3103">ROUND($AA1165*(1-W1165)+0.004999,2)</f>
        <v>9.75</v>
      </c>
      <c r="Y1165" s="52"/>
      <c r="Z1165" s="6" t="s">
        <v>667</v>
      </c>
      <c r="AA1165" s="39">
        <v>9.75</v>
      </c>
      <c r="AB1165" s="60">
        <f t="shared" ref="AB1165" si="3104">+W1165</f>
        <v>0</v>
      </c>
      <c r="AC1165" s="17">
        <f t="shared" ref="AC1165" si="3105">+X1165</f>
        <v>9.75</v>
      </c>
      <c r="AD1165" s="12">
        <f t="shared" ref="AD1165" si="3106">(AG1165-AC1165)/AG1165</f>
        <v>0</v>
      </c>
      <c r="AE1165" s="120"/>
      <c r="AF1165" s="127">
        <v>1</v>
      </c>
      <c r="AG1165" s="38">
        <f t="shared" ref="AG1165" si="3107">SUM(AJ1165:AL1165)+AE1165</f>
        <v>9.75</v>
      </c>
      <c r="AH1165" s="52"/>
      <c r="AJ1165" s="17">
        <f t="shared" ref="AJ1165" si="3108">ROUND(AC1165/(1-VLOOKUP(AF1165,Group,2,FALSE)),2)</f>
        <v>9.75</v>
      </c>
      <c r="AK1165" s="17">
        <f t="shared" ref="AK1165" si="3109">IF(VLOOKUP(AF1165,Group,5,FALSE)="YES",VLOOKUP(ROUND(ROUND(AJ1165,1)-AJ1165,2),Round,2,FALSE)+VLOOKUP(AF1165,Group,6,FALSE),0)</f>
        <v>0</v>
      </c>
      <c r="AL1165" s="17">
        <f t="shared" ref="AL1165" si="3110">IF(VLOOKUP(AF1165,Group,7,FALSE)="",0,ROUND(AJ1165-0.04999,1)-AJ1165+AM1165)</f>
        <v>0</v>
      </c>
      <c r="AM1165" s="17" t="str">
        <f t="shared" ref="AM1165" si="3111">IF(VLOOKUP(AF1165,Group,7,FALSE)="","",VLOOKUP(AF1165,Group,7,FALSE))</f>
        <v/>
      </c>
      <c r="AO1165" s="31" t="s">
        <v>59</v>
      </c>
    </row>
    <row r="1166" spans="2:41" s="3" customFormat="1" ht="9.9499999999999993" customHeight="1" x14ac:dyDescent="0.2">
      <c r="B1166" s="112" t="s">
        <v>55</v>
      </c>
      <c r="D1166" s="40"/>
      <c r="E1166" s="73" t="s">
        <v>109</v>
      </c>
      <c r="F1166" s="73"/>
      <c r="G1166" s="30" t="s">
        <v>48</v>
      </c>
      <c r="H1166" s="30"/>
      <c r="I1166" s="30"/>
      <c r="J1166" s="30" t="s">
        <v>105</v>
      </c>
      <c r="L1166" s="30"/>
      <c r="M1166" s="30"/>
      <c r="N1166" s="30"/>
      <c r="P1166" s="73" t="s">
        <v>106</v>
      </c>
      <c r="Q1166" s="89"/>
      <c r="R1166" s="29"/>
      <c r="S1166" s="39">
        <f t="shared" ref="S1166:S1167" si="3112">IF(Suggested="Yes",AA1166,AG1166)</f>
        <v>12</v>
      </c>
      <c r="T1166" s="37" t="s">
        <v>47</v>
      </c>
      <c r="U1166" s="5" t="str">
        <f>+Instructions!$B$3</f>
        <v>B</v>
      </c>
      <c r="V1166" s="52"/>
      <c r="W1166" s="56">
        <f>+Instructions!$C$22</f>
        <v>0</v>
      </c>
      <c r="X1166" s="17">
        <f t="shared" ref="X1166:X1167" si="3113">ROUND($AA1166*(1-W1166)+0.004999,2)</f>
        <v>12</v>
      </c>
      <c r="Y1166" s="52"/>
      <c r="Z1166" s="6" t="s">
        <v>667</v>
      </c>
      <c r="AA1166" s="39">
        <v>12</v>
      </c>
      <c r="AB1166" s="60">
        <f t="shared" ref="AB1166:AB1167" si="3114">+W1166</f>
        <v>0</v>
      </c>
      <c r="AC1166" s="17">
        <f t="shared" ref="AC1166:AC1167" si="3115">+X1166</f>
        <v>12</v>
      </c>
      <c r="AD1166" s="12">
        <f t="shared" ref="AD1166:AD1167" si="3116">(AG1166-AC1166)/AG1166</f>
        <v>0</v>
      </c>
      <c r="AE1166" s="120"/>
      <c r="AF1166" s="127">
        <v>1</v>
      </c>
      <c r="AG1166" s="38">
        <f t="shared" ref="AG1166:AG1167" si="3117">SUM(AJ1166:AL1166)+AE1166</f>
        <v>12</v>
      </c>
      <c r="AH1166" s="52"/>
      <c r="AJ1166" s="17">
        <f t="shared" ref="AJ1166:AJ1167" si="3118">ROUND(AC1166/(1-VLOOKUP(AF1166,Group,2,FALSE)),2)</f>
        <v>12</v>
      </c>
      <c r="AK1166" s="17">
        <f t="shared" ref="AK1166:AK1167" si="3119">IF(VLOOKUP(AF1166,Group,5,FALSE)="YES",VLOOKUP(ROUND(ROUND(AJ1166,1)-AJ1166,2),Round,2,FALSE)+VLOOKUP(AF1166,Group,6,FALSE),0)</f>
        <v>0</v>
      </c>
      <c r="AL1166" s="17">
        <f t="shared" ref="AL1166:AL1167" si="3120">IF(VLOOKUP(AF1166,Group,7,FALSE)="",0,ROUND(AJ1166-0.04999,1)-AJ1166+AM1166)</f>
        <v>0</v>
      </c>
      <c r="AM1166" s="17" t="str">
        <f t="shared" ref="AM1166:AM1167" si="3121">IF(VLOOKUP(AF1166,Group,7,FALSE)="","",VLOOKUP(AF1166,Group,7,FALSE))</f>
        <v/>
      </c>
      <c r="AO1166" s="31" t="s">
        <v>59</v>
      </c>
    </row>
    <row r="1167" spans="2:41" s="3" customFormat="1" ht="9.9499999999999993" customHeight="1" x14ac:dyDescent="0.2">
      <c r="B1167" s="112" t="s">
        <v>55</v>
      </c>
      <c r="D1167" s="40"/>
      <c r="E1167" s="73" t="s">
        <v>112</v>
      </c>
      <c r="F1167" s="73"/>
      <c r="G1167" s="30" t="s">
        <v>48</v>
      </c>
      <c r="H1167" s="30"/>
      <c r="I1167" s="30"/>
      <c r="J1167" s="30" t="s">
        <v>105</v>
      </c>
      <c r="L1167" s="30"/>
      <c r="M1167" s="30"/>
      <c r="N1167" s="30"/>
      <c r="P1167" s="73" t="s">
        <v>113</v>
      </c>
      <c r="Q1167" s="89"/>
      <c r="R1167" s="29"/>
      <c r="S1167" s="39">
        <f t="shared" si="3112"/>
        <v>12.65</v>
      </c>
      <c r="T1167" s="37" t="s">
        <v>47</v>
      </c>
      <c r="U1167" s="5" t="str">
        <f>+Instructions!$B$3</f>
        <v>B</v>
      </c>
      <c r="V1167" s="52"/>
      <c r="W1167" s="56">
        <f>+Instructions!$C$22</f>
        <v>0</v>
      </c>
      <c r="X1167" s="17">
        <f t="shared" si="3113"/>
        <v>12.65</v>
      </c>
      <c r="Y1167" s="52"/>
      <c r="Z1167" s="6" t="s">
        <v>667</v>
      </c>
      <c r="AA1167" s="39">
        <v>12.65</v>
      </c>
      <c r="AB1167" s="60">
        <f t="shared" si="3114"/>
        <v>0</v>
      </c>
      <c r="AC1167" s="17">
        <f t="shared" si="3115"/>
        <v>12.65</v>
      </c>
      <c r="AD1167" s="12">
        <f t="shared" si="3116"/>
        <v>0</v>
      </c>
      <c r="AE1167" s="120"/>
      <c r="AF1167" s="127">
        <v>1</v>
      </c>
      <c r="AG1167" s="38">
        <f t="shared" si="3117"/>
        <v>12.65</v>
      </c>
      <c r="AH1167" s="52"/>
      <c r="AJ1167" s="17">
        <f t="shared" si="3118"/>
        <v>12.65</v>
      </c>
      <c r="AK1167" s="17">
        <f t="shared" si="3119"/>
        <v>0</v>
      </c>
      <c r="AL1167" s="17">
        <f t="shared" si="3120"/>
        <v>0</v>
      </c>
      <c r="AM1167" s="17" t="str">
        <f t="shared" si="3121"/>
        <v/>
      </c>
      <c r="AO1167" s="31" t="s">
        <v>59</v>
      </c>
    </row>
    <row r="1168" spans="2:41" s="3" customFormat="1" ht="9.9499999999999993" customHeight="1" x14ac:dyDescent="0.2">
      <c r="B1168" s="112" t="s">
        <v>55</v>
      </c>
      <c r="D1168" s="40"/>
      <c r="E1168" s="73" t="s">
        <v>107</v>
      </c>
      <c r="F1168" s="73"/>
      <c r="G1168" s="30" t="s">
        <v>48</v>
      </c>
      <c r="H1168" s="30"/>
      <c r="I1168" s="30"/>
      <c r="J1168" s="30" t="s">
        <v>105</v>
      </c>
      <c r="L1168" s="30"/>
      <c r="M1168" s="30"/>
      <c r="N1168" s="30"/>
      <c r="P1168" s="73" t="s">
        <v>108</v>
      </c>
      <c r="Q1168" s="89"/>
      <c r="R1168" s="29"/>
      <c r="S1168" s="39">
        <f>IF(Suggested="Yes",AA1168,AG1168)</f>
        <v>14.35</v>
      </c>
      <c r="T1168" s="37" t="s">
        <v>47</v>
      </c>
      <c r="U1168" s="5" t="str">
        <f>+Instructions!$B$3</f>
        <v>B</v>
      </c>
      <c r="V1168" s="52"/>
      <c r="W1168" s="56">
        <f>+Instructions!$C$22</f>
        <v>0</v>
      </c>
      <c r="X1168" s="17">
        <f>ROUND($AA1168*(1-W1168)+0.004999,2)</f>
        <v>14.35</v>
      </c>
      <c r="Y1168" s="52"/>
      <c r="Z1168" s="6" t="s">
        <v>667</v>
      </c>
      <c r="AA1168" s="39">
        <v>14.35</v>
      </c>
      <c r="AB1168" s="60">
        <f>+W1168</f>
        <v>0</v>
      </c>
      <c r="AC1168" s="17">
        <f>+X1168</f>
        <v>14.35</v>
      </c>
      <c r="AD1168" s="12">
        <f>(AG1168-AC1168)/AG1168</f>
        <v>0</v>
      </c>
      <c r="AE1168" s="120"/>
      <c r="AF1168" s="127">
        <v>1</v>
      </c>
      <c r="AG1168" s="38">
        <f>SUM(AJ1168:AL1168)+AE1168</f>
        <v>14.35</v>
      </c>
      <c r="AH1168" s="52"/>
      <c r="AJ1168" s="17">
        <f>ROUND(AC1168/(1-VLOOKUP(AF1168,Group,2,FALSE)),2)</f>
        <v>14.35</v>
      </c>
      <c r="AK1168" s="17">
        <f>IF(VLOOKUP(AF1168,Group,5,FALSE)="YES",VLOOKUP(ROUND(ROUND(AJ1168,1)-AJ1168,2),Round,2,FALSE)+VLOOKUP(AF1168,Group,6,FALSE),0)</f>
        <v>0</v>
      </c>
      <c r="AL1168" s="17">
        <f>IF(VLOOKUP(AF1168,Group,7,FALSE)="",0,ROUND(AJ1168-0.04999,1)-AJ1168+AM1168)</f>
        <v>0</v>
      </c>
      <c r="AM1168" s="17" t="str">
        <f>IF(VLOOKUP(AF1168,Group,7,FALSE)="","",VLOOKUP(AF1168,Group,7,FALSE))</f>
        <v/>
      </c>
      <c r="AO1168" s="31" t="s">
        <v>59</v>
      </c>
    </row>
    <row r="1169" spans="2:41" s="3" customFormat="1" ht="9.9499999999999993" customHeight="1" x14ac:dyDescent="0.2">
      <c r="B1169" s="112" t="s">
        <v>55</v>
      </c>
      <c r="D1169" s="40"/>
      <c r="E1169" s="73" t="s">
        <v>110</v>
      </c>
      <c r="F1169" s="73"/>
      <c r="G1169" s="30" t="s">
        <v>48</v>
      </c>
      <c r="H1169" s="30"/>
      <c r="I1169" s="30"/>
      <c r="J1169" s="30" t="s">
        <v>105</v>
      </c>
      <c r="L1169" s="30"/>
      <c r="M1169" s="30"/>
      <c r="N1169" s="30"/>
      <c r="P1169" s="73" t="s">
        <v>111</v>
      </c>
      <c r="Q1169" s="89"/>
      <c r="R1169" s="29"/>
      <c r="S1169" s="39">
        <f t="shared" ref="S1169:S1173" si="3122">IF(Suggested="Yes",AA1169,AG1169)</f>
        <v>15.75</v>
      </c>
      <c r="T1169" s="37" t="s">
        <v>47</v>
      </c>
      <c r="U1169" s="5" t="str">
        <f>+Instructions!$B$3</f>
        <v>B</v>
      </c>
      <c r="V1169" s="52"/>
      <c r="W1169" s="56">
        <f>+Instructions!$C$22</f>
        <v>0</v>
      </c>
      <c r="X1169" s="17">
        <f t="shared" ref="X1169:X1173" si="3123">ROUND($AA1169*(1-W1169)+0.004999,2)</f>
        <v>15.75</v>
      </c>
      <c r="Y1169" s="52"/>
      <c r="Z1169" s="6" t="s">
        <v>667</v>
      </c>
      <c r="AA1169" s="39">
        <v>15.75</v>
      </c>
      <c r="AB1169" s="60">
        <f t="shared" ref="AB1169:AB1173" si="3124">+W1169</f>
        <v>0</v>
      </c>
      <c r="AC1169" s="17">
        <f t="shared" ref="AC1169:AC1173" si="3125">+X1169</f>
        <v>15.75</v>
      </c>
      <c r="AD1169" s="12">
        <f t="shared" ref="AD1169:AD1173" si="3126">(AG1169-AC1169)/AG1169</f>
        <v>0</v>
      </c>
      <c r="AE1169" s="120"/>
      <c r="AF1169" s="127">
        <v>1</v>
      </c>
      <c r="AG1169" s="38">
        <f t="shared" ref="AG1169:AG1173" si="3127">SUM(AJ1169:AL1169)+AE1169</f>
        <v>15.75</v>
      </c>
      <c r="AH1169" s="52"/>
      <c r="AJ1169" s="17">
        <f t="shared" ref="AJ1169:AJ1173" si="3128">ROUND(AC1169/(1-VLOOKUP(AF1169,Group,2,FALSE)),2)</f>
        <v>15.75</v>
      </c>
      <c r="AK1169" s="17">
        <f t="shared" ref="AK1169:AK1173" si="3129">IF(VLOOKUP(AF1169,Group,5,FALSE)="YES",VLOOKUP(ROUND(ROUND(AJ1169,1)-AJ1169,2),Round,2,FALSE)+VLOOKUP(AF1169,Group,6,FALSE),0)</f>
        <v>0</v>
      </c>
      <c r="AL1169" s="17">
        <f t="shared" ref="AL1169:AL1173" si="3130">IF(VLOOKUP(AF1169,Group,7,FALSE)="",0,ROUND(AJ1169-0.04999,1)-AJ1169+AM1169)</f>
        <v>0</v>
      </c>
      <c r="AM1169" s="17" t="str">
        <f t="shared" ref="AM1169:AM1173" si="3131">IF(VLOOKUP(AF1169,Group,7,FALSE)="","",VLOOKUP(AF1169,Group,7,FALSE))</f>
        <v/>
      </c>
      <c r="AO1169" s="31" t="s">
        <v>59</v>
      </c>
    </row>
    <row r="1170" spans="2:41" s="3" customFormat="1" ht="1.5" customHeight="1" x14ac:dyDescent="0.2">
      <c r="P1170" s="73"/>
      <c r="Q1170" s="89"/>
      <c r="R1170" s="6"/>
      <c r="S1170" s="39"/>
      <c r="T1170" s="6"/>
      <c r="U1170" s="5"/>
      <c r="V1170" s="52"/>
      <c r="W1170" s="56"/>
      <c r="X1170" s="15"/>
      <c r="Y1170" s="52"/>
      <c r="Z1170" s="39"/>
      <c r="AA1170" s="39"/>
      <c r="AB1170" s="55"/>
      <c r="AC1170" s="17"/>
      <c r="AD1170" s="15"/>
      <c r="AE1170" s="65"/>
      <c r="AF1170" s="123"/>
      <c r="AG1170" s="39"/>
      <c r="AH1170" s="52"/>
      <c r="AJ1170" s="17"/>
      <c r="AK1170" s="17"/>
      <c r="AL1170" s="17"/>
      <c r="AM1170" s="17"/>
      <c r="AO1170" s="157" t="s">
        <v>59</v>
      </c>
    </row>
    <row r="1171" spans="2:41" s="3" customFormat="1" ht="9.9499999999999993" customHeight="1" x14ac:dyDescent="0.2">
      <c r="B1171" s="111" t="s">
        <v>8</v>
      </c>
      <c r="D1171" s="40"/>
      <c r="E1171" s="73" t="s">
        <v>223</v>
      </c>
      <c r="F1171" s="73"/>
      <c r="G1171" s="30" t="s">
        <v>114</v>
      </c>
      <c r="H1171" s="30"/>
      <c r="I1171" s="30"/>
      <c r="J1171" s="30" t="s">
        <v>115</v>
      </c>
      <c r="K1171" s="30"/>
      <c r="L1171" s="73" t="s">
        <v>177</v>
      </c>
      <c r="N1171" s="191" t="s">
        <v>130</v>
      </c>
      <c r="P1171" s="73" t="s">
        <v>226</v>
      </c>
      <c r="Q1171" s="89"/>
      <c r="R1171" s="29"/>
      <c r="S1171" s="39">
        <f t="shared" ref="S1171:S1172" si="3132">IF(Suggested="Yes",AA1171,AG1171)</f>
        <v>27.6</v>
      </c>
      <c r="T1171" s="37" t="s">
        <v>47</v>
      </c>
      <c r="U1171" s="5" t="str">
        <f>+Instructions!$B$3</f>
        <v>B</v>
      </c>
      <c r="V1171" s="52"/>
      <c r="W1171" s="56">
        <f>+Instructions!$C$22</f>
        <v>0</v>
      </c>
      <c r="X1171" s="17">
        <f t="shared" ref="X1171:X1172" si="3133">ROUND($AA1171*(1-W1171)+0.004999,2)</f>
        <v>27.6</v>
      </c>
      <c r="Y1171" s="52"/>
      <c r="Z1171" s="6" t="s">
        <v>667</v>
      </c>
      <c r="AA1171" s="39">
        <v>27.6</v>
      </c>
      <c r="AB1171" s="60">
        <f t="shared" ref="AB1171:AB1172" si="3134">+W1171</f>
        <v>0</v>
      </c>
      <c r="AC1171" s="17">
        <f t="shared" ref="AC1171:AC1172" si="3135">+X1171</f>
        <v>27.6</v>
      </c>
      <c r="AD1171" s="12">
        <f t="shared" ref="AD1171:AD1172" si="3136">(AG1171-AC1171)/AG1171</f>
        <v>0</v>
      </c>
      <c r="AE1171" s="120"/>
      <c r="AF1171" s="128">
        <v>3</v>
      </c>
      <c r="AG1171" s="53">
        <f t="shared" ref="AG1171:AG1172" si="3137">SUM(AJ1171:AL1171)+AE1171</f>
        <v>27.6</v>
      </c>
      <c r="AH1171" s="52"/>
      <c r="AJ1171" s="17">
        <f t="shared" ref="AJ1171:AJ1172" si="3138">ROUND(AC1171/(1-VLOOKUP(AF1171,Group,2,FALSE)),2)</f>
        <v>27.6</v>
      </c>
      <c r="AK1171" s="17">
        <f t="shared" ref="AK1171:AK1172" si="3139">IF(VLOOKUP(AF1171,Group,5,FALSE)="YES",VLOOKUP(ROUND(ROUND(AJ1171,1)-AJ1171,2),Round,2,FALSE)+VLOOKUP(AF1171,Group,6,FALSE),0)</f>
        <v>0</v>
      </c>
      <c r="AL1171" s="17">
        <f t="shared" ref="AL1171:AL1172" si="3140">IF(VLOOKUP(AF1171,Group,7,FALSE)="",0,ROUND(AJ1171-0.04999,1)-AJ1171+AM1171)</f>
        <v>0</v>
      </c>
      <c r="AM1171" s="17" t="str">
        <f t="shared" ref="AM1171:AM1172" si="3141">IF(VLOOKUP(AF1171,Group,7,FALSE)="","",VLOOKUP(AF1171,Group,7,FALSE))</f>
        <v/>
      </c>
      <c r="AO1171" s="31" t="s">
        <v>59</v>
      </c>
    </row>
    <row r="1172" spans="2:41" s="3" customFormat="1" ht="9.9499999999999993" customHeight="1" x14ac:dyDescent="0.2">
      <c r="B1172" s="111" t="s">
        <v>8</v>
      </c>
      <c r="D1172" s="40"/>
      <c r="E1172" s="73" t="s">
        <v>104</v>
      </c>
      <c r="F1172" s="73"/>
      <c r="G1172" s="30" t="s">
        <v>114</v>
      </c>
      <c r="H1172" s="30"/>
      <c r="I1172" s="30"/>
      <c r="J1172" s="30" t="s">
        <v>115</v>
      </c>
      <c r="K1172" s="30"/>
      <c r="L1172" s="73" t="s">
        <v>132</v>
      </c>
      <c r="N1172" s="191" t="s">
        <v>130</v>
      </c>
      <c r="P1172" s="73" t="s">
        <v>176</v>
      </c>
      <c r="Q1172" s="89"/>
      <c r="R1172" s="29"/>
      <c r="S1172" s="39">
        <f t="shared" si="3132"/>
        <v>32.549999999999997</v>
      </c>
      <c r="T1172" s="37" t="s">
        <v>47</v>
      </c>
      <c r="U1172" s="5" t="str">
        <f>+Instructions!$B$3</f>
        <v>B</v>
      </c>
      <c r="V1172" s="52"/>
      <c r="W1172" s="56">
        <f>+Instructions!$C$22</f>
        <v>0</v>
      </c>
      <c r="X1172" s="17">
        <f t="shared" si="3133"/>
        <v>32.549999999999997</v>
      </c>
      <c r="Y1172" s="52"/>
      <c r="Z1172" s="6" t="s">
        <v>667</v>
      </c>
      <c r="AA1172" s="39">
        <v>32.549999999999997</v>
      </c>
      <c r="AB1172" s="60">
        <f t="shared" si="3134"/>
        <v>0</v>
      </c>
      <c r="AC1172" s="17">
        <f t="shared" si="3135"/>
        <v>32.549999999999997</v>
      </c>
      <c r="AD1172" s="12">
        <f t="shared" si="3136"/>
        <v>0</v>
      </c>
      <c r="AE1172" s="120"/>
      <c r="AF1172" s="128">
        <v>3</v>
      </c>
      <c r="AG1172" s="53">
        <f t="shared" si="3137"/>
        <v>32.549999999999997</v>
      </c>
      <c r="AH1172" s="52"/>
      <c r="AJ1172" s="17">
        <f t="shared" si="3138"/>
        <v>32.549999999999997</v>
      </c>
      <c r="AK1172" s="17">
        <f t="shared" si="3139"/>
        <v>0</v>
      </c>
      <c r="AL1172" s="17">
        <f t="shared" si="3140"/>
        <v>0</v>
      </c>
      <c r="AM1172" s="17" t="str">
        <f t="shared" si="3141"/>
        <v/>
      </c>
      <c r="AO1172" s="31" t="s">
        <v>59</v>
      </c>
    </row>
    <row r="1173" spans="2:41" s="3" customFormat="1" ht="9.9499999999999993" customHeight="1" x14ac:dyDescent="0.2">
      <c r="B1173" s="111" t="s">
        <v>8</v>
      </c>
      <c r="D1173" s="40"/>
      <c r="E1173" s="73" t="s">
        <v>191</v>
      </c>
      <c r="F1173" s="73"/>
      <c r="G1173" s="30" t="s">
        <v>114</v>
      </c>
      <c r="H1173" s="30"/>
      <c r="I1173" s="30"/>
      <c r="J1173" s="30" t="s">
        <v>115</v>
      </c>
      <c r="K1173" s="30"/>
      <c r="L1173" s="73" t="s">
        <v>262</v>
      </c>
      <c r="M1173" s="30"/>
      <c r="N1173" s="191" t="s">
        <v>130</v>
      </c>
      <c r="P1173" s="73" t="s">
        <v>193</v>
      </c>
      <c r="Q1173" s="89"/>
      <c r="R1173" s="29"/>
      <c r="S1173" s="39">
        <f t="shared" si="3122"/>
        <v>63.25</v>
      </c>
      <c r="T1173" s="37" t="s">
        <v>46</v>
      </c>
      <c r="U1173" s="5" t="str">
        <f>+Instructions!$B$3</f>
        <v>B</v>
      </c>
      <c r="V1173" s="52"/>
      <c r="W1173" s="56">
        <f>+Instructions!$C$22</f>
        <v>0</v>
      </c>
      <c r="X1173" s="17">
        <f t="shared" si="3123"/>
        <v>63.25</v>
      </c>
      <c r="Y1173" s="52"/>
      <c r="Z1173" s="6" t="s">
        <v>667</v>
      </c>
      <c r="AA1173" s="39">
        <v>63.25</v>
      </c>
      <c r="AB1173" s="60">
        <f t="shared" si="3124"/>
        <v>0</v>
      </c>
      <c r="AC1173" s="17">
        <f t="shared" si="3125"/>
        <v>63.25</v>
      </c>
      <c r="AD1173" s="12">
        <f t="shared" si="3126"/>
        <v>0</v>
      </c>
      <c r="AE1173" s="120"/>
      <c r="AF1173" s="128">
        <v>3</v>
      </c>
      <c r="AG1173" s="53">
        <f t="shared" si="3127"/>
        <v>63.25</v>
      </c>
      <c r="AH1173" s="52"/>
      <c r="AJ1173" s="17">
        <f t="shared" si="3128"/>
        <v>63.25</v>
      </c>
      <c r="AK1173" s="17">
        <f t="shared" si="3129"/>
        <v>0</v>
      </c>
      <c r="AL1173" s="17">
        <f t="shared" si="3130"/>
        <v>0</v>
      </c>
      <c r="AM1173" s="17" t="str">
        <f t="shared" si="3131"/>
        <v/>
      </c>
      <c r="AO1173" s="31" t="s">
        <v>59</v>
      </c>
    </row>
    <row r="1174" spans="2:41" s="3" customFormat="1" ht="1.5" customHeight="1" x14ac:dyDescent="0.2">
      <c r="P1174" s="73"/>
      <c r="Q1174" s="89"/>
      <c r="R1174" s="6"/>
      <c r="S1174" s="39"/>
      <c r="T1174" s="6"/>
      <c r="U1174" s="5"/>
      <c r="V1174" s="52"/>
      <c r="W1174" s="56"/>
      <c r="X1174" s="15"/>
      <c r="Y1174" s="52"/>
      <c r="Z1174" s="39"/>
      <c r="AA1174" s="39"/>
      <c r="AB1174" s="55"/>
      <c r="AC1174" s="17"/>
      <c r="AD1174" s="15"/>
      <c r="AE1174" s="65"/>
      <c r="AF1174" s="123"/>
      <c r="AG1174" s="39"/>
      <c r="AH1174" s="52"/>
      <c r="AJ1174" s="17"/>
      <c r="AK1174" s="17"/>
      <c r="AL1174" s="17"/>
      <c r="AM1174" s="17"/>
      <c r="AO1174" s="157" t="s">
        <v>59</v>
      </c>
    </row>
    <row r="1175" spans="2:41" s="3" customFormat="1" ht="9.9499999999999993" customHeight="1" x14ac:dyDescent="0.2">
      <c r="B1175" s="113" t="s">
        <v>45</v>
      </c>
      <c r="D1175" s="40"/>
      <c r="E1175" s="73" t="s">
        <v>136</v>
      </c>
      <c r="F1175" s="73"/>
      <c r="G1175" s="30" t="s">
        <v>162</v>
      </c>
      <c r="H1175" s="30"/>
      <c r="I1175" s="30"/>
      <c r="J1175" s="30" t="s">
        <v>115</v>
      </c>
      <c r="K1175" s="30"/>
      <c r="L1175" s="30"/>
      <c r="M1175" s="30"/>
      <c r="N1175" s="30"/>
      <c r="P1175" s="73" t="s">
        <v>120</v>
      </c>
      <c r="Q1175" s="89"/>
      <c r="R1175" s="29"/>
      <c r="S1175" s="39">
        <f t="shared" ref="S1175" si="3142">IF(Suggested="Yes",AA1175,AG1175)</f>
        <v>361.4</v>
      </c>
      <c r="T1175" s="37" t="s">
        <v>46</v>
      </c>
      <c r="U1175" s="5" t="str">
        <f>+Instructions!$B$3</f>
        <v>B</v>
      </c>
      <c r="V1175" s="52"/>
      <c r="W1175" s="56">
        <f>+Instructions!$C$22</f>
        <v>0</v>
      </c>
      <c r="X1175" s="39">
        <f t="shared" ref="X1175" si="3143">ROUND($AA1175*(1-W1175)+0.004999,2)</f>
        <v>361.4</v>
      </c>
      <c r="Y1175" s="52"/>
      <c r="Z1175" s="6" t="s">
        <v>667</v>
      </c>
      <c r="AA1175" s="39">
        <v>361.4</v>
      </c>
      <c r="AB1175" s="60">
        <f t="shared" ref="AB1175" si="3144">+W1175</f>
        <v>0</v>
      </c>
      <c r="AC1175" s="39">
        <f t="shared" ref="AC1175" si="3145">+X1175</f>
        <v>361.4</v>
      </c>
      <c r="AD1175" s="60">
        <f t="shared" ref="AD1175" si="3146">(AG1175-AC1175)/AG1175</f>
        <v>0</v>
      </c>
      <c r="AE1175" s="120"/>
      <c r="AF1175" s="129">
        <v>2</v>
      </c>
      <c r="AG1175" s="44">
        <f t="shared" ref="AG1175" si="3147">SUM(AJ1175:AL1175)+AE1175</f>
        <v>361.4</v>
      </c>
      <c r="AH1175" s="52"/>
      <c r="AJ1175" s="17">
        <f t="shared" ref="AJ1175" si="3148">ROUND(AC1175/(1-VLOOKUP(AF1175,Group,2,FALSE)),2)</f>
        <v>361.4</v>
      </c>
      <c r="AK1175" s="17">
        <f t="shared" ref="AK1175" si="3149">IF(VLOOKUP(AF1175,Group,5,FALSE)="YES",VLOOKUP(ROUND(ROUND(AJ1175,1)-AJ1175,2),Round,2,FALSE)+VLOOKUP(AF1175,Group,6,FALSE),0)</f>
        <v>0</v>
      </c>
      <c r="AL1175" s="17">
        <f t="shared" ref="AL1175" si="3150">IF(VLOOKUP(AF1175,Group,7,FALSE)="",0,ROUND(AJ1175-0.04999,1)-AJ1175+AM1175)</f>
        <v>0</v>
      </c>
      <c r="AM1175" s="17" t="str">
        <f t="shared" ref="AM1175" si="3151">IF(VLOOKUP(AF1175,Group,7,FALSE)="","",VLOOKUP(AF1175,Group,7,FALSE))</f>
        <v/>
      </c>
      <c r="AO1175" s="31" t="s">
        <v>59</v>
      </c>
    </row>
    <row r="1176" spans="2:41" s="3" customFormat="1" ht="9.9499999999999993" customHeight="1" x14ac:dyDescent="0.2">
      <c r="B1176" s="113" t="s">
        <v>45</v>
      </c>
      <c r="D1176" s="40"/>
      <c r="E1176" s="73" t="s">
        <v>136</v>
      </c>
      <c r="F1176" s="73"/>
      <c r="G1176" s="30" t="s">
        <v>163</v>
      </c>
      <c r="H1176" s="30"/>
      <c r="I1176" s="30"/>
      <c r="J1176" s="30" t="s">
        <v>115</v>
      </c>
      <c r="K1176" s="30"/>
      <c r="L1176" s="30"/>
      <c r="M1176" s="30"/>
      <c r="N1176" s="30"/>
      <c r="P1176" s="73" t="s">
        <v>120</v>
      </c>
      <c r="Q1176" s="89"/>
      <c r="R1176" s="29"/>
      <c r="S1176" s="39">
        <f>IF(Suggested="Yes",AA1176,AG1176)</f>
        <v>541.75</v>
      </c>
      <c r="T1176" s="37" t="s">
        <v>46</v>
      </c>
      <c r="U1176" s="5" t="str">
        <f>+Instructions!$B$3</f>
        <v>B</v>
      </c>
      <c r="V1176" s="52"/>
      <c r="W1176" s="56">
        <f>+Instructions!$C$22</f>
        <v>0</v>
      </c>
      <c r="X1176" s="39">
        <f>ROUND($AA1176*(1-W1176)+0.004999,2)</f>
        <v>541.75</v>
      </c>
      <c r="Y1176" s="52"/>
      <c r="Z1176" s="6" t="s">
        <v>667</v>
      </c>
      <c r="AA1176" s="39">
        <v>541.75</v>
      </c>
      <c r="AB1176" s="60">
        <f>+W1176</f>
        <v>0</v>
      </c>
      <c r="AC1176" s="39">
        <f>+X1176</f>
        <v>541.75</v>
      </c>
      <c r="AD1176" s="60">
        <f>(AG1176-AC1176)/AG1176</f>
        <v>0</v>
      </c>
      <c r="AE1176" s="120"/>
      <c r="AF1176" s="129">
        <v>2</v>
      </c>
      <c r="AG1176" s="44">
        <f>SUM(AJ1176:AL1176)+AE1176</f>
        <v>541.75</v>
      </c>
      <c r="AH1176" s="52"/>
      <c r="AJ1176" s="17">
        <f>ROUND(AC1176/(1-VLOOKUP(AF1176,Group,2,FALSE)),2)</f>
        <v>541.75</v>
      </c>
      <c r="AK1176" s="17">
        <f>IF(VLOOKUP(AF1176,Group,5,FALSE)="YES",VLOOKUP(ROUND(ROUND(AJ1176,1)-AJ1176,2),Round,2,FALSE)+VLOOKUP(AF1176,Group,6,FALSE),0)</f>
        <v>0</v>
      </c>
      <c r="AL1176" s="17">
        <f>IF(VLOOKUP(AF1176,Group,7,FALSE)="",0,ROUND(AJ1176-0.04999,1)-AJ1176+AM1176)</f>
        <v>0</v>
      </c>
      <c r="AM1176" s="17" t="str">
        <f>IF(VLOOKUP(AF1176,Group,7,FALSE)="","",VLOOKUP(AF1176,Group,7,FALSE))</f>
        <v/>
      </c>
      <c r="AO1176" s="31" t="s">
        <v>59</v>
      </c>
    </row>
    <row r="1177" spans="2:41" s="3" customFormat="1" ht="9.9499999999999993" customHeight="1" x14ac:dyDescent="0.2">
      <c r="B1177" s="113" t="s">
        <v>45</v>
      </c>
      <c r="D1177" s="40"/>
      <c r="E1177" s="73" t="s">
        <v>136</v>
      </c>
      <c r="F1177" s="73"/>
      <c r="G1177" s="30" t="s">
        <v>164</v>
      </c>
      <c r="H1177" s="30"/>
      <c r="I1177" s="30"/>
      <c r="J1177" s="30" t="s">
        <v>115</v>
      </c>
      <c r="K1177" s="30"/>
      <c r="L1177" s="30"/>
      <c r="M1177" s="30"/>
      <c r="N1177" s="30"/>
      <c r="P1177" s="73" t="s">
        <v>120</v>
      </c>
      <c r="Q1177" s="89"/>
      <c r="R1177" s="29"/>
      <c r="S1177" s="39">
        <f t="shared" ref="S1177" si="3152">IF(Suggested="Yes",AA1177,AG1177)</f>
        <v>541.75</v>
      </c>
      <c r="T1177" s="37" t="s">
        <v>46</v>
      </c>
      <c r="U1177" s="5" t="str">
        <f>+Instructions!$B$3</f>
        <v>B</v>
      </c>
      <c r="V1177" s="52"/>
      <c r="W1177" s="56">
        <f>+Instructions!$C$22</f>
        <v>0</v>
      </c>
      <c r="X1177" s="39">
        <f>ROUND($AA1177*(1-W1177)+0.004999,2)</f>
        <v>541.75</v>
      </c>
      <c r="Y1177" s="52"/>
      <c r="Z1177" s="6" t="s">
        <v>667</v>
      </c>
      <c r="AA1177" s="39">
        <v>541.75</v>
      </c>
      <c r="AB1177" s="60">
        <f t="shared" ref="AB1177" si="3153">+W1177</f>
        <v>0</v>
      </c>
      <c r="AC1177" s="39">
        <f t="shared" ref="AC1177" si="3154">+X1177</f>
        <v>541.75</v>
      </c>
      <c r="AD1177" s="60">
        <f t="shared" ref="AD1177" si="3155">(AG1177-AC1177)/AG1177</f>
        <v>0</v>
      </c>
      <c r="AE1177" s="120"/>
      <c r="AF1177" s="129">
        <v>2</v>
      </c>
      <c r="AG1177" s="44">
        <f t="shared" ref="AG1177" si="3156">SUM(AJ1177:AL1177)+AE1177</f>
        <v>541.75</v>
      </c>
      <c r="AH1177" s="52"/>
      <c r="AJ1177" s="17">
        <f t="shared" ref="AJ1177" si="3157">ROUND(AC1177/(1-VLOOKUP(AF1177,Group,2,FALSE)),2)</f>
        <v>541.75</v>
      </c>
      <c r="AK1177" s="17">
        <f t="shared" ref="AK1177" si="3158">IF(VLOOKUP(AF1177,Group,5,FALSE)="YES",VLOOKUP(ROUND(ROUND(AJ1177,1)-AJ1177,2),Round,2,FALSE)+VLOOKUP(AF1177,Group,6,FALSE),0)</f>
        <v>0</v>
      </c>
      <c r="AL1177" s="17">
        <f t="shared" ref="AL1177" si="3159">IF(VLOOKUP(AF1177,Group,7,FALSE)="",0,ROUND(AJ1177-0.04999,1)-AJ1177+AM1177)</f>
        <v>0</v>
      </c>
      <c r="AM1177" s="17" t="str">
        <f t="shared" ref="AM1177" si="3160">IF(VLOOKUP(AF1177,Group,7,FALSE)="","",VLOOKUP(AF1177,Group,7,FALSE))</f>
        <v/>
      </c>
      <c r="AO1177" s="31" t="s">
        <v>59</v>
      </c>
    </row>
    <row r="1178" spans="2:41" s="3" customFormat="1" ht="1.5" customHeight="1" x14ac:dyDescent="0.2">
      <c r="P1178" s="73"/>
      <c r="Q1178" s="89"/>
      <c r="R1178" s="6"/>
      <c r="S1178" s="39"/>
      <c r="T1178" s="6"/>
      <c r="U1178" s="5"/>
      <c r="V1178" s="52"/>
      <c r="W1178" s="56"/>
      <c r="X1178" s="15"/>
      <c r="Y1178" s="52"/>
      <c r="Z1178" s="39"/>
      <c r="AA1178" s="39"/>
      <c r="AB1178" s="55"/>
      <c r="AC1178" s="17"/>
      <c r="AD1178" s="15"/>
      <c r="AE1178" s="65"/>
      <c r="AF1178" s="123"/>
      <c r="AG1178" s="39"/>
      <c r="AH1178" s="52"/>
      <c r="AJ1178" s="17"/>
      <c r="AK1178" s="17"/>
      <c r="AL1178" s="17"/>
      <c r="AM1178" s="17"/>
      <c r="AO1178" s="157" t="s">
        <v>59</v>
      </c>
    </row>
    <row r="1179" spans="2:41" s="3" customFormat="1" ht="9.9499999999999993" customHeight="1" x14ac:dyDescent="0.2">
      <c r="B1179" s="113" t="s">
        <v>45</v>
      </c>
      <c r="D1179" s="40"/>
      <c r="E1179" s="73" t="s">
        <v>430</v>
      </c>
      <c r="F1179" s="73"/>
      <c r="G1179" s="30" t="s">
        <v>256</v>
      </c>
      <c r="H1179" s="30"/>
      <c r="I1179" s="30"/>
      <c r="J1179" s="30"/>
      <c r="K1179" s="30" t="s">
        <v>115</v>
      </c>
      <c r="L1179" s="30"/>
      <c r="M1179" s="30"/>
      <c r="N1179" s="30"/>
      <c r="P1179" s="73" t="s">
        <v>166</v>
      </c>
      <c r="Q1179" s="89"/>
      <c r="R1179" s="29"/>
      <c r="S1179" s="39">
        <f t="shared" ref="S1179:S1182" si="3161">IF(Suggested="Yes",AA1179,AG1179)</f>
        <v>23.6</v>
      </c>
      <c r="T1179" s="37" t="s">
        <v>46</v>
      </c>
      <c r="U1179" s="5" t="str">
        <f>+Instructions!$B$3</f>
        <v>B</v>
      </c>
      <c r="V1179" s="52"/>
      <c r="W1179" s="56">
        <f>+Instructions!$C$22</f>
        <v>0</v>
      </c>
      <c r="X1179" s="39">
        <f t="shared" ref="X1179:X1182" si="3162">ROUND($AA1179*(1-W1179)+0.004999,2)</f>
        <v>23.6</v>
      </c>
      <c r="Y1179" s="52"/>
      <c r="Z1179" s="6" t="s">
        <v>667</v>
      </c>
      <c r="AA1179" s="39">
        <v>23.6</v>
      </c>
      <c r="AB1179" s="60">
        <f t="shared" ref="AB1179:AB1182" si="3163">+W1179</f>
        <v>0</v>
      </c>
      <c r="AC1179" s="39">
        <f t="shared" ref="AC1179:AC1182" si="3164">+X1179</f>
        <v>23.6</v>
      </c>
      <c r="AD1179" s="60">
        <f t="shared" ref="AD1179:AD1182" si="3165">(AG1179-AC1179)/AG1179</f>
        <v>0</v>
      </c>
      <c r="AE1179" s="120"/>
      <c r="AF1179" s="129">
        <v>2</v>
      </c>
      <c r="AG1179" s="44">
        <f t="shared" ref="AG1179:AG1182" si="3166">SUM(AJ1179:AL1179)+AE1179</f>
        <v>23.6</v>
      </c>
      <c r="AH1179" s="52"/>
      <c r="AJ1179" s="17">
        <f t="shared" ref="AJ1179:AJ1182" si="3167">ROUND(AC1179/(1-VLOOKUP(AF1179,Group,2,FALSE)),2)</f>
        <v>23.6</v>
      </c>
      <c r="AK1179" s="17">
        <f t="shared" ref="AK1179:AK1182" si="3168">IF(VLOOKUP(AF1179,Group,5,FALSE)="YES",VLOOKUP(ROUND(ROUND(AJ1179,1)-AJ1179,2),Round,2,FALSE)+VLOOKUP(AF1179,Group,6,FALSE),0)</f>
        <v>0</v>
      </c>
      <c r="AL1179" s="17">
        <f t="shared" ref="AL1179:AL1182" si="3169">IF(VLOOKUP(AF1179,Group,7,FALSE)="",0,ROUND(AJ1179-0.04999,1)-AJ1179+AM1179)</f>
        <v>0</v>
      </c>
      <c r="AM1179" s="17" t="str">
        <f t="shared" ref="AM1179:AM1182" si="3170">IF(VLOOKUP(AF1179,Group,7,FALSE)="","",VLOOKUP(AF1179,Group,7,FALSE))</f>
        <v/>
      </c>
      <c r="AO1179" s="31" t="s">
        <v>59</v>
      </c>
    </row>
    <row r="1180" spans="2:41" s="3" customFormat="1" ht="9.9499999999999993" customHeight="1" x14ac:dyDescent="0.2">
      <c r="B1180" s="113" t="s">
        <v>45</v>
      </c>
      <c r="D1180" s="40"/>
      <c r="E1180" s="73" t="s">
        <v>430</v>
      </c>
      <c r="F1180" s="73"/>
      <c r="G1180" s="30" t="s">
        <v>257</v>
      </c>
      <c r="H1180" s="30"/>
      <c r="I1180" s="30"/>
      <c r="J1180" s="30"/>
      <c r="K1180" s="30" t="s">
        <v>115</v>
      </c>
      <c r="L1180" s="30"/>
      <c r="M1180" s="30"/>
      <c r="N1180" s="30"/>
      <c r="P1180" s="73" t="s">
        <v>194</v>
      </c>
      <c r="Q1180" s="89"/>
      <c r="R1180" s="29"/>
      <c r="S1180" s="39">
        <f t="shared" si="3161"/>
        <v>27.85</v>
      </c>
      <c r="T1180" s="37" t="s">
        <v>46</v>
      </c>
      <c r="U1180" s="5" t="str">
        <f>+Instructions!$B$3</f>
        <v>B</v>
      </c>
      <c r="V1180" s="52"/>
      <c r="W1180" s="56">
        <f>+Instructions!$C$22</f>
        <v>0</v>
      </c>
      <c r="X1180" s="39">
        <f t="shared" si="3162"/>
        <v>27.85</v>
      </c>
      <c r="Y1180" s="52"/>
      <c r="Z1180" s="6" t="s">
        <v>667</v>
      </c>
      <c r="AA1180" s="39">
        <v>27.85</v>
      </c>
      <c r="AB1180" s="60">
        <f t="shared" si="3163"/>
        <v>0</v>
      </c>
      <c r="AC1180" s="39">
        <f t="shared" si="3164"/>
        <v>27.85</v>
      </c>
      <c r="AD1180" s="60">
        <f t="shared" si="3165"/>
        <v>0</v>
      </c>
      <c r="AE1180" s="120"/>
      <c r="AF1180" s="129">
        <v>2</v>
      </c>
      <c r="AG1180" s="44">
        <f t="shared" si="3166"/>
        <v>27.85</v>
      </c>
      <c r="AH1180" s="52"/>
      <c r="AJ1180" s="17">
        <f t="shared" si="3167"/>
        <v>27.85</v>
      </c>
      <c r="AK1180" s="17">
        <f t="shared" si="3168"/>
        <v>0</v>
      </c>
      <c r="AL1180" s="17">
        <f t="shared" si="3169"/>
        <v>0</v>
      </c>
      <c r="AM1180" s="17" t="str">
        <f t="shared" si="3170"/>
        <v/>
      </c>
      <c r="AO1180" s="31" t="s">
        <v>59</v>
      </c>
    </row>
    <row r="1181" spans="2:41" s="3" customFormat="1" ht="1.5" customHeight="1" x14ac:dyDescent="0.2">
      <c r="P1181" s="73"/>
      <c r="Q1181" s="89"/>
      <c r="R1181" s="6"/>
      <c r="S1181" s="39"/>
      <c r="T1181" s="6"/>
      <c r="U1181" s="5"/>
      <c r="V1181" s="52"/>
      <c r="W1181" s="56"/>
      <c r="X1181" s="15"/>
      <c r="Y1181" s="52"/>
      <c r="Z1181" s="39"/>
      <c r="AA1181" s="39"/>
      <c r="AB1181" s="55"/>
      <c r="AC1181" s="17"/>
      <c r="AD1181" s="15"/>
      <c r="AE1181" s="65"/>
      <c r="AF1181" s="123"/>
      <c r="AG1181" s="39"/>
      <c r="AH1181" s="52"/>
      <c r="AJ1181" s="17"/>
      <c r="AK1181" s="17"/>
      <c r="AL1181" s="17"/>
      <c r="AM1181" s="17"/>
      <c r="AO1181" s="157" t="s">
        <v>59</v>
      </c>
    </row>
    <row r="1182" spans="2:41" s="3" customFormat="1" ht="9.9499999999999993" customHeight="1" x14ac:dyDescent="0.2">
      <c r="B1182" s="113" t="s">
        <v>45</v>
      </c>
      <c r="D1182" s="40"/>
      <c r="E1182" s="73" t="s">
        <v>428</v>
      </c>
      <c r="F1182" s="73"/>
      <c r="G1182" s="30" t="s">
        <v>429</v>
      </c>
      <c r="H1182" s="30"/>
      <c r="I1182" s="30"/>
      <c r="J1182" s="30" t="s">
        <v>115</v>
      </c>
      <c r="K1182" s="30"/>
      <c r="L1182" s="30"/>
      <c r="M1182" s="30"/>
      <c r="N1182" s="30"/>
      <c r="P1182" s="73" t="s">
        <v>190</v>
      </c>
      <c r="Q1182" s="89"/>
      <c r="R1182" s="29"/>
      <c r="S1182" s="39">
        <f t="shared" si="3161"/>
        <v>42.45</v>
      </c>
      <c r="T1182" s="37" t="s">
        <v>46</v>
      </c>
      <c r="U1182" s="5" t="str">
        <f>+Instructions!$B$3</f>
        <v>B</v>
      </c>
      <c r="V1182" s="52"/>
      <c r="W1182" s="56">
        <f>+Instructions!$C$22</f>
        <v>0</v>
      </c>
      <c r="X1182" s="39">
        <f t="shared" si="3162"/>
        <v>42.45</v>
      </c>
      <c r="Y1182" s="52"/>
      <c r="Z1182" s="6" t="s">
        <v>667</v>
      </c>
      <c r="AA1182" s="39">
        <v>42.45</v>
      </c>
      <c r="AB1182" s="60">
        <f t="shared" si="3163"/>
        <v>0</v>
      </c>
      <c r="AC1182" s="39">
        <f t="shared" si="3164"/>
        <v>42.45</v>
      </c>
      <c r="AD1182" s="60">
        <f t="shared" si="3165"/>
        <v>0</v>
      </c>
      <c r="AE1182" s="120"/>
      <c r="AF1182" s="129">
        <v>2</v>
      </c>
      <c r="AG1182" s="44">
        <f t="shared" si="3166"/>
        <v>42.45</v>
      </c>
      <c r="AH1182" s="52"/>
      <c r="AJ1182" s="17">
        <f t="shared" si="3167"/>
        <v>42.45</v>
      </c>
      <c r="AK1182" s="17">
        <f t="shared" si="3168"/>
        <v>0</v>
      </c>
      <c r="AL1182" s="17">
        <f t="shared" si="3169"/>
        <v>0</v>
      </c>
      <c r="AM1182" s="17" t="str">
        <f t="shared" si="3170"/>
        <v/>
      </c>
      <c r="AO1182" s="31" t="s">
        <v>59</v>
      </c>
    </row>
    <row r="1183" spans="2:41" s="3" customFormat="1" ht="1.5" customHeight="1" x14ac:dyDescent="0.2">
      <c r="P1183" s="73"/>
      <c r="Q1183" s="89"/>
      <c r="R1183" s="6"/>
      <c r="S1183" s="39"/>
      <c r="T1183" s="6"/>
      <c r="U1183" s="5"/>
      <c r="V1183" s="52"/>
      <c r="W1183" s="56"/>
      <c r="X1183" s="15"/>
      <c r="Y1183" s="52"/>
      <c r="Z1183" s="39"/>
      <c r="AA1183" s="39"/>
      <c r="AB1183" s="55"/>
      <c r="AC1183" s="17"/>
      <c r="AD1183" s="15"/>
      <c r="AE1183" s="65"/>
      <c r="AF1183" s="123"/>
      <c r="AG1183" s="39"/>
      <c r="AH1183" s="52"/>
      <c r="AJ1183" s="17"/>
      <c r="AK1183" s="17"/>
      <c r="AL1183" s="17"/>
      <c r="AM1183" s="17"/>
      <c r="AO1183" s="157" t="s">
        <v>59</v>
      </c>
    </row>
    <row r="1184" spans="2:41" s="3" customFormat="1" ht="9.9499999999999993" customHeight="1" x14ac:dyDescent="0.2">
      <c r="B1184" s="113" t="s">
        <v>45</v>
      </c>
      <c r="D1184" s="40"/>
      <c r="E1184" s="73" t="s">
        <v>117</v>
      </c>
      <c r="F1184" s="73"/>
      <c r="G1184" s="30" t="s">
        <v>118</v>
      </c>
      <c r="H1184" s="30"/>
      <c r="I1184" s="30"/>
      <c r="J1184" s="30" t="s">
        <v>115</v>
      </c>
      <c r="K1184" s="30"/>
      <c r="L1184" s="30"/>
      <c r="M1184" s="30"/>
      <c r="N1184" s="30"/>
      <c r="P1184" s="73" t="s">
        <v>119</v>
      </c>
      <c r="Q1184" s="89"/>
      <c r="R1184" s="29"/>
      <c r="S1184" s="39">
        <f t="shared" ref="S1184" si="3171">IF(Suggested="Yes",AA1184,AG1184)</f>
        <v>17.55</v>
      </c>
      <c r="T1184" s="37" t="s">
        <v>46</v>
      </c>
      <c r="U1184" s="5" t="str">
        <f>+Instructions!$B$3</f>
        <v>B</v>
      </c>
      <c r="V1184" s="52"/>
      <c r="W1184" s="56">
        <f>+Instructions!$C$22</f>
        <v>0</v>
      </c>
      <c r="X1184" s="39">
        <f t="shared" ref="X1184" si="3172">ROUND($AA1184*(1-W1184)+0.004999,2)</f>
        <v>17.55</v>
      </c>
      <c r="Y1184" s="52"/>
      <c r="Z1184" s="6" t="s">
        <v>667</v>
      </c>
      <c r="AA1184" s="39">
        <v>17.55</v>
      </c>
      <c r="AB1184" s="60">
        <f t="shared" ref="AB1184" si="3173">+W1184</f>
        <v>0</v>
      </c>
      <c r="AC1184" s="39">
        <f t="shared" ref="AC1184" si="3174">+X1184</f>
        <v>17.55</v>
      </c>
      <c r="AD1184" s="60">
        <f t="shared" ref="AD1184" si="3175">(AG1184-AC1184)/AG1184</f>
        <v>0</v>
      </c>
      <c r="AE1184" s="120"/>
      <c r="AF1184" s="129">
        <v>2</v>
      </c>
      <c r="AG1184" s="44">
        <f t="shared" ref="AG1184" si="3176">SUM(AJ1184:AL1184)+AE1184</f>
        <v>17.55</v>
      </c>
      <c r="AH1184" s="52"/>
      <c r="AJ1184" s="17">
        <f t="shared" ref="AJ1184" si="3177">ROUND(AC1184/(1-VLOOKUP(AF1184,Group,2,FALSE)),2)</f>
        <v>17.55</v>
      </c>
      <c r="AK1184" s="17">
        <f t="shared" ref="AK1184" si="3178">IF(VLOOKUP(AF1184,Group,5,FALSE)="YES",VLOOKUP(ROUND(ROUND(AJ1184,1)-AJ1184,2),Round,2,FALSE)+VLOOKUP(AF1184,Group,6,FALSE),0)</f>
        <v>0</v>
      </c>
      <c r="AL1184" s="17">
        <f t="shared" ref="AL1184" si="3179">IF(VLOOKUP(AF1184,Group,7,FALSE)="",0,ROUND(AJ1184-0.04999,1)-AJ1184+AM1184)</f>
        <v>0</v>
      </c>
      <c r="AM1184" s="17" t="str">
        <f t="shared" ref="AM1184" si="3180">IF(VLOOKUP(AF1184,Group,7,FALSE)="","",VLOOKUP(AF1184,Group,7,FALSE))</f>
        <v/>
      </c>
      <c r="AO1184" s="31" t="s">
        <v>59</v>
      </c>
    </row>
    <row r="1185" spans="2:41" s="3" customFormat="1" ht="2.85" customHeight="1" x14ac:dyDescent="0.2">
      <c r="P1185" s="73"/>
      <c r="Q1185" s="89"/>
      <c r="R1185" s="6"/>
      <c r="S1185" s="39"/>
      <c r="T1185" s="6"/>
      <c r="U1185" s="5"/>
      <c r="V1185" s="52"/>
      <c r="W1185" s="56"/>
      <c r="X1185" s="15"/>
      <c r="Y1185" s="52"/>
      <c r="Z1185" s="39"/>
      <c r="AA1185" s="39"/>
      <c r="AB1185" s="55"/>
      <c r="AC1185" s="17"/>
      <c r="AD1185" s="15"/>
      <c r="AE1185" s="65"/>
      <c r="AF1185" s="123"/>
      <c r="AG1185" s="39"/>
      <c r="AH1185" s="52"/>
      <c r="AJ1185" s="17"/>
      <c r="AK1185" s="17"/>
      <c r="AL1185" s="17"/>
      <c r="AM1185" s="17"/>
      <c r="AO1185" s="157" t="s">
        <v>59</v>
      </c>
    </row>
    <row r="1186" spans="2:41" s="3" customFormat="1" ht="9.9499999999999993" customHeight="1" x14ac:dyDescent="0.2">
      <c r="D1186" s="40" t="s">
        <v>97</v>
      </c>
      <c r="E1186" s="186" t="s">
        <v>434</v>
      </c>
      <c r="F1186" s="186"/>
      <c r="G1186" s="186"/>
      <c r="H1186" s="186"/>
      <c r="I1186" s="186"/>
      <c r="J1186" s="186"/>
      <c r="K1186" s="186"/>
      <c r="L1186" s="186"/>
      <c r="M1186" s="186"/>
      <c r="N1186" s="186"/>
      <c r="O1186" s="186"/>
      <c r="P1186" s="98"/>
      <c r="Q1186" s="187"/>
      <c r="R1186" s="188"/>
      <c r="S1186" s="39"/>
      <c r="T1186" s="6"/>
      <c r="U1186" s="5"/>
      <c r="V1186" s="52"/>
      <c r="W1186" s="56"/>
      <c r="X1186" s="15"/>
      <c r="Y1186" s="52"/>
      <c r="Z1186" s="39"/>
      <c r="AA1186" s="39"/>
      <c r="AB1186" s="55"/>
      <c r="AC1186" s="17"/>
      <c r="AD1186" s="15"/>
      <c r="AE1186" s="65"/>
      <c r="AF1186" s="123"/>
      <c r="AG1186" s="39"/>
      <c r="AH1186" s="52"/>
      <c r="AJ1186" s="17"/>
      <c r="AK1186" s="17"/>
      <c r="AL1186" s="17"/>
      <c r="AM1186" s="17"/>
      <c r="AO1186" s="157" t="s">
        <v>59</v>
      </c>
    </row>
    <row r="1187" spans="2:41" s="3" customFormat="1" ht="1.5" customHeight="1" x14ac:dyDescent="0.2">
      <c r="P1187" s="73"/>
      <c r="Q1187" s="89"/>
      <c r="R1187" s="6"/>
      <c r="S1187" s="39"/>
      <c r="T1187" s="6"/>
      <c r="U1187" s="5"/>
      <c r="V1187" s="52"/>
      <c r="W1187" s="56"/>
      <c r="X1187" s="15"/>
      <c r="Y1187" s="52"/>
      <c r="Z1187" s="39"/>
      <c r="AA1187" s="39"/>
      <c r="AB1187" s="55"/>
      <c r="AC1187" s="17"/>
      <c r="AD1187" s="15"/>
      <c r="AE1187" s="65"/>
      <c r="AF1187" s="123"/>
      <c r="AG1187" s="39"/>
      <c r="AH1187" s="52"/>
      <c r="AJ1187" s="17"/>
      <c r="AK1187" s="17"/>
      <c r="AL1187" s="17"/>
      <c r="AM1187" s="17"/>
      <c r="AO1187" s="157" t="s">
        <v>59</v>
      </c>
    </row>
    <row r="1188" spans="2:41" s="3" customFormat="1" ht="9.9499999999999993" customHeight="1" x14ac:dyDescent="0.2">
      <c r="B1188" s="112" t="s">
        <v>55</v>
      </c>
      <c r="D1188" s="40"/>
      <c r="E1188" s="73" t="s">
        <v>104</v>
      </c>
      <c r="F1188" s="73"/>
      <c r="G1188" s="30" t="s">
        <v>48</v>
      </c>
      <c r="H1188" s="30"/>
      <c r="I1188" s="30"/>
      <c r="J1188" s="30" t="s">
        <v>435</v>
      </c>
      <c r="L1188" s="30"/>
      <c r="M1188" s="30"/>
      <c r="N1188" s="30"/>
      <c r="P1188" s="73" t="s">
        <v>106</v>
      </c>
      <c r="Q1188" s="89"/>
      <c r="R1188" s="29"/>
      <c r="S1188" s="39">
        <f t="shared" ref="S1188:S1190" si="3181">IF(Suggested="Yes",AA1188,AG1188)</f>
        <v>10.65</v>
      </c>
      <c r="T1188" s="37" t="s">
        <v>47</v>
      </c>
      <c r="U1188" s="5" t="str">
        <f>+Instructions!$B$3</f>
        <v>B</v>
      </c>
      <c r="V1188" s="52"/>
      <c r="W1188" s="56">
        <f>+Instructions!$C$22</f>
        <v>0</v>
      </c>
      <c r="X1188" s="17">
        <f t="shared" ref="X1188:X1190" si="3182">ROUND($AA1188*(1-W1188)+0.004999,2)</f>
        <v>10.65</v>
      </c>
      <c r="Y1188" s="52"/>
      <c r="Z1188" s="6" t="s">
        <v>667</v>
      </c>
      <c r="AA1188" s="39">
        <v>10.65</v>
      </c>
      <c r="AB1188" s="60">
        <f t="shared" ref="AB1188:AB1190" si="3183">+W1188</f>
        <v>0</v>
      </c>
      <c r="AC1188" s="17">
        <f t="shared" ref="AC1188:AC1190" si="3184">+X1188</f>
        <v>10.65</v>
      </c>
      <c r="AD1188" s="12">
        <f t="shared" ref="AD1188:AD1190" si="3185">(AG1188-AC1188)/AG1188</f>
        <v>0</v>
      </c>
      <c r="AE1188" s="120"/>
      <c r="AF1188" s="127">
        <v>1</v>
      </c>
      <c r="AG1188" s="38">
        <f t="shared" ref="AG1188:AG1190" si="3186">SUM(AJ1188:AL1188)+AE1188</f>
        <v>10.65</v>
      </c>
      <c r="AH1188" s="52"/>
      <c r="AJ1188" s="17">
        <f t="shared" ref="AJ1188:AJ1190" si="3187">ROUND(AC1188/(1-VLOOKUP(AF1188,Group,2,FALSE)),2)</f>
        <v>10.65</v>
      </c>
      <c r="AK1188" s="17">
        <f t="shared" ref="AK1188:AK1190" si="3188">IF(VLOOKUP(AF1188,Group,5,FALSE)="YES",VLOOKUP(ROUND(ROUND(AJ1188,1)-AJ1188,2),Round,2,FALSE)+VLOOKUP(AF1188,Group,6,FALSE),0)</f>
        <v>0</v>
      </c>
      <c r="AL1188" s="17">
        <f t="shared" ref="AL1188:AL1190" si="3189">IF(VLOOKUP(AF1188,Group,7,FALSE)="",0,ROUND(AJ1188-0.04999,1)-AJ1188+AM1188)</f>
        <v>0</v>
      </c>
      <c r="AM1188" s="17" t="str">
        <f t="shared" ref="AM1188:AM1190" si="3190">IF(VLOOKUP(AF1188,Group,7,FALSE)="","",VLOOKUP(AF1188,Group,7,FALSE))</f>
        <v/>
      </c>
      <c r="AO1188" s="31" t="s">
        <v>59</v>
      </c>
    </row>
    <row r="1189" spans="2:41" s="3" customFormat="1" ht="9.9499999999999993" customHeight="1" x14ac:dyDescent="0.2">
      <c r="B1189" s="112" t="s">
        <v>55</v>
      </c>
      <c r="D1189" s="40"/>
      <c r="E1189" s="73" t="s">
        <v>109</v>
      </c>
      <c r="F1189" s="73"/>
      <c r="G1189" s="30" t="s">
        <v>48</v>
      </c>
      <c r="H1189" s="30"/>
      <c r="I1189" s="30"/>
      <c r="J1189" s="30" t="s">
        <v>435</v>
      </c>
      <c r="L1189" s="30"/>
      <c r="M1189" s="30"/>
      <c r="N1189" s="30"/>
      <c r="P1189" s="73" t="s">
        <v>106</v>
      </c>
      <c r="Q1189" s="89"/>
      <c r="R1189" s="29"/>
      <c r="S1189" s="39">
        <f t="shared" si="3181"/>
        <v>12.9</v>
      </c>
      <c r="T1189" s="37" t="s">
        <v>47</v>
      </c>
      <c r="U1189" s="5" t="str">
        <f>+Instructions!$B$3</f>
        <v>B</v>
      </c>
      <c r="V1189" s="52"/>
      <c r="W1189" s="56">
        <f>+Instructions!$C$22</f>
        <v>0</v>
      </c>
      <c r="X1189" s="17">
        <f t="shared" si="3182"/>
        <v>12.9</v>
      </c>
      <c r="Y1189" s="52"/>
      <c r="Z1189" s="6" t="s">
        <v>667</v>
      </c>
      <c r="AA1189" s="39">
        <v>12.9</v>
      </c>
      <c r="AB1189" s="60">
        <f t="shared" si="3183"/>
        <v>0</v>
      </c>
      <c r="AC1189" s="17">
        <f t="shared" si="3184"/>
        <v>12.9</v>
      </c>
      <c r="AD1189" s="12">
        <f t="shared" si="3185"/>
        <v>0</v>
      </c>
      <c r="AE1189" s="120"/>
      <c r="AF1189" s="127">
        <v>1</v>
      </c>
      <c r="AG1189" s="38">
        <f t="shared" si="3186"/>
        <v>12.9</v>
      </c>
      <c r="AH1189" s="52"/>
      <c r="AJ1189" s="17">
        <f t="shared" si="3187"/>
        <v>12.9</v>
      </c>
      <c r="AK1189" s="17">
        <f t="shared" si="3188"/>
        <v>0</v>
      </c>
      <c r="AL1189" s="17">
        <f t="shared" si="3189"/>
        <v>0</v>
      </c>
      <c r="AM1189" s="17" t="str">
        <f t="shared" si="3190"/>
        <v/>
      </c>
      <c r="AO1189" s="31" t="s">
        <v>59</v>
      </c>
    </row>
    <row r="1190" spans="2:41" s="3" customFormat="1" ht="9.9499999999999993" customHeight="1" x14ac:dyDescent="0.2">
      <c r="B1190" s="112" t="s">
        <v>55</v>
      </c>
      <c r="D1190" s="40"/>
      <c r="E1190" s="73" t="s">
        <v>112</v>
      </c>
      <c r="F1190" s="73"/>
      <c r="G1190" s="30" t="s">
        <v>48</v>
      </c>
      <c r="H1190" s="30"/>
      <c r="I1190" s="30"/>
      <c r="J1190" s="30" t="s">
        <v>435</v>
      </c>
      <c r="L1190" s="30"/>
      <c r="M1190" s="30"/>
      <c r="N1190" s="30"/>
      <c r="P1190" s="73" t="s">
        <v>113</v>
      </c>
      <c r="Q1190" s="89"/>
      <c r="R1190" s="29"/>
      <c r="S1190" s="39">
        <f t="shared" si="3181"/>
        <v>13.45</v>
      </c>
      <c r="T1190" s="37" t="s">
        <v>47</v>
      </c>
      <c r="U1190" s="5" t="str">
        <f>+Instructions!$B$3</f>
        <v>B</v>
      </c>
      <c r="V1190" s="52"/>
      <c r="W1190" s="56">
        <f>+Instructions!$C$22</f>
        <v>0</v>
      </c>
      <c r="X1190" s="17">
        <f t="shared" si="3182"/>
        <v>13.45</v>
      </c>
      <c r="Y1190" s="52"/>
      <c r="Z1190" s="6" t="s">
        <v>667</v>
      </c>
      <c r="AA1190" s="39">
        <v>13.45</v>
      </c>
      <c r="AB1190" s="60">
        <f t="shared" si="3183"/>
        <v>0</v>
      </c>
      <c r="AC1190" s="17">
        <f t="shared" si="3184"/>
        <v>13.45</v>
      </c>
      <c r="AD1190" s="12">
        <f t="shared" si="3185"/>
        <v>0</v>
      </c>
      <c r="AE1190" s="120"/>
      <c r="AF1190" s="127">
        <v>1</v>
      </c>
      <c r="AG1190" s="38">
        <f t="shared" si="3186"/>
        <v>13.45</v>
      </c>
      <c r="AH1190" s="52"/>
      <c r="AJ1190" s="17">
        <f t="shared" si="3187"/>
        <v>13.45</v>
      </c>
      <c r="AK1190" s="17">
        <f t="shared" si="3188"/>
        <v>0</v>
      </c>
      <c r="AL1190" s="17">
        <f t="shared" si="3189"/>
        <v>0</v>
      </c>
      <c r="AM1190" s="17" t="str">
        <f t="shared" si="3190"/>
        <v/>
      </c>
      <c r="AO1190" s="31" t="s">
        <v>59</v>
      </c>
    </row>
    <row r="1191" spans="2:41" s="3" customFormat="1" ht="9.9499999999999993" customHeight="1" x14ac:dyDescent="0.2">
      <c r="B1191" s="112" t="s">
        <v>55</v>
      </c>
      <c r="D1191" s="40"/>
      <c r="E1191" s="73" t="s">
        <v>107</v>
      </c>
      <c r="F1191" s="73"/>
      <c r="G1191" s="30" t="s">
        <v>48</v>
      </c>
      <c r="H1191" s="30"/>
      <c r="I1191" s="30"/>
      <c r="J1191" s="30" t="s">
        <v>435</v>
      </c>
      <c r="L1191" s="30"/>
      <c r="M1191" s="30"/>
      <c r="N1191" s="30"/>
      <c r="P1191" s="73" t="s">
        <v>108</v>
      </c>
      <c r="Q1191" s="89"/>
      <c r="R1191" s="29"/>
      <c r="S1191" s="39">
        <f>IF(Suggested="Yes",AA1191,AG1191)</f>
        <v>15.65</v>
      </c>
      <c r="T1191" s="37" t="s">
        <v>47</v>
      </c>
      <c r="U1191" s="5" t="str">
        <f>+Instructions!$B$3</f>
        <v>B</v>
      </c>
      <c r="V1191" s="52"/>
      <c r="W1191" s="56">
        <f>+Instructions!$C$22</f>
        <v>0</v>
      </c>
      <c r="X1191" s="17">
        <f>ROUND($AA1191*(1-W1191)+0.004999,2)</f>
        <v>15.65</v>
      </c>
      <c r="Y1191" s="52"/>
      <c r="Z1191" s="6" t="s">
        <v>667</v>
      </c>
      <c r="AA1191" s="39">
        <v>15.65</v>
      </c>
      <c r="AB1191" s="60">
        <f>+W1191</f>
        <v>0</v>
      </c>
      <c r="AC1191" s="17">
        <f>+X1191</f>
        <v>15.65</v>
      </c>
      <c r="AD1191" s="12">
        <f>(AG1191-AC1191)/AG1191</f>
        <v>0</v>
      </c>
      <c r="AE1191" s="120"/>
      <c r="AF1191" s="127">
        <v>1</v>
      </c>
      <c r="AG1191" s="38">
        <f>SUM(AJ1191:AL1191)+AE1191</f>
        <v>15.65</v>
      </c>
      <c r="AH1191" s="52"/>
      <c r="AJ1191" s="17">
        <f>ROUND(AC1191/(1-VLOOKUP(AF1191,Group,2,FALSE)),2)</f>
        <v>15.65</v>
      </c>
      <c r="AK1191" s="17">
        <f>IF(VLOOKUP(AF1191,Group,5,FALSE)="YES",VLOOKUP(ROUND(ROUND(AJ1191,1)-AJ1191,2),Round,2,FALSE)+VLOOKUP(AF1191,Group,6,FALSE),0)</f>
        <v>0</v>
      </c>
      <c r="AL1191" s="17">
        <f>IF(VLOOKUP(AF1191,Group,7,FALSE)="",0,ROUND(AJ1191-0.04999,1)-AJ1191+AM1191)</f>
        <v>0</v>
      </c>
      <c r="AM1191" s="17" t="str">
        <f>IF(VLOOKUP(AF1191,Group,7,FALSE)="","",VLOOKUP(AF1191,Group,7,FALSE))</f>
        <v/>
      </c>
      <c r="AO1191" s="31" t="s">
        <v>59</v>
      </c>
    </row>
    <row r="1192" spans="2:41" s="3" customFormat="1" ht="9.9499999999999993" customHeight="1" x14ac:dyDescent="0.2">
      <c r="B1192" s="112" t="s">
        <v>55</v>
      </c>
      <c r="D1192" s="40"/>
      <c r="E1192" s="73" t="s">
        <v>110</v>
      </c>
      <c r="F1192" s="73"/>
      <c r="G1192" s="30" t="s">
        <v>48</v>
      </c>
      <c r="H1192" s="30"/>
      <c r="I1192" s="30"/>
      <c r="J1192" s="30" t="s">
        <v>435</v>
      </c>
      <c r="L1192" s="30"/>
      <c r="M1192" s="30"/>
      <c r="N1192" s="30"/>
      <c r="P1192" s="73" t="s">
        <v>111</v>
      </c>
      <c r="Q1192" s="89"/>
      <c r="R1192" s="29"/>
      <c r="S1192" s="39">
        <f t="shared" ref="S1192" si="3191">IF(Suggested="Yes",AA1192,AG1192)</f>
        <v>17.350000000000001</v>
      </c>
      <c r="T1192" s="37" t="s">
        <v>47</v>
      </c>
      <c r="U1192" s="5" t="str">
        <f>+Instructions!$B$3</f>
        <v>B</v>
      </c>
      <c r="V1192" s="52"/>
      <c r="W1192" s="56">
        <f>+Instructions!$C$22</f>
        <v>0</v>
      </c>
      <c r="X1192" s="17">
        <f t="shared" ref="X1192" si="3192">ROUND($AA1192*(1-W1192)+0.004999,2)</f>
        <v>17.350000000000001</v>
      </c>
      <c r="Y1192" s="52"/>
      <c r="Z1192" s="6" t="s">
        <v>667</v>
      </c>
      <c r="AA1192" s="39">
        <v>17.350000000000001</v>
      </c>
      <c r="AB1192" s="60">
        <f t="shared" ref="AB1192" si="3193">+W1192</f>
        <v>0</v>
      </c>
      <c r="AC1192" s="17">
        <f t="shared" ref="AC1192" si="3194">+X1192</f>
        <v>17.350000000000001</v>
      </c>
      <c r="AD1192" s="12">
        <f t="shared" ref="AD1192" si="3195">(AG1192-AC1192)/AG1192</f>
        <v>0</v>
      </c>
      <c r="AE1192" s="120"/>
      <c r="AF1192" s="127">
        <v>1</v>
      </c>
      <c r="AG1192" s="38">
        <f t="shared" ref="AG1192" si="3196">SUM(AJ1192:AL1192)+AE1192</f>
        <v>17.350000000000001</v>
      </c>
      <c r="AH1192" s="52"/>
      <c r="AJ1192" s="17">
        <f t="shared" ref="AJ1192" si="3197">ROUND(AC1192/(1-VLOOKUP(AF1192,Group,2,FALSE)),2)</f>
        <v>17.350000000000001</v>
      </c>
      <c r="AK1192" s="17">
        <f t="shared" ref="AK1192" si="3198">IF(VLOOKUP(AF1192,Group,5,FALSE)="YES",VLOOKUP(ROUND(ROUND(AJ1192,1)-AJ1192,2),Round,2,FALSE)+VLOOKUP(AF1192,Group,6,FALSE),0)</f>
        <v>0</v>
      </c>
      <c r="AL1192" s="17">
        <f t="shared" ref="AL1192" si="3199">IF(VLOOKUP(AF1192,Group,7,FALSE)="",0,ROUND(AJ1192-0.04999,1)-AJ1192+AM1192)</f>
        <v>0</v>
      </c>
      <c r="AM1192" s="17" t="str">
        <f t="shared" ref="AM1192" si="3200">IF(VLOOKUP(AF1192,Group,7,FALSE)="","",VLOOKUP(AF1192,Group,7,FALSE))</f>
        <v/>
      </c>
      <c r="AO1192" s="31" t="s">
        <v>59</v>
      </c>
    </row>
    <row r="1193" spans="2:41" s="3" customFormat="1" ht="1.5" customHeight="1" x14ac:dyDescent="0.2">
      <c r="P1193" s="73"/>
      <c r="Q1193" s="89"/>
      <c r="R1193" s="6"/>
      <c r="S1193" s="39"/>
      <c r="T1193" s="6"/>
      <c r="U1193" s="5"/>
      <c r="V1193" s="52"/>
      <c r="W1193" s="56"/>
      <c r="X1193" s="15"/>
      <c r="Y1193" s="52"/>
      <c r="Z1193" s="39"/>
      <c r="AA1193" s="39"/>
      <c r="AB1193" s="55"/>
      <c r="AC1193" s="17"/>
      <c r="AD1193" s="15"/>
      <c r="AE1193" s="65"/>
      <c r="AF1193" s="123"/>
      <c r="AG1193" s="39"/>
      <c r="AH1193" s="52"/>
      <c r="AJ1193" s="17"/>
      <c r="AK1193" s="17"/>
      <c r="AL1193" s="17"/>
      <c r="AM1193" s="17"/>
      <c r="AO1193" s="157" t="s">
        <v>59</v>
      </c>
    </row>
    <row r="1194" spans="2:41" s="3" customFormat="1" ht="9.9499999999999993" customHeight="1" x14ac:dyDescent="0.2">
      <c r="B1194" s="111" t="s">
        <v>8</v>
      </c>
      <c r="D1194" s="40"/>
      <c r="E1194" s="73" t="s">
        <v>223</v>
      </c>
      <c r="F1194" s="73"/>
      <c r="G1194" s="30" t="s">
        <v>114</v>
      </c>
      <c r="H1194" s="30"/>
      <c r="I1194" s="30"/>
      <c r="J1194" s="30" t="s">
        <v>436</v>
      </c>
      <c r="K1194" s="30"/>
      <c r="L1194" s="73" t="s">
        <v>177</v>
      </c>
      <c r="N1194" s="191" t="s">
        <v>130</v>
      </c>
      <c r="P1194" s="73" t="s">
        <v>226</v>
      </c>
      <c r="Q1194" s="89"/>
      <c r="R1194" s="29"/>
      <c r="S1194" s="39">
        <f t="shared" ref="S1194:S1196" si="3201">IF(Suggested="Yes",AA1194,AG1194)</f>
        <v>27.6</v>
      </c>
      <c r="T1194" s="37" t="s">
        <v>47</v>
      </c>
      <c r="U1194" s="5" t="str">
        <f>+Instructions!$B$3</f>
        <v>B</v>
      </c>
      <c r="V1194" s="52"/>
      <c r="W1194" s="56">
        <f>+Instructions!$C$22</f>
        <v>0</v>
      </c>
      <c r="X1194" s="17">
        <f t="shared" ref="X1194:X1196" si="3202">ROUND($AA1194*(1-W1194)+0.004999,2)</f>
        <v>27.6</v>
      </c>
      <c r="Y1194" s="52"/>
      <c r="Z1194" s="6" t="s">
        <v>667</v>
      </c>
      <c r="AA1194" s="39">
        <v>27.6</v>
      </c>
      <c r="AB1194" s="60">
        <f t="shared" ref="AB1194:AB1196" si="3203">+W1194</f>
        <v>0</v>
      </c>
      <c r="AC1194" s="17">
        <f t="shared" ref="AC1194:AC1196" si="3204">+X1194</f>
        <v>27.6</v>
      </c>
      <c r="AD1194" s="12">
        <f t="shared" ref="AD1194:AD1196" si="3205">(AG1194-AC1194)/AG1194</f>
        <v>0</v>
      </c>
      <c r="AE1194" s="120"/>
      <c r="AF1194" s="128">
        <v>3</v>
      </c>
      <c r="AG1194" s="53">
        <f t="shared" ref="AG1194:AG1196" si="3206">SUM(AJ1194:AL1194)+AE1194</f>
        <v>27.6</v>
      </c>
      <c r="AH1194" s="52"/>
      <c r="AJ1194" s="17">
        <f t="shared" ref="AJ1194:AJ1196" si="3207">ROUND(AC1194/(1-VLOOKUP(AF1194,Group,2,FALSE)),2)</f>
        <v>27.6</v>
      </c>
      <c r="AK1194" s="17">
        <f t="shared" ref="AK1194:AK1196" si="3208">IF(VLOOKUP(AF1194,Group,5,FALSE)="YES",VLOOKUP(ROUND(ROUND(AJ1194,1)-AJ1194,2),Round,2,FALSE)+VLOOKUP(AF1194,Group,6,FALSE),0)</f>
        <v>0</v>
      </c>
      <c r="AL1194" s="17">
        <f t="shared" ref="AL1194:AL1196" si="3209">IF(VLOOKUP(AF1194,Group,7,FALSE)="",0,ROUND(AJ1194-0.04999,1)-AJ1194+AM1194)</f>
        <v>0</v>
      </c>
      <c r="AM1194" s="17" t="str">
        <f t="shared" ref="AM1194:AM1196" si="3210">IF(VLOOKUP(AF1194,Group,7,FALSE)="","",VLOOKUP(AF1194,Group,7,FALSE))</f>
        <v/>
      </c>
      <c r="AO1194" s="31" t="s">
        <v>59</v>
      </c>
    </row>
    <row r="1195" spans="2:41" s="3" customFormat="1" ht="9.9499999999999993" customHeight="1" x14ac:dyDescent="0.2">
      <c r="B1195" s="111" t="s">
        <v>8</v>
      </c>
      <c r="D1195" s="40"/>
      <c r="E1195" s="73" t="s">
        <v>104</v>
      </c>
      <c r="F1195" s="73"/>
      <c r="G1195" s="30" t="s">
        <v>114</v>
      </c>
      <c r="H1195" s="30"/>
      <c r="I1195" s="30"/>
      <c r="J1195" s="30" t="s">
        <v>436</v>
      </c>
      <c r="K1195" s="30"/>
      <c r="L1195" s="73" t="s">
        <v>132</v>
      </c>
      <c r="N1195" s="191" t="s">
        <v>130</v>
      </c>
      <c r="P1195" s="73" t="s">
        <v>176</v>
      </c>
      <c r="Q1195" s="89"/>
      <c r="R1195" s="29"/>
      <c r="S1195" s="39">
        <f t="shared" si="3201"/>
        <v>32.549999999999997</v>
      </c>
      <c r="T1195" s="37" t="s">
        <v>47</v>
      </c>
      <c r="U1195" s="5" t="str">
        <f>+Instructions!$B$3</f>
        <v>B</v>
      </c>
      <c r="V1195" s="52"/>
      <c r="W1195" s="56">
        <f>+Instructions!$C$22</f>
        <v>0</v>
      </c>
      <c r="X1195" s="17">
        <f t="shared" si="3202"/>
        <v>32.549999999999997</v>
      </c>
      <c r="Y1195" s="52"/>
      <c r="Z1195" s="6" t="s">
        <v>667</v>
      </c>
      <c r="AA1195" s="39">
        <v>32.549999999999997</v>
      </c>
      <c r="AB1195" s="60">
        <f t="shared" si="3203"/>
        <v>0</v>
      </c>
      <c r="AC1195" s="17">
        <f t="shared" si="3204"/>
        <v>32.549999999999997</v>
      </c>
      <c r="AD1195" s="12">
        <f t="shared" si="3205"/>
        <v>0</v>
      </c>
      <c r="AE1195" s="120"/>
      <c r="AF1195" s="128">
        <v>3</v>
      </c>
      <c r="AG1195" s="53">
        <f t="shared" si="3206"/>
        <v>32.549999999999997</v>
      </c>
      <c r="AH1195" s="52"/>
      <c r="AJ1195" s="17">
        <f t="shared" si="3207"/>
        <v>32.549999999999997</v>
      </c>
      <c r="AK1195" s="17">
        <f t="shared" si="3208"/>
        <v>0</v>
      </c>
      <c r="AL1195" s="17">
        <f t="shared" si="3209"/>
        <v>0</v>
      </c>
      <c r="AM1195" s="17" t="str">
        <f t="shared" si="3210"/>
        <v/>
      </c>
      <c r="AO1195" s="31" t="s">
        <v>59</v>
      </c>
    </row>
    <row r="1196" spans="2:41" s="3" customFormat="1" ht="9.9499999999999993" customHeight="1" x14ac:dyDescent="0.2">
      <c r="B1196" s="111" t="s">
        <v>8</v>
      </c>
      <c r="D1196" s="40"/>
      <c r="E1196" s="73" t="s">
        <v>191</v>
      </c>
      <c r="F1196" s="73"/>
      <c r="G1196" s="30" t="s">
        <v>114</v>
      </c>
      <c r="H1196" s="30"/>
      <c r="I1196" s="30"/>
      <c r="J1196" s="30" t="s">
        <v>436</v>
      </c>
      <c r="K1196" s="30"/>
      <c r="L1196" s="73" t="s">
        <v>262</v>
      </c>
      <c r="M1196" s="30"/>
      <c r="N1196" s="191" t="s">
        <v>130</v>
      </c>
      <c r="P1196" s="73" t="s">
        <v>193</v>
      </c>
      <c r="Q1196" s="89"/>
      <c r="R1196" s="29"/>
      <c r="S1196" s="39">
        <f t="shared" si="3201"/>
        <v>63.25</v>
      </c>
      <c r="T1196" s="37" t="s">
        <v>46</v>
      </c>
      <c r="U1196" s="5" t="str">
        <f>+Instructions!$B$3</f>
        <v>B</v>
      </c>
      <c r="V1196" s="52"/>
      <c r="W1196" s="56">
        <f>+Instructions!$C$22</f>
        <v>0</v>
      </c>
      <c r="X1196" s="17">
        <f t="shared" si="3202"/>
        <v>63.25</v>
      </c>
      <c r="Y1196" s="52"/>
      <c r="Z1196" s="6" t="s">
        <v>667</v>
      </c>
      <c r="AA1196" s="39">
        <v>63.25</v>
      </c>
      <c r="AB1196" s="60">
        <f t="shared" si="3203"/>
        <v>0</v>
      </c>
      <c r="AC1196" s="17">
        <f t="shared" si="3204"/>
        <v>63.25</v>
      </c>
      <c r="AD1196" s="12">
        <f t="shared" si="3205"/>
        <v>0</v>
      </c>
      <c r="AE1196" s="120"/>
      <c r="AF1196" s="128">
        <v>3</v>
      </c>
      <c r="AG1196" s="53">
        <f t="shared" si="3206"/>
        <v>63.25</v>
      </c>
      <c r="AH1196" s="52"/>
      <c r="AJ1196" s="17">
        <f t="shared" si="3207"/>
        <v>63.25</v>
      </c>
      <c r="AK1196" s="17">
        <f t="shared" si="3208"/>
        <v>0</v>
      </c>
      <c r="AL1196" s="17">
        <f t="shared" si="3209"/>
        <v>0</v>
      </c>
      <c r="AM1196" s="17" t="str">
        <f t="shared" si="3210"/>
        <v/>
      </c>
      <c r="AO1196" s="31" t="s">
        <v>59</v>
      </c>
    </row>
    <row r="1197" spans="2:41" s="3" customFormat="1" ht="1.5" customHeight="1" x14ac:dyDescent="0.2">
      <c r="P1197" s="73"/>
      <c r="Q1197" s="89"/>
      <c r="R1197" s="6"/>
      <c r="S1197" s="39"/>
      <c r="T1197" s="6"/>
      <c r="U1197" s="5"/>
      <c r="V1197" s="52"/>
      <c r="W1197" s="56"/>
      <c r="X1197" s="15"/>
      <c r="Y1197" s="52"/>
      <c r="Z1197" s="39"/>
      <c r="AA1197" s="39"/>
      <c r="AB1197" s="55"/>
      <c r="AC1197" s="17"/>
      <c r="AD1197" s="15"/>
      <c r="AE1197" s="65"/>
      <c r="AF1197" s="123"/>
      <c r="AG1197" s="39"/>
      <c r="AH1197" s="52"/>
      <c r="AJ1197" s="17"/>
      <c r="AK1197" s="17"/>
      <c r="AL1197" s="17"/>
      <c r="AM1197" s="17"/>
      <c r="AO1197" s="157" t="s">
        <v>59</v>
      </c>
    </row>
    <row r="1198" spans="2:41" s="3" customFormat="1" ht="9.9499999999999993" customHeight="1" x14ac:dyDescent="0.2">
      <c r="B1198" s="113" t="s">
        <v>45</v>
      </c>
      <c r="D1198" s="40"/>
      <c r="E1198" s="73" t="s">
        <v>136</v>
      </c>
      <c r="F1198" s="73"/>
      <c r="G1198" s="30" t="s">
        <v>162</v>
      </c>
      <c r="H1198" s="30"/>
      <c r="I1198" s="30"/>
      <c r="J1198" s="30" t="s">
        <v>436</v>
      </c>
      <c r="K1198" s="30"/>
      <c r="L1198" s="30"/>
      <c r="M1198" s="30"/>
      <c r="N1198" s="30"/>
      <c r="P1198" s="73" t="s">
        <v>120</v>
      </c>
      <c r="Q1198" s="89"/>
      <c r="R1198" s="29"/>
      <c r="S1198" s="39">
        <f t="shared" ref="S1198" si="3211">IF(Suggested="Yes",AA1198,AG1198)</f>
        <v>361.4</v>
      </c>
      <c r="T1198" s="37" t="s">
        <v>46</v>
      </c>
      <c r="U1198" s="5" t="str">
        <f>+Instructions!$B$3</f>
        <v>B</v>
      </c>
      <c r="V1198" s="52"/>
      <c r="W1198" s="56">
        <f>+Instructions!$C$22</f>
        <v>0</v>
      </c>
      <c r="X1198" s="39">
        <f t="shared" ref="X1198" si="3212">ROUND($AA1198*(1-W1198)+0.004999,2)</f>
        <v>361.4</v>
      </c>
      <c r="Y1198" s="52"/>
      <c r="Z1198" s="6" t="s">
        <v>667</v>
      </c>
      <c r="AA1198" s="39">
        <v>361.4</v>
      </c>
      <c r="AB1198" s="60">
        <f t="shared" ref="AB1198" si="3213">+W1198</f>
        <v>0</v>
      </c>
      <c r="AC1198" s="39">
        <f t="shared" ref="AC1198" si="3214">+X1198</f>
        <v>361.4</v>
      </c>
      <c r="AD1198" s="60">
        <f t="shared" ref="AD1198" si="3215">(AG1198-AC1198)/AG1198</f>
        <v>0</v>
      </c>
      <c r="AE1198" s="120"/>
      <c r="AF1198" s="129">
        <v>2</v>
      </c>
      <c r="AG1198" s="44">
        <f t="shared" ref="AG1198" si="3216">SUM(AJ1198:AL1198)+AE1198</f>
        <v>361.4</v>
      </c>
      <c r="AH1198" s="52"/>
      <c r="AJ1198" s="17">
        <f t="shared" ref="AJ1198" si="3217">ROUND(AC1198/(1-VLOOKUP(AF1198,Group,2,FALSE)),2)</f>
        <v>361.4</v>
      </c>
      <c r="AK1198" s="17">
        <f t="shared" ref="AK1198" si="3218">IF(VLOOKUP(AF1198,Group,5,FALSE)="YES",VLOOKUP(ROUND(ROUND(AJ1198,1)-AJ1198,2),Round,2,FALSE)+VLOOKUP(AF1198,Group,6,FALSE),0)</f>
        <v>0</v>
      </c>
      <c r="AL1198" s="17">
        <f t="shared" ref="AL1198" si="3219">IF(VLOOKUP(AF1198,Group,7,FALSE)="",0,ROUND(AJ1198-0.04999,1)-AJ1198+AM1198)</f>
        <v>0</v>
      </c>
      <c r="AM1198" s="17" t="str">
        <f t="shared" ref="AM1198" si="3220">IF(VLOOKUP(AF1198,Group,7,FALSE)="","",VLOOKUP(AF1198,Group,7,FALSE))</f>
        <v/>
      </c>
      <c r="AO1198" s="31" t="s">
        <v>59</v>
      </c>
    </row>
    <row r="1199" spans="2:41" s="3" customFormat="1" ht="9.9499999999999993" customHeight="1" x14ac:dyDescent="0.2">
      <c r="B1199" s="113" t="s">
        <v>45</v>
      </c>
      <c r="D1199" s="40"/>
      <c r="E1199" s="73" t="s">
        <v>136</v>
      </c>
      <c r="F1199" s="73"/>
      <c r="G1199" s="30" t="s">
        <v>163</v>
      </c>
      <c r="H1199" s="30"/>
      <c r="I1199" s="30"/>
      <c r="J1199" s="30" t="s">
        <v>436</v>
      </c>
      <c r="K1199" s="30"/>
      <c r="L1199" s="30"/>
      <c r="M1199" s="30"/>
      <c r="N1199" s="30"/>
      <c r="P1199" s="73" t="s">
        <v>120</v>
      </c>
      <c r="Q1199" s="89"/>
      <c r="R1199" s="29"/>
      <c r="S1199" s="39">
        <f>IF(Suggested="Yes",AA1199,AG1199)</f>
        <v>541.75</v>
      </c>
      <c r="T1199" s="37" t="s">
        <v>46</v>
      </c>
      <c r="U1199" s="5" t="str">
        <f>+Instructions!$B$3</f>
        <v>B</v>
      </c>
      <c r="V1199" s="52"/>
      <c r="W1199" s="56">
        <f>+Instructions!$C$22</f>
        <v>0</v>
      </c>
      <c r="X1199" s="39">
        <f>ROUND($AA1199*(1-W1199)+0.004999,2)</f>
        <v>541.75</v>
      </c>
      <c r="Y1199" s="52"/>
      <c r="Z1199" s="6" t="s">
        <v>667</v>
      </c>
      <c r="AA1199" s="39">
        <v>541.75</v>
      </c>
      <c r="AB1199" s="60">
        <f>+W1199</f>
        <v>0</v>
      </c>
      <c r="AC1199" s="39">
        <f>+X1199</f>
        <v>541.75</v>
      </c>
      <c r="AD1199" s="60">
        <f>(AG1199-AC1199)/AG1199</f>
        <v>0</v>
      </c>
      <c r="AE1199" s="120"/>
      <c r="AF1199" s="129">
        <v>2</v>
      </c>
      <c r="AG1199" s="44">
        <f>SUM(AJ1199:AL1199)+AE1199</f>
        <v>541.75</v>
      </c>
      <c r="AH1199" s="52"/>
      <c r="AJ1199" s="17">
        <f>ROUND(AC1199/(1-VLOOKUP(AF1199,Group,2,FALSE)),2)</f>
        <v>541.75</v>
      </c>
      <c r="AK1199" s="17">
        <f>IF(VLOOKUP(AF1199,Group,5,FALSE)="YES",VLOOKUP(ROUND(ROUND(AJ1199,1)-AJ1199,2),Round,2,FALSE)+VLOOKUP(AF1199,Group,6,FALSE),0)</f>
        <v>0</v>
      </c>
      <c r="AL1199" s="17">
        <f>IF(VLOOKUP(AF1199,Group,7,FALSE)="",0,ROUND(AJ1199-0.04999,1)-AJ1199+AM1199)</f>
        <v>0</v>
      </c>
      <c r="AM1199" s="17" t="str">
        <f>IF(VLOOKUP(AF1199,Group,7,FALSE)="","",VLOOKUP(AF1199,Group,7,FALSE))</f>
        <v/>
      </c>
      <c r="AO1199" s="31" t="s">
        <v>59</v>
      </c>
    </row>
    <row r="1200" spans="2:41" s="3" customFormat="1" ht="9.9499999999999993" customHeight="1" x14ac:dyDescent="0.2">
      <c r="B1200" s="113" t="s">
        <v>45</v>
      </c>
      <c r="D1200" s="40"/>
      <c r="E1200" s="73" t="s">
        <v>136</v>
      </c>
      <c r="F1200" s="73"/>
      <c r="G1200" s="30" t="s">
        <v>164</v>
      </c>
      <c r="H1200" s="30"/>
      <c r="I1200" s="30"/>
      <c r="J1200" s="30" t="s">
        <v>436</v>
      </c>
      <c r="K1200" s="30"/>
      <c r="L1200" s="30"/>
      <c r="M1200" s="30"/>
      <c r="N1200" s="30"/>
      <c r="P1200" s="73" t="s">
        <v>120</v>
      </c>
      <c r="Q1200" s="89"/>
      <c r="R1200" s="29"/>
      <c r="S1200" s="39">
        <f t="shared" ref="S1200" si="3221">IF(Suggested="Yes",AA1200,AG1200)</f>
        <v>541.75</v>
      </c>
      <c r="T1200" s="37" t="s">
        <v>46</v>
      </c>
      <c r="U1200" s="5" t="str">
        <f>+Instructions!$B$3</f>
        <v>B</v>
      </c>
      <c r="V1200" s="52"/>
      <c r="W1200" s="56">
        <f>+Instructions!$C$22</f>
        <v>0</v>
      </c>
      <c r="X1200" s="39">
        <f>ROUND($AA1200*(1-W1200)+0.004999,2)</f>
        <v>541.75</v>
      </c>
      <c r="Y1200" s="52"/>
      <c r="Z1200" s="6" t="s">
        <v>667</v>
      </c>
      <c r="AA1200" s="39">
        <v>541.75</v>
      </c>
      <c r="AB1200" s="60">
        <f t="shared" ref="AB1200" si="3222">+W1200</f>
        <v>0</v>
      </c>
      <c r="AC1200" s="39">
        <f t="shared" ref="AC1200" si="3223">+X1200</f>
        <v>541.75</v>
      </c>
      <c r="AD1200" s="60">
        <f t="shared" ref="AD1200" si="3224">(AG1200-AC1200)/AG1200</f>
        <v>0</v>
      </c>
      <c r="AE1200" s="120"/>
      <c r="AF1200" s="129">
        <v>2</v>
      </c>
      <c r="AG1200" s="44">
        <f t="shared" ref="AG1200" si="3225">SUM(AJ1200:AL1200)+AE1200</f>
        <v>541.75</v>
      </c>
      <c r="AH1200" s="52"/>
      <c r="AJ1200" s="17">
        <f t="shared" ref="AJ1200" si="3226">ROUND(AC1200/(1-VLOOKUP(AF1200,Group,2,FALSE)),2)</f>
        <v>541.75</v>
      </c>
      <c r="AK1200" s="17">
        <f t="shared" ref="AK1200" si="3227">IF(VLOOKUP(AF1200,Group,5,FALSE)="YES",VLOOKUP(ROUND(ROUND(AJ1200,1)-AJ1200,2),Round,2,FALSE)+VLOOKUP(AF1200,Group,6,FALSE),0)</f>
        <v>0</v>
      </c>
      <c r="AL1200" s="17">
        <f t="shared" ref="AL1200" si="3228">IF(VLOOKUP(AF1200,Group,7,FALSE)="",0,ROUND(AJ1200-0.04999,1)-AJ1200+AM1200)</f>
        <v>0</v>
      </c>
      <c r="AM1200" s="17" t="str">
        <f t="shared" ref="AM1200" si="3229">IF(VLOOKUP(AF1200,Group,7,FALSE)="","",VLOOKUP(AF1200,Group,7,FALSE))</f>
        <v/>
      </c>
      <c r="AO1200" s="31" t="s">
        <v>59</v>
      </c>
    </row>
    <row r="1201" spans="2:41" s="3" customFormat="1" ht="1.5" customHeight="1" x14ac:dyDescent="0.2">
      <c r="P1201" s="73"/>
      <c r="Q1201" s="89"/>
      <c r="R1201" s="6"/>
      <c r="S1201" s="39"/>
      <c r="T1201" s="6"/>
      <c r="U1201" s="5"/>
      <c r="V1201" s="52"/>
      <c r="W1201" s="56"/>
      <c r="X1201" s="15"/>
      <c r="Y1201" s="52"/>
      <c r="Z1201" s="39"/>
      <c r="AA1201" s="39"/>
      <c r="AB1201" s="55"/>
      <c r="AC1201" s="17"/>
      <c r="AD1201" s="15"/>
      <c r="AE1201" s="65"/>
      <c r="AF1201" s="123"/>
      <c r="AG1201" s="39"/>
      <c r="AH1201" s="52"/>
      <c r="AJ1201" s="17"/>
      <c r="AK1201" s="17"/>
      <c r="AL1201" s="17"/>
      <c r="AM1201" s="17"/>
      <c r="AO1201" s="157" t="s">
        <v>59</v>
      </c>
    </row>
    <row r="1202" spans="2:41" s="3" customFormat="1" ht="9.9499999999999993" customHeight="1" x14ac:dyDescent="0.2">
      <c r="B1202" s="113" t="s">
        <v>45</v>
      </c>
      <c r="D1202" s="40"/>
      <c r="E1202" s="73" t="s">
        <v>430</v>
      </c>
      <c r="F1202" s="73"/>
      <c r="G1202" s="30" t="s">
        <v>256</v>
      </c>
      <c r="H1202" s="30"/>
      <c r="I1202" s="30"/>
      <c r="J1202" s="30"/>
      <c r="K1202" s="30" t="s">
        <v>436</v>
      </c>
      <c r="L1202" s="30"/>
      <c r="M1202" s="30"/>
      <c r="N1202" s="30"/>
      <c r="P1202" s="73" t="s">
        <v>166</v>
      </c>
      <c r="Q1202" s="89"/>
      <c r="R1202" s="29"/>
      <c r="S1202" s="39">
        <f t="shared" ref="S1202:S1203" si="3230">IF(Suggested="Yes",AA1202,AG1202)</f>
        <v>23.6</v>
      </c>
      <c r="T1202" s="37" t="s">
        <v>46</v>
      </c>
      <c r="U1202" s="5" t="str">
        <f>+Instructions!$B$3</f>
        <v>B</v>
      </c>
      <c r="V1202" s="52"/>
      <c r="W1202" s="56">
        <f>+Instructions!$C$22</f>
        <v>0</v>
      </c>
      <c r="X1202" s="39">
        <f t="shared" ref="X1202:X1203" si="3231">ROUND($AA1202*(1-W1202)+0.004999,2)</f>
        <v>23.6</v>
      </c>
      <c r="Y1202" s="52"/>
      <c r="Z1202" s="6" t="s">
        <v>667</v>
      </c>
      <c r="AA1202" s="39">
        <v>23.6</v>
      </c>
      <c r="AB1202" s="60">
        <f t="shared" ref="AB1202:AB1203" si="3232">+W1202</f>
        <v>0</v>
      </c>
      <c r="AC1202" s="39">
        <f t="shared" ref="AC1202:AC1203" si="3233">+X1202</f>
        <v>23.6</v>
      </c>
      <c r="AD1202" s="60">
        <f t="shared" ref="AD1202:AD1203" si="3234">(AG1202-AC1202)/AG1202</f>
        <v>0</v>
      </c>
      <c r="AE1202" s="120"/>
      <c r="AF1202" s="129">
        <v>2</v>
      </c>
      <c r="AG1202" s="44">
        <f t="shared" ref="AG1202:AG1203" si="3235">SUM(AJ1202:AL1202)+AE1202</f>
        <v>23.6</v>
      </c>
      <c r="AH1202" s="52"/>
      <c r="AJ1202" s="17">
        <f t="shared" ref="AJ1202:AJ1203" si="3236">ROUND(AC1202/(1-VLOOKUP(AF1202,Group,2,FALSE)),2)</f>
        <v>23.6</v>
      </c>
      <c r="AK1202" s="17">
        <f t="shared" ref="AK1202:AK1203" si="3237">IF(VLOOKUP(AF1202,Group,5,FALSE)="YES",VLOOKUP(ROUND(ROUND(AJ1202,1)-AJ1202,2),Round,2,FALSE)+VLOOKUP(AF1202,Group,6,FALSE),0)</f>
        <v>0</v>
      </c>
      <c r="AL1202" s="17">
        <f t="shared" ref="AL1202:AL1203" si="3238">IF(VLOOKUP(AF1202,Group,7,FALSE)="",0,ROUND(AJ1202-0.04999,1)-AJ1202+AM1202)</f>
        <v>0</v>
      </c>
      <c r="AM1202" s="17" t="str">
        <f t="shared" ref="AM1202:AM1203" si="3239">IF(VLOOKUP(AF1202,Group,7,FALSE)="","",VLOOKUP(AF1202,Group,7,FALSE))</f>
        <v/>
      </c>
      <c r="AO1202" s="31" t="s">
        <v>59</v>
      </c>
    </row>
    <row r="1203" spans="2:41" s="3" customFormat="1" ht="9.9499999999999993" customHeight="1" x14ac:dyDescent="0.2">
      <c r="B1203" s="113" t="s">
        <v>45</v>
      </c>
      <c r="D1203" s="40"/>
      <c r="E1203" s="73" t="s">
        <v>430</v>
      </c>
      <c r="F1203" s="73"/>
      <c r="G1203" s="30" t="s">
        <v>257</v>
      </c>
      <c r="H1203" s="30"/>
      <c r="I1203" s="30"/>
      <c r="J1203" s="30"/>
      <c r="K1203" s="30" t="s">
        <v>436</v>
      </c>
      <c r="L1203" s="30"/>
      <c r="M1203" s="30"/>
      <c r="N1203" s="30"/>
      <c r="P1203" s="73" t="s">
        <v>194</v>
      </c>
      <c r="Q1203" s="89"/>
      <c r="R1203" s="29"/>
      <c r="S1203" s="39">
        <f t="shared" si="3230"/>
        <v>27.85</v>
      </c>
      <c r="T1203" s="37" t="s">
        <v>46</v>
      </c>
      <c r="U1203" s="5" t="str">
        <f>+Instructions!$B$3</f>
        <v>B</v>
      </c>
      <c r="V1203" s="52"/>
      <c r="W1203" s="56">
        <f>+Instructions!$C$22</f>
        <v>0</v>
      </c>
      <c r="X1203" s="39">
        <f t="shared" si="3231"/>
        <v>27.85</v>
      </c>
      <c r="Y1203" s="52"/>
      <c r="Z1203" s="6" t="s">
        <v>667</v>
      </c>
      <c r="AA1203" s="39">
        <v>27.85</v>
      </c>
      <c r="AB1203" s="60">
        <f t="shared" si="3232"/>
        <v>0</v>
      </c>
      <c r="AC1203" s="39">
        <f t="shared" si="3233"/>
        <v>27.85</v>
      </c>
      <c r="AD1203" s="60">
        <f t="shared" si="3234"/>
        <v>0</v>
      </c>
      <c r="AE1203" s="120"/>
      <c r="AF1203" s="129">
        <v>2</v>
      </c>
      <c r="AG1203" s="44">
        <f t="shared" si="3235"/>
        <v>27.85</v>
      </c>
      <c r="AH1203" s="52"/>
      <c r="AJ1203" s="17">
        <f t="shared" si="3236"/>
        <v>27.85</v>
      </c>
      <c r="AK1203" s="17">
        <f t="shared" si="3237"/>
        <v>0</v>
      </c>
      <c r="AL1203" s="17">
        <f t="shared" si="3238"/>
        <v>0</v>
      </c>
      <c r="AM1203" s="17" t="str">
        <f t="shared" si="3239"/>
        <v/>
      </c>
      <c r="AO1203" s="31" t="s">
        <v>59</v>
      </c>
    </row>
    <row r="1204" spans="2:41" s="3" customFormat="1" ht="1.5" customHeight="1" x14ac:dyDescent="0.2">
      <c r="P1204" s="73"/>
      <c r="Q1204" s="89"/>
      <c r="R1204" s="6"/>
      <c r="S1204" s="39"/>
      <c r="T1204" s="6"/>
      <c r="U1204" s="5"/>
      <c r="V1204" s="52"/>
      <c r="W1204" s="56"/>
      <c r="X1204" s="15"/>
      <c r="Y1204" s="52"/>
      <c r="Z1204" s="39"/>
      <c r="AA1204" s="39"/>
      <c r="AB1204" s="55"/>
      <c r="AC1204" s="17"/>
      <c r="AD1204" s="15"/>
      <c r="AE1204" s="65"/>
      <c r="AF1204" s="123"/>
      <c r="AG1204" s="39"/>
      <c r="AH1204" s="52"/>
      <c r="AJ1204" s="17"/>
      <c r="AK1204" s="17"/>
      <c r="AL1204" s="17"/>
      <c r="AM1204" s="17"/>
      <c r="AO1204" s="157" t="s">
        <v>59</v>
      </c>
    </row>
    <row r="1205" spans="2:41" s="3" customFormat="1" ht="9.9499999999999993" customHeight="1" x14ac:dyDescent="0.2">
      <c r="B1205" s="113" t="s">
        <v>45</v>
      </c>
      <c r="D1205" s="40"/>
      <c r="E1205" s="73" t="s">
        <v>428</v>
      </c>
      <c r="F1205" s="73"/>
      <c r="G1205" s="30" t="s">
        <v>429</v>
      </c>
      <c r="H1205" s="30"/>
      <c r="I1205" s="30"/>
      <c r="J1205" s="30" t="s">
        <v>436</v>
      </c>
      <c r="K1205" s="30"/>
      <c r="L1205" s="30"/>
      <c r="M1205" s="30"/>
      <c r="N1205" s="30"/>
      <c r="P1205" s="73" t="s">
        <v>190</v>
      </c>
      <c r="Q1205" s="89"/>
      <c r="R1205" s="29"/>
      <c r="S1205" s="39">
        <f t="shared" ref="S1205" si="3240">IF(Suggested="Yes",AA1205,AG1205)</f>
        <v>42.45</v>
      </c>
      <c r="T1205" s="37" t="s">
        <v>46</v>
      </c>
      <c r="U1205" s="5" t="str">
        <f>+Instructions!$B$3</f>
        <v>B</v>
      </c>
      <c r="V1205" s="52"/>
      <c r="W1205" s="56">
        <f>+Instructions!$C$22</f>
        <v>0</v>
      </c>
      <c r="X1205" s="39">
        <f t="shared" ref="X1205" si="3241">ROUND($AA1205*(1-W1205)+0.004999,2)</f>
        <v>42.45</v>
      </c>
      <c r="Y1205" s="52"/>
      <c r="Z1205" s="6" t="s">
        <v>667</v>
      </c>
      <c r="AA1205" s="39">
        <v>42.45</v>
      </c>
      <c r="AB1205" s="60">
        <f t="shared" ref="AB1205" si="3242">+W1205</f>
        <v>0</v>
      </c>
      <c r="AC1205" s="39">
        <f t="shared" ref="AC1205" si="3243">+X1205</f>
        <v>42.45</v>
      </c>
      <c r="AD1205" s="60">
        <f t="shared" ref="AD1205" si="3244">(AG1205-AC1205)/AG1205</f>
        <v>0</v>
      </c>
      <c r="AE1205" s="120"/>
      <c r="AF1205" s="129">
        <v>2</v>
      </c>
      <c r="AG1205" s="44">
        <f t="shared" ref="AG1205" si="3245">SUM(AJ1205:AL1205)+AE1205</f>
        <v>42.45</v>
      </c>
      <c r="AH1205" s="52"/>
      <c r="AJ1205" s="17">
        <f t="shared" ref="AJ1205" si="3246">ROUND(AC1205/(1-VLOOKUP(AF1205,Group,2,FALSE)),2)</f>
        <v>42.45</v>
      </c>
      <c r="AK1205" s="17">
        <f t="shared" ref="AK1205" si="3247">IF(VLOOKUP(AF1205,Group,5,FALSE)="YES",VLOOKUP(ROUND(ROUND(AJ1205,1)-AJ1205,2),Round,2,FALSE)+VLOOKUP(AF1205,Group,6,FALSE),0)</f>
        <v>0</v>
      </c>
      <c r="AL1205" s="17">
        <f t="shared" ref="AL1205" si="3248">IF(VLOOKUP(AF1205,Group,7,FALSE)="",0,ROUND(AJ1205-0.04999,1)-AJ1205+AM1205)</f>
        <v>0</v>
      </c>
      <c r="AM1205" s="17" t="str">
        <f t="shared" ref="AM1205" si="3249">IF(VLOOKUP(AF1205,Group,7,FALSE)="","",VLOOKUP(AF1205,Group,7,FALSE))</f>
        <v/>
      </c>
      <c r="AO1205" s="31" t="s">
        <v>59</v>
      </c>
    </row>
    <row r="1206" spans="2:41" s="3" customFormat="1" ht="1.5" customHeight="1" x14ac:dyDescent="0.2">
      <c r="P1206" s="73"/>
      <c r="Q1206" s="89"/>
      <c r="R1206" s="6"/>
      <c r="S1206" s="39"/>
      <c r="T1206" s="6"/>
      <c r="U1206" s="5"/>
      <c r="V1206" s="52"/>
      <c r="W1206" s="56"/>
      <c r="X1206" s="15"/>
      <c r="Y1206" s="52"/>
      <c r="Z1206" s="39"/>
      <c r="AA1206" s="39"/>
      <c r="AB1206" s="55"/>
      <c r="AC1206" s="17"/>
      <c r="AD1206" s="15"/>
      <c r="AE1206" s="65"/>
      <c r="AF1206" s="123"/>
      <c r="AG1206" s="39"/>
      <c r="AH1206" s="52"/>
      <c r="AJ1206" s="17"/>
      <c r="AK1206" s="17"/>
      <c r="AL1206" s="17"/>
      <c r="AM1206" s="17"/>
      <c r="AO1206" s="157" t="s">
        <v>59</v>
      </c>
    </row>
    <row r="1207" spans="2:41" s="3" customFormat="1" ht="9.9499999999999993" customHeight="1" x14ac:dyDescent="0.2">
      <c r="B1207" s="113" t="s">
        <v>45</v>
      </c>
      <c r="D1207" s="40"/>
      <c r="E1207" s="73" t="s">
        <v>117</v>
      </c>
      <c r="F1207" s="73"/>
      <c r="G1207" s="30" t="s">
        <v>118</v>
      </c>
      <c r="H1207" s="30"/>
      <c r="I1207" s="30"/>
      <c r="J1207" s="30" t="s">
        <v>436</v>
      </c>
      <c r="K1207" s="30"/>
      <c r="L1207" s="30"/>
      <c r="M1207" s="30"/>
      <c r="N1207" s="30"/>
      <c r="P1207" s="73" t="s">
        <v>119</v>
      </c>
      <c r="Q1207" s="89"/>
      <c r="R1207" s="29"/>
      <c r="S1207" s="39">
        <f t="shared" ref="S1207" si="3250">IF(Suggested="Yes",AA1207,AG1207)</f>
        <v>17.55</v>
      </c>
      <c r="T1207" s="37" t="s">
        <v>46</v>
      </c>
      <c r="U1207" s="5" t="str">
        <f>+Instructions!$B$3</f>
        <v>B</v>
      </c>
      <c r="V1207" s="52"/>
      <c r="W1207" s="56">
        <f>+Instructions!$C$22</f>
        <v>0</v>
      </c>
      <c r="X1207" s="39">
        <f t="shared" ref="X1207" si="3251">ROUND($AA1207*(1-W1207)+0.004999,2)</f>
        <v>17.55</v>
      </c>
      <c r="Y1207" s="52"/>
      <c r="Z1207" s="6" t="s">
        <v>667</v>
      </c>
      <c r="AA1207" s="39">
        <v>17.55</v>
      </c>
      <c r="AB1207" s="60">
        <f t="shared" ref="AB1207" si="3252">+W1207</f>
        <v>0</v>
      </c>
      <c r="AC1207" s="39">
        <f t="shared" ref="AC1207" si="3253">+X1207</f>
        <v>17.55</v>
      </c>
      <c r="AD1207" s="60">
        <f t="shared" ref="AD1207" si="3254">(AG1207-AC1207)/AG1207</f>
        <v>0</v>
      </c>
      <c r="AE1207" s="120"/>
      <c r="AF1207" s="129">
        <v>2</v>
      </c>
      <c r="AG1207" s="44">
        <f t="shared" ref="AG1207" si="3255">SUM(AJ1207:AL1207)+AE1207</f>
        <v>17.55</v>
      </c>
      <c r="AH1207" s="52"/>
      <c r="AJ1207" s="17">
        <f t="shared" ref="AJ1207" si="3256">ROUND(AC1207/(1-VLOOKUP(AF1207,Group,2,FALSE)),2)</f>
        <v>17.55</v>
      </c>
      <c r="AK1207" s="17">
        <f t="shared" ref="AK1207" si="3257">IF(VLOOKUP(AF1207,Group,5,FALSE)="YES",VLOOKUP(ROUND(ROUND(AJ1207,1)-AJ1207,2),Round,2,FALSE)+VLOOKUP(AF1207,Group,6,FALSE),0)</f>
        <v>0</v>
      </c>
      <c r="AL1207" s="17">
        <f t="shared" ref="AL1207" si="3258">IF(VLOOKUP(AF1207,Group,7,FALSE)="",0,ROUND(AJ1207-0.04999,1)-AJ1207+AM1207)</f>
        <v>0</v>
      </c>
      <c r="AM1207" s="17" t="str">
        <f t="shared" ref="AM1207" si="3259">IF(VLOOKUP(AF1207,Group,7,FALSE)="","",VLOOKUP(AF1207,Group,7,FALSE))</f>
        <v/>
      </c>
      <c r="AO1207" s="31" t="s">
        <v>59</v>
      </c>
    </row>
    <row r="1208" spans="2:41" s="3" customFormat="1" ht="2.85" customHeight="1" x14ac:dyDescent="0.2">
      <c r="P1208" s="73"/>
      <c r="Q1208" s="89"/>
      <c r="R1208" s="6"/>
      <c r="S1208" s="39"/>
      <c r="T1208" s="6"/>
      <c r="U1208" s="5"/>
      <c r="V1208" s="52"/>
      <c r="W1208" s="56"/>
      <c r="X1208" s="15"/>
      <c r="Y1208" s="52"/>
      <c r="Z1208" s="39"/>
      <c r="AA1208" s="39"/>
      <c r="AB1208" s="55"/>
      <c r="AC1208" s="17"/>
      <c r="AD1208" s="15"/>
      <c r="AE1208" s="65"/>
      <c r="AF1208" s="123"/>
      <c r="AG1208" s="39"/>
      <c r="AH1208" s="52"/>
      <c r="AJ1208" s="17"/>
      <c r="AK1208" s="17"/>
      <c r="AL1208" s="17"/>
      <c r="AM1208" s="17"/>
      <c r="AO1208" s="157" t="s">
        <v>59</v>
      </c>
    </row>
    <row r="1209" spans="2:41" s="3" customFormat="1" ht="9.9499999999999993" customHeight="1" x14ac:dyDescent="0.2">
      <c r="D1209" s="40" t="s">
        <v>97</v>
      </c>
      <c r="E1209" s="186" t="s">
        <v>437</v>
      </c>
      <c r="F1209" s="186"/>
      <c r="G1209" s="186"/>
      <c r="J1209" s="186"/>
      <c r="L1209" s="186"/>
      <c r="M1209" s="186"/>
      <c r="N1209" s="186"/>
      <c r="O1209" s="186"/>
      <c r="P1209" s="98"/>
      <c r="Q1209" s="187"/>
      <c r="R1209" s="188"/>
      <c r="S1209" s="39"/>
      <c r="T1209" s="6"/>
      <c r="U1209" s="5"/>
      <c r="V1209" s="52"/>
      <c r="W1209" s="56"/>
      <c r="X1209" s="15"/>
      <c r="Y1209" s="52"/>
      <c r="Z1209" s="39"/>
      <c r="AA1209" s="39"/>
      <c r="AB1209" s="55"/>
      <c r="AC1209" s="17"/>
      <c r="AD1209" s="15"/>
      <c r="AE1209" s="65"/>
      <c r="AF1209" s="123"/>
      <c r="AG1209" s="39"/>
      <c r="AH1209" s="52"/>
      <c r="AJ1209" s="17"/>
      <c r="AK1209" s="17"/>
      <c r="AL1209" s="17"/>
      <c r="AM1209" s="17"/>
      <c r="AO1209" s="157" t="s">
        <v>59</v>
      </c>
    </row>
    <row r="1210" spans="2:41" s="3" customFormat="1" ht="1.5" customHeight="1" x14ac:dyDescent="0.2">
      <c r="P1210" s="73"/>
      <c r="Q1210" s="89"/>
      <c r="R1210" s="6"/>
      <c r="S1210" s="39"/>
      <c r="T1210" s="6"/>
      <c r="U1210" s="5"/>
      <c r="V1210" s="52"/>
      <c r="W1210" s="56"/>
      <c r="X1210" s="15"/>
      <c r="Y1210" s="52"/>
      <c r="Z1210" s="39"/>
      <c r="AA1210" s="39"/>
      <c r="AB1210" s="55"/>
      <c r="AC1210" s="17"/>
      <c r="AD1210" s="15"/>
      <c r="AE1210" s="65"/>
      <c r="AF1210" s="123"/>
      <c r="AG1210" s="39"/>
      <c r="AH1210" s="52"/>
      <c r="AJ1210" s="17"/>
      <c r="AK1210" s="17"/>
      <c r="AL1210" s="17"/>
      <c r="AM1210" s="17"/>
      <c r="AO1210" s="157" t="s">
        <v>59</v>
      </c>
    </row>
    <row r="1211" spans="2:41" s="3" customFormat="1" ht="9.9499999999999993" customHeight="1" x14ac:dyDescent="0.2">
      <c r="B1211" s="112" t="s">
        <v>55</v>
      </c>
      <c r="D1211" s="40"/>
      <c r="E1211" s="73" t="s">
        <v>123</v>
      </c>
      <c r="F1211" s="73"/>
      <c r="G1211" s="30" t="s">
        <v>48</v>
      </c>
      <c r="H1211" s="30"/>
      <c r="I1211" s="30"/>
      <c r="J1211" s="30" t="s">
        <v>195</v>
      </c>
      <c r="K1211" s="30"/>
      <c r="L1211" s="30"/>
      <c r="M1211" s="30"/>
      <c r="N1211" s="30"/>
      <c r="P1211" s="73" t="s">
        <v>129</v>
      </c>
      <c r="Q1211" s="89"/>
      <c r="R1211" s="29"/>
      <c r="S1211" s="39">
        <f t="shared" ref="S1211:S1214" si="3260">IF(Suggested="Yes",AA1211,AG1211)</f>
        <v>11.75</v>
      </c>
      <c r="T1211" s="37" t="s">
        <v>47</v>
      </c>
      <c r="U1211" s="5" t="str">
        <f>+Instructions!$B$3</f>
        <v>B</v>
      </c>
      <c r="V1211" s="52"/>
      <c r="W1211" s="56">
        <f>+Instructions!$C$22</f>
        <v>0</v>
      </c>
      <c r="X1211" s="17">
        <f t="shared" ref="X1211:X1214" si="3261">ROUND($AA1211*(1-W1211)+0.004999,2)</f>
        <v>11.75</v>
      </c>
      <c r="Y1211" s="52"/>
      <c r="Z1211" s="6" t="s">
        <v>667</v>
      </c>
      <c r="AA1211" s="39">
        <v>11.75</v>
      </c>
      <c r="AB1211" s="60">
        <f t="shared" ref="AB1211:AB1214" si="3262">+W1211</f>
        <v>0</v>
      </c>
      <c r="AC1211" s="17">
        <f t="shared" ref="AC1211:AC1214" si="3263">+X1211</f>
        <v>11.75</v>
      </c>
      <c r="AD1211" s="12">
        <f t="shared" ref="AD1211:AD1214" si="3264">(AG1211-AC1211)/AG1211</f>
        <v>0</v>
      </c>
      <c r="AE1211" s="120"/>
      <c r="AF1211" s="127">
        <v>1</v>
      </c>
      <c r="AG1211" s="38">
        <f t="shared" ref="AG1211:AG1214" si="3265">SUM(AJ1211:AL1211)+AE1211</f>
        <v>11.75</v>
      </c>
      <c r="AH1211" s="52"/>
      <c r="AJ1211" s="17">
        <f t="shared" ref="AJ1211:AJ1214" si="3266">ROUND(AC1211/(1-VLOOKUP(AF1211,Group,2,FALSE)),2)</f>
        <v>11.75</v>
      </c>
      <c r="AK1211" s="17">
        <f t="shared" ref="AK1211:AK1214" si="3267">IF(VLOOKUP(AF1211,Group,5,FALSE)="YES",VLOOKUP(ROUND(ROUND(AJ1211,1)-AJ1211,2),Round,2,FALSE)+VLOOKUP(AF1211,Group,6,FALSE),0)</f>
        <v>0</v>
      </c>
      <c r="AL1211" s="17">
        <f t="shared" ref="AL1211:AL1214" si="3268">IF(VLOOKUP(AF1211,Group,7,FALSE)="",0,ROUND(AJ1211-0.04999,1)-AJ1211+AM1211)</f>
        <v>0</v>
      </c>
      <c r="AM1211" s="17" t="str">
        <f t="shared" ref="AM1211:AM1214" si="3269">IF(VLOOKUP(AF1211,Group,7,FALSE)="","",VLOOKUP(AF1211,Group,7,FALSE))</f>
        <v/>
      </c>
      <c r="AO1211" s="31" t="s">
        <v>59</v>
      </c>
    </row>
    <row r="1212" spans="2:41" s="3" customFormat="1" ht="9.9499999999999993" customHeight="1" x14ac:dyDescent="0.2">
      <c r="B1212" s="112" t="s">
        <v>55</v>
      </c>
      <c r="D1212" s="40"/>
      <c r="E1212" s="73" t="s">
        <v>124</v>
      </c>
      <c r="F1212" s="73"/>
      <c r="G1212" s="30" t="s">
        <v>48</v>
      </c>
      <c r="H1212" s="30"/>
      <c r="I1212" s="30"/>
      <c r="J1212" s="30" t="s">
        <v>195</v>
      </c>
      <c r="K1212" s="30"/>
      <c r="L1212" s="30"/>
      <c r="M1212" s="30"/>
      <c r="N1212" s="30"/>
      <c r="P1212" s="73" t="s">
        <v>111</v>
      </c>
      <c r="Q1212" s="89"/>
      <c r="R1212" s="29"/>
      <c r="S1212" s="39">
        <f t="shared" si="3260"/>
        <v>12.05</v>
      </c>
      <c r="T1212" s="37" t="s">
        <v>47</v>
      </c>
      <c r="U1212" s="5" t="str">
        <f>+Instructions!$B$3</f>
        <v>B</v>
      </c>
      <c r="V1212" s="52"/>
      <c r="W1212" s="56">
        <f>+Instructions!$C$22</f>
        <v>0</v>
      </c>
      <c r="X1212" s="17">
        <f t="shared" si="3261"/>
        <v>12.05</v>
      </c>
      <c r="Y1212" s="52"/>
      <c r="Z1212" s="6" t="s">
        <v>667</v>
      </c>
      <c r="AA1212" s="39">
        <v>12.05</v>
      </c>
      <c r="AB1212" s="60">
        <f t="shared" si="3262"/>
        <v>0</v>
      </c>
      <c r="AC1212" s="17">
        <f t="shared" si="3263"/>
        <v>12.05</v>
      </c>
      <c r="AD1212" s="12">
        <f t="shared" si="3264"/>
        <v>0</v>
      </c>
      <c r="AE1212" s="120"/>
      <c r="AF1212" s="127">
        <v>1</v>
      </c>
      <c r="AG1212" s="38">
        <f t="shared" si="3265"/>
        <v>12.05</v>
      </c>
      <c r="AH1212" s="52"/>
      <c r="AJ1212" s="17">
        <f t="shared" si="3266"/>
        <v>12.05</v>
      </c>
      <c r="AK1212" s="17">
        <f t="shared" si="3267"/>
        <v>0</v>
      </c>
      <c r="AL1212" s="17">
        <f t="shared" si="3268"/>
        <v>0</v>
      </c>
      <c r="AM1212" s="17" t="str">
        <f t="shared" si="3269"/>
        <v/>
      </c>
      <c r="AO1212" s="31" t="s">
        <v>59</v>
      </c>
    </row>
    <row r="1213" spans="2:41" s="3" customFormat="1" ht="9.9499999999999993" customHeight="1" x14ac:dyDescent="0.2">
      <c r="B1213" s="112" t="s">
        <v>55</v>
      </c>
      <c r="D1213" s="40"/>
      <c r="E1213" s="73" t="s">
        <v>125</v>
      </c>
      <c r="F1213" s="73"/>
      <c r="G1213" s="30" t="s">
        <v>48</v>
      </c>
      <c r="H1213" s="30"/>
      <c r="I1213" s="30"/>
      <c r="J1213" s="30" t="s">
        <v>195</v>
      </c>
      <c r="K1213" s="30"/>
      <c r="L1213" s="30"/>
      <c r="M1213" s="30"/>
      <c r="N1213" s="30"/>
      <c r="P1213" s="73" t="s">
        <v>141</v>
      </c>
      <c r="Q1213" s="89"/>
      <c r="R1213" s="29"/>
      <c r="S1213" s="39">
        <f t="shared" si="3260"/>
        <v>15.15</v>
      </c>
      <c r="T1213" s="37" t="s">
        <v>47</v>
      </c>
      <c r="U1213" s="5" t="str">
        <f>+Instructions!$B$3</f>
        <v>B</v>
      </c>
      <c r="V1213" s="52"/>
      <c r="W1213" s="56">
        <f>+Instructions!$C$22</f>
        <v>0</v>
      </c>
      <c r="X1213" s="17">
        <f t="shared" si="3261"/>
        <v>15.15</v>
      </c>
      <c r="Y1213" s="52"/>
      <c r="Z1213" s="6" t="s">
        <v>667</v>
      </c>
      <c r="AA1213" s="39">
        <v>15.15</v>
      </c>
      <c r="AB1213" s="60">
        <f t="shared" si="3262"/>
        <v>0</v>
      </c>
      <c r="AC1213" s="17">
        <f t="shared" si="3263"/>
        <v>15.15</v>
      </c>
      <c r="AD1213" s="12">
        <f t="shared" si="3264"/>
        <v>0</v>
      </c>
      <c r="AE1213" s="120"/>
      <c r="AF1213" s="127">
        <v>1</v>
      </c>
      <c r="AG1213" s="38">
        <f t="shared" si="3265"/>
        <v>15.15</v>
      </c>
      <c r="AH1213" s="52"/>
      <c r="AJ1213" s="17">
        <f t="shared" si="3266"/>
        <v>15.15</v>
      </c>
      <c r="AK1213" s="17">
        <f t="shared" si="3267"/>
        <v>0</v>
      </c>
      <c r="AL1213" s="17">
        <f t="shared" si="3268"/>
        <v>0</v>
      </c>
      <c r="AM1213" s="17" t="str">
        <f t="shared" si="3269"/>
        <v/>
      </c>
      <c r="AO1213" s="31" t="s">
        <v>59</v>
      </c>
    </row>
    <row r="1214" spans="2:41" s="3" customFormat="1" ht="9.9499999999999993" customHeight="1" x14ac:dyDescent="0.2">
      <c r="B1214" s="112" t="s">
        <v>55</v>
      </c>
      <c r="D1214" s="40"/>
      <c r="E1214" s="73" t="s">
        <v>277</v>
      </c>
      <c r="F1214" s="73"/>
      <c r="G1214" s="30" t="s">
        <v>48</v>
      </c>
      <c r="H1214" s="30"/>
      <c r="I1214" s="30"/>
      <c r="J1214" s="30" t="s">
        <v>195</v>
      </c>
      <c r="K1214" s="30"/>
      <c r="L1214" s="30"/>
      <c r="M1214" s="30"/>
      <c r="N1214" s="30"/>
      <c r="P1214" s="73" t="s">
        <v>143</v>
      </c>
      <c r="Q1214" s="89"/>
      <c r="R1214" s="29" t="s">
        <v>52</v>
      </c>
      <c r="S1214" s="39">
        <f t="shared" si="3260"/>
        <v>16.05</v>
      </c>
      <c r="T1214" s="37" t="s">
        <v>47</v>
      </c>
      <c r="U1214" s="5" t="str">
        <f>+Instructions!$B$3</f>
        <v>B</v>
      </c>
      <c r="V1214" s="52"/>
      <c r="W1214" s="56">
        <f>+Instructions!$C$22</f>
        <v>0</v>
      </c>
      <c r="X1214" s="17">
        <f t="shared" si="3261"/>
        <v>16.05</v>
      </c>
      <c r="Y1214" s="52"/>
      <c r="Z1214" s="6" t="s">
        <v>667</v>
      </c>
      <c r="AA1214" s="39">
        <v>16.05</v>
      </c>
      <c r="AB1214" s="60">
        <f t="shared" si="3262"/>
        <v>0</v>
      </c>
      <c r="AC1214" s="17">
        <f t="shared" si="3263"/>
        <v>16.05</v>
      </c>
      <c r="AD1214" s="12">
        <f t="shared" si="3264"/>
        <v>0</v>
      </c>
      <c r="AE1214" s="120"/>
      <c r="AF1214" s="127">
        <v>1</v>
      </c>
      <c r="AG1214" s="38">
        <f t="shared" si="3265"/>
        <v>16.05</v>
      </c>
      <c r="AH1214" s="52"/>
      <c r="AJ1214" s="17">
        <f t="shared" si="3266"/>
        <v>16.05</v>
      </c>
      <c r="AK1214" s="17">
        <f t="shared" si="3267"/>
        <v>0</v>
      </c>
      <c r="AL1214" s="17">
        <f t="shared" si="3268"/>
        <v>0</v>
      </c>
      <c r="AM1214" s="17" t="str">
        <f t="shared" si="3269"/>
        <v/>
      </c>
      <c r="AO1214" s="31" t="s">
        <v>59</v>
      </c>
    </row>
    <row r="1215" spans="2:41" s="3" customFormat="1" ht="2.85" customHeight="1" x14ac:dyDescent="0.2">
      <c r="P1215" s="73"/>
      <c r="Q1215" s="89"/>
      <c r="R1215" s="6"/>
      <c r="S1215" s="39"/>
      <c r="T1215" s="6"/>
      <c r="U1215" s="5"/>
      <c r="V1215" s="52"/>
      <c r="W1215" s="56"/>
      <c r="X1215" s="15"/>
      <c r="Y1215" s="52"/>
      <c r="Z1215" s="39"/>
      <c r="AA1215" s="39"/>
      <c r="AB1215" s="55"/>
      <c r="AC1215" s="17"/>
      <c r="AD1215" s="15"/>
      <c r="AE1215" s="65"/>
      <c r="AF1215" s="123"/>
      <c r="AG1215" s="39"/>
      <c r="AH1215" s="52"/>
      <c r="AJ1215" s="17"/>
      <c r="AK1215" s="17"/>
      <c r="AL1215" s="17"/>
      <c r="AM1215" s="17"/>
      <c r="AO1215" s="157" t="s">
        <v>59</v>
      </c>
    </row>
    <row r="1216" spans="2:41" s="3" customFormat="1" ht="9.9499999999999993" customHeight="1" x14ac:dyDescent="0.2">
      <c r="B1216" s="112" t="s">
        <v>55</v>
      </c>
      <c r="D1216" s="40"/>
      <c r="E1216" s="73" t="s">
        <v>123</v>
      </c>
      <c r="F1216" s="73"/>
      <c r="G1216" s="30" t="s">
        <v>48</v>
      </c>
      <c r="H1216" s="30"/>
      <c r="I1216" s="30"/>
      <c r="J1216" s="30" t="s">
        <v>134</v>
      </c>
      <c r="K1216" s="30"/>
      <c r="L1216" s="30"/>
      <c r="M1216" s="30"/>
      <c r="N1216" s="30"/>
      <c r="P1216" s="73" t="s">
        <v>129</v>
      </c>
      <c r="Q1216" s="89"/>
      <c r="R1216" s="29"/>
      <c r="S1216" s="39">
        <f t="shared" ref="S1216:S1219" si="3270">IF(Suggested="Yes",AA1216,AG1216)</f>
        <v>14.55</v>
      </c>
      <c r="T1216" s="37" t="s">
        <v>47</v>
      </c>
      <c r="U1216" s="5" t="str">
        <f>+Instructions!$B$3</f>
        <v>B</v>
      </c>
      <c r="V1216" s="52"/>
      <c r="W1216" s="56">
        <f>+Instructions!$C$22</f>
        <v>0</v>
      </c>
      <c r="X1216" s="17">
        <f t="shared" ref="X1216:X1219" si="3271">ROUND($AA1216*(1-W1216)+0.004999,2)</f>
        <v>14.55</v>
      </c>
      <c r="Y1216" s="52"/>
      <c r="Z1216" s="6" t="s">
        <v>667</v>
      </c>
      <c r="AA1216" s="39">
        <v>14.55</v>
      </c>
      <c r="AB1216" s="60">
        <f t="shared" ref="AB1216:AB1219" si="3272">+W1216</f>
        <v>0</v>
      </c>
      <c r="AC1216" s="17">
        <f t="shared" ref="AC1216:AC1219" si="3273">+X1216</f>
        <v>14.55</v>
      </c>
      <c r="AD1216" s="12">
        <f t="shared" ref="AD1216:AD1219" si="3274">(AG1216-AC1216)/AG1216</f>
        <v>0</v>
      </c>
      <c r="AE1216" s="120"/>
      <c r="AF1216" s="127">
        <v>1</v>
      </c>
      <c r="AG1216" s="38">
        <f t="shared" ref="AG1216:AG1219" si="3275">SUM(AJ1216:AL1216)+AE1216</f>
        <v>14.55</v>
      </c>
      <c r="AH1216" s="52"/>
      <c r="AJ1216" s="17">
        <f t="shared" ref="AJ1216:AJ1219" si="3276">ROUND(AC1216/(1-VLOOKUP(AF1216,Group,2,FALSE)),2)</f>
        <v>14.55</v>
      </c>
      <c r="AK1216" s="17">
        <f t="shared" ref="AK1216:AK1219" si="3277">IF(VLOOKUP(AF1216,Group,5,FALSE)="YES",VLOOKUP(ROUND(ROUND(AJ1216,1)-AJ1216,2),Round,2,FALSE)+VLOOKUP(AF1216,Group,6,FALSE),0)</f>
        <v>0</v>
      </c>
      <c r="AL1216" s="17">
        <f t="shared" ref="AL1216:AL1219" si="3278">IF(VLOOKUP(AF1216,Group,7,FALSE)="",0,ROUND(AJ1216-0.04999,1)-AJ1216+AM1216)</f>
        <v>0</v>
      </c>
      <c r="AM1216" s="17" t="str">
        <f t="shared" ref="AM1216:AM1219" si="3279">IF(VLOOKUP(AF1216,Group,7,FALSE)="","",VLOOKUP(AF1216,Group,7,FALSE))</f>
        <v/>
      </c>
      <c r="AO1216" s="31" t="s">
        <v>59</v>
      </c>
    </row>
    <row r="1217" spans="2:41" s="3" customFormat="1" ht="9.9499999999999993" customHeight="1" x14ac:dyDescent="0.2">
      <c r="B1217" s="112" t="s">
        <v>55</v>
      </c>
      <c r="D1217" s="40"/>
      <c r="E1217" s="73" t="s">
        <v>124</v>
      </c>
      <c r="F1217" s="73"/>
      <c r="G1217" s="30" t="s">
        <v>48</v>
      </c>
      <c r="H1217" s="30"/>
      <c r="I1217" s="30"/>
      <c r="J1217" s="30" t="s">
        <v>134</v>
      </c>
      <c r="K1217" s="30"/>
      <c r="L1217" s="30"/>
      <c r="M1217" s="30"/>
      <c r="N1217" s="30"/>
      <c r="P1217" s="73" t="s">
        <v>111</v>
      </c>
      <c r="Q1217" s="89"/>
      <c r="R1217" s="29"/>
      <c r="S1217" s="39">
        <f t="shared" si="3270"/>
        <v>15.05</v>
      </c>
      <c r="T1217" s="37" t="s">
        <v>47</v>
      </c>
      <c r="U1217" s="5" t="str">
        <f>+Instructions!$B$3</f>
        <v>B</v>
      </c>
      <c r="V1217" s="52"/>
      <c r="W1217" s="56">
        <f>+Instructions!$C$22</f>
        <v>0</v>
      </c>
      <c r="X1217" s="17">
        <f t="shared" si="3271"/>
        <v>15.05</v>
      </c>
      <c r="Y1217" s="52"/>
      <c r="Z1217" s="6" t="s">
        <v>667</v>
      </c>
      <c r="AA1217" s="39">
        <v>15.05</v>
      </c>
      <c r="AB1217" s="60">
        <f t="shared" si="3272"/>
        <v>0</v>
      </c>
      <c r="AC1217" s="17">
        <f t="shared" si="3273"/>
        <v>15.05</v>
      </c>
      <c r="AD1217" s="12">
        <f t="shared" si="3274"/>
        <v>0</v>
      </c>
      <c r="AE1217" s="120"/>
      <c r="AF1217" s="127">
        <v>1</v>
      </c>
      <c r="AG1217" s="38">
        <f t="shared" si="3275"/>
        <v>15.05</v>
      </c>
      <c r="AH1217" s="52"/>
      <c r="AJ1217" s="17">
        <f t="shared" si="3276"/>
        <v>15.05</v>
      </c>
      <c r="AK1217" s="17">
        <f t="shared" si="3277"/>
        <v>0</v>
      </c>
      <c r="AL1217" s="17">
        <f t="shared" si="3278"/>
        <v>0</v>
      </c>
      <c r="AM1217" s="17" t="str">
        <f t="shared" si="3279"/>
        <v/>
      </c>
      <c r="AO1217" s="31" t="s">
        <v>59</v>
      </c>
    </row>
    <row r="1218" spans="2:41" s="3" customFormat="1" ht="9.9499999999999993" customHeight="1" x14ac:dyDescent="0.2">
      <c r="B1218" s="112" t="s">
        <v>55</v>
      </c>
      <c r="D1218" s="40"/>
      <c r="E1218" s="73" t="s">
        <v>125</v>
      </c>
      <c r="F1218" s="73"/>
      <c r="G1218" s="30" t="s">
        <v>48</v>
      </c>
      <c r="H1218" s="30"/>
      <c r="I1218" s="30"/>
      <c r="J1218" s="30" t="s">
        <v>134</v>
      </c>
      <c r="K1218" s="30"/>
      <c r="L1218" s="30"/>
      <c r="M1218" s="30"/>
      <c r="N1218" s="30"/>
      <c r="P1218" s="73" t="s">
        <v>141</v>
      </c>
      <c r="Q1218" s="89"/>
      <c r="R1218" s="29"/>
      <c r="S1218" s="39">
        <f t="shared" si="3270"/>
        <v>18.55</v>
      </c>
      <c r="T1218" s="37" t="s">
        <v>47</v>
      </c>
      <c r="U1218" s="5" t="str">
        <f>+Instructions!$B$3</f>
        <v>B</v>
      </c>
      <c r="V1218" s="52"/>
      <c r="W1218" s="56">
        <f>+Instructions!$C$22</f>
        <v>0</v>
      </c>
      <c r="X1218" s="17">
        <f t="shared" si="3271"/>
        <v>18.55</v>
      </c>
      <c r="Y1218" s="52"/>
      <c r="Z1218" s="6" t="s">
        <v>667</v>
      </c>
      <c r="AA1218" s="39">
        <v>18.55</v>
      </c>
      <c r="AB1218" s="60">
        <f t="shared" si="3272"/>
        <v>0</v>
      </c>
      <c r="AC1218" s="17">
        <f t="shared" si="3273"/>
        <v>18.55</v>
      </c>
      <c r="AD1218" s="12">
        <f t="shared" si="3274"/>
        <v>0</v>
      </c>
      <c r="AE1218" s="120"/>
      <c r="AF1218" s="127">
        <v>1</v>
      </c>
      <c r="AG1218" s="38">
        <f t="shared" si="3275"/>
        <v>18.55</v>
      </c>
      <c r="AH1218" s="52"/>
      <c r="AJ1218" s="17">
        <f t="shared" si="3276"/>
        <v>18.55</v>
      </c>
      <c r="AK1218" s="17">
        <f t="shared" si="3277"/>
        <v>0</v>
      </c>
      <c r="AL1218" s="17">
        <f t="shared" si="3278"/>
        <v>0</v>
      </c>
      <c r="AM1218" s="17" t="str">
        <f t="shared" si="3279"/>
        <v/>
      </c>
      <c r="AO1218" s="31" t="s">
        <v>59</v>
      </c>
    </row>
    <row r="1219" spans="2:41" s="3" customFormat="1" ht="9.9499999999999993" customHeight="1" x14ac:dyDescent="0.2">
      <c r="B1219" s="112" t="s">
        <v>55</v>
      </c>
      <c r="D1219" s="40"/>
      <c r="E1219" s="73" t="s">
        <v>277</v>
      </c>
      <c r="F1219" s="73"/>
      <c r="G1219" s="30" t="s">
        <v>48</v>
      </c>
      <c r="H1219" s="30"/>
      <c r="I1219" s="30"/>
      <c r="J1219" s="30" t="s">
        <v>134</v>
      </c>
      <c r="K1219" s="30"/>
      <c r="L1219" s="30"/>
      <c r="M1219" s="30"/>
      <c r="N1219" s="30"/>
      <c r="P1219" s="73" t="s">
        <v>143</v>
      </c>
      <c r="Q1219" s="89"/>
      <c r="R1219" s="29" t="s">
        <v>52</v>
      </c>
      <c r="S1219" s="39">
        <f t="shared" si="3270"/>
        <v>19.45</v>
      </c>
      <c r="T1219" s="37" t="s">
        <v>47</v>
      </c>
      <c r="U1219" s="5" t="str">
        <f>+Instructions!$B$3</f>
        <v>B</v>
      </c>
      <c r="V1219" s="52"/>
      <c r="W1219" s="56">
        <f>+Instructions!$C$22</f>
        <v>0</v>
      </c>
      <c r="X1219" s="17">
        <f t="shared" si="3271"/>
        <v>19.45</v>
      </c>
      <c r="Y1219" s="52"/>
      <c r="Z1219" s="6" t="s">
        <v>667</v>
      </c>
      <c r="AA1219" s="39">
        <v>19.45</v>
      </c>
      <c r="AB1219" s="60">
        <f t="shared" si="3272"/>
        <v>0</v>
      </c>
      <c r="AC1219" s="17">
        <f t="shared" si="3273"/>
        <v>19.45</v>
      </c>
      <c r="AD1219" s="12">
        <f t="shared" si="3274"/>
        <v>0</v>
      </c>
      <c r="AE1219" s="120"/>
      <c r="AF1219" s="127">
        <v>1</v>
      </c>
      <c r="AG1219" s="38">
        <f t="shared" si="3275"/>
        <v>19.45</v>
      </c>
      <c r="AH1219" s="52"/>
      <c r="AJ1219" s="17">
        <f t="shared" si="3276"/>
        <v>19.45</v>
      </c>
      <c r="AK1219" s="17">
        <f t="shared" si="3277"/>
        <v>0</v>
      </c>
      <c r="AL1219" s="17">
        <f t="shared" si="3278"/>
        <v>0</v>
      </c>
      <c r="AM1219" s="17" t="str">
        <f t="shared" si="3279"/>
        <v/>
      </c>
      <c r="AO1219" s="31" t="s">
        <v>59</v>
      </c>
    </row>
    <row r="1220" spans="2:41" s="3" customFormat="1" ht="1.5" customHeight="1" x14ac:dyDescent="0.2">
      <c r="P1220" s="73"/>
      <c r="Q1220" s="89"/>
      <c r="R1220" s="6"/>
      <c r="S1220" s="39"/>
      <c r="T1220" s="6"/>
      <c r="U1220" s="5"/>
      <c r="V1220" s="52"/>
      <c r="W1220" s="56"/>
      <c r="X1220" s="15"/>
      <c r="Y1220" s="52"/>
      <c r="Z1220" s="39"/>
      <c r="AA1220" s="39"/>
      <c r="AB1220" s="55"/>
      <c r="AC1220" s="17"/>
      <c r="AD1220" s="15"/>
      <c r="AE1220" s="65"/>
      <c r="AF1220" s="123"/>
      <c r="AG1220" s="39"/>
      <c r="AH1220" s="52"/>
      <c r="AJ1220" s="17"/>
      <c r="AK1220" s="17"/>
      <c r="AL1220" s="17"/>
      <c r="AM1220" s="17"/>
      <c r="AO1220" s="157" t="s">
        <v>59</v>
      </c>
    </row>
    <row r="1221" spans="2:41" s="3" customFormat="1" ht="9.9499999999999993" customHeight="1" x14ac:dyDescent="0.2">
      <c r="B1221" s="111" t="s">
        <v>8</v>
      </c>
      <c r="D1221" s="40"/>
      <c r="E1221" s="73" t="s">
        <v>224</v>
      </c>
      <c r="F1221" s="73"/>
      <c r="G1221" s="30" t="s">
        <v>114</v>
      </c>
      <c r="H1221" s="30"/>
      <c r="I1221" s="30"/>
      <c r="J1221" s="30" t="s">
        <v>135</v>
      </c>
      <c r="K1221" s="30"/>
      <c r="L1221" s="73" t="s">
        <v>145</v>
      </c>
      <c r="N1221" s="191" t="s">
        <v>130</v>
      </c>
      <c r="P1221" s="73" t="s">
        <v>116</v>
      </c>
      <c r="Q1221" s="89"/>
      <c r="R1221" s="29"/>
      <c r="S1221" s="39">
        <f t="shared" ref="S1221:S1222" si="3280">IF(Suggested="Yes",AA1221,AG1221)</f>
        <v>28.5</v>
      </c>
      <c r="T1221" s="37" t="s">
        <v>46</v>
      </c>
      <c r="U1221" s="5" t="str">
        <f>+Instructions!$B$3</f>
        <v>B</v>
      </c>
      <c r="V1221" s="52"/>
      <c r="W1221" s="56">
        <f>+Instructions!$C$22</f>
        <v>0</v>
      </c>
      <c r="X1221" s="17">
        <f t="shared" ref="X1221:X1222" si="3281">ROUND($AA1221*(1-W1221)+0.004999,2)</f>
        <v>28.5</v>
      </c>
      <c r="Y1221" s="52"/>
      <c r="Z1221" s="6" t="s">
        <v>667</v>
      </c>
      <c r="AA1221" s="39">
        <v>28.5</v>
      </c>
      <c r="AB1221" s="60">
        <f t="shared" ref="AB1221:AB1222" si="3282">+W1221</f>
        <v>0</v>
      </c>
      <c r="AC1221" s="17">
        <f t="shared" ref="AC1221:AC1222" si="3283">+X1221</f>
        <v>28.5</v>
      </c>
      <c r="AD1221" s="12">
        <f t="shared" ref="AD1221:AD1222" si="3284">(AG1221-AC1221)/AG1221</f>
        <v>0</v>
      </c>
      <c r="AE1221" s="120"/>
      <c r="AF1221" s="128">
        <v>3</v>
      </c>
      <c r="AG1221" s="53">
        <f t="shared" ref="AG1221:AG1222" si="3285">SUM(AJ1221:AL1221)+AE1221</f>
        <v>28.5</v>
      </c>
      <c r="AH1221" s="52"/>
      <c r="AJ1221" s="17">
        <f t="shared" ref="AJ1221:AJ1222" si="3286">ROUND(AC1221/(1-VLOOKUP(AF1221,Group,2,FALSE)),2)</f>
        <v>28.5</v>
      </c>
      <c r="AK1221" s="17">
        <f t="shared" ref="AK1221:AK1222" si="3287">IF(VLOOKUP(AF1221,Group,5,FALSE)="YES",VLOOKUP(ROUND(ROUND(AJ1221,1)-AJ1221,2),Round,2,FALSE)+VLOOKUP(AF1221,Group,6,FALSE),0)</f>
        <v>0</v>
      </c>
      <c r="AL1221" s="17">
        <f t="shared" ref="AL1221:AL1222" si="3288">IF(VLOOKUP(AF1221,Group,7,FALSE)="",0,ROUND(AJ1221-0.04999,1)-AJ1221+AM1221)</f>
        <v>0</v>
      </c>
      <c r="AM1221" s="17" t="str">
        <f t="shared" ref="AM1221:AM1222" si="3289">IF(VLOOKUP(AF1221,Group,7,FALSE)="","",VLOOKUP(AF1221,Group,7,FALSE))</f>
        <v/>
      </c>
      <c r="AO1221" s="31" t="s">
        <v>59</v>
      </c>
    </row>
    <row r="1222" spans="2:41" s="3" customFormat="1" ht="9.9499999999999993" customHeight="1" x14ac:dyDescent="0.2">
      <c r="B1222" s="111" t="s">
        <v>8</v>
      </c>
      <c r="D1222" s="40"/>
      <c r="E1222" s="73" t="s">
        <v>224</v>
      </c>
      <c r="F1222" s="73"/>
      <c r="G1222" s="30" t="s">
        <v>114</v>
      </c>
      <c r="H1222" s="30"/>
      <c r="I1222" s="30"/>
      <c r="J1222" s="30" t="s">
        <v>135</v>
      </c>
      <c r="K1222" s="30"/>
      <c r="L1222" s="73" t="s">
        <v>150</v>
      </c>
      <c r="N1222" s="191" t="s">
        <v>130</v>
      </c>
      <c r="P1222" s="73" t="s">
        <v>116</v>
      </c>
      <c r="Q1222" s="89"/>
      <c r="R1222" s="29"/>
      <c r="S1222" s="39">
        <f t="shared" si="3280"/>
        <v>28.5</v>
      </c>
      <c r="T1222" s="37" t="s">
        <v>46</v>
      </c>
      <c r="U1222" s="5" t="str">
        <f>+Instructions!$B$3</f>
        <v>B</v>
      </c>
      <c r="V1222" s="52"/>
      <c r="W1222" s="56">
        <f>+Instructions!$C$22</f>
        <v>0</v>
      </c>
      <c r="X1222" s="17">
        <f t="shared" si="3281"/>
        <v>28.5</v>
      </c>
      <c r="Y1222" s="52"/>
      <c r="Z1222" s="6" t="s">
        <v>667</v>
      </c>
      <c r="AA1222" s="39">
        <v>28.5</v>
      </c>
      <c r="AB1222" s="60">
        <f t="shared" si="3282"/>
        <v>0</v>
      </c>
      <c r="AC1222" s="17">
        <f t="shared" si="3283"/>
        <v>28.5</v>
      </c>
      <c r="AD1222" s="12">
        <f t="shared" si="3284"/>
        <v>0</v>
      </c>
      <c r="AE1222" s="120"/>
      <c r="AF1222" s="128">
        <v>3</v>
      </c>
      <c r="AG1222" s="53">
        <f t="shared" si="3285"/>
        <v>28.5</v>
      </c>
      <c r="AH1222" s="52"/>
      <c r="AJ1222" s="17">
        <f t="shared" si="3286"/>
        <v>28.5</v>
      </c>
      <c r="AK1222" s="17">
        <f t="shared" si="3287"/>
        <v>0</v>
      </c>
      <c r="AL1222" s="17">
        <f t="shared" si="3288"/>
        <v>0</v>
      </c>
      <c r="AM1222" s="17" t="str">
        <f t="shared" si="3289"/>
        <v/>
      </c>
      <c r="AO1222" s="31" t="s">
        <v>59</v>
      </c>
    </row>
    <row r="1223" spans="2:41" s="3" customFormat="1" ht="1.5" customHeight="1" x14ac:dyDescent="0.2">
      <c r="P1223" s="73"/>
      <c r="Q1223" s="89"/>
      <c r="R1223" s="6"/>
      <c r="S1223" s="39"/>
      <c r="T1223" s="6"/>
      <c r="U1223" s="5"/>
      <c r="V1223" s="52"/>
      <c r="W1223" s="56"/>
      <c r="X1223" s="15"/>
      <c r="Y1223" s="52"/>
      <c r="Z1223" s="39"/>
      <c r="AA1223" s="39"/>
      <c r="AB1223" s="55"/>
      <c r="AC1223" s="17"/>
      <c r="AD1223" s="15"/>
      <c r="AE1223" s="65"/>
      <c r="AF1223" s="123"/>
      <c r="AG1223" s="39"/>
      <c r="AH1223" s="52"/>
      <c r="AJ1223" s="17"/>
      <c r="AK1223" s="17"/>
      <c r="AL1223" s="17"/>
      <c r="AM1223" s="17"/>
      <c r="AO1223" s="157" t="s">
        <v>59</v>
      </c>
    </row>
    <row r="1224" spans="2:41" s="3" customFormat="1" ht="11.1" customHeight="1" x14ac:dyDescent="0.2">
      <c r="C1224" s="214" t="s">
        <v>94</v>
      </c>
      <c r="D1224" s="98"/>
      <c r="E1224" s="174"/>
      <c r="F1224" s="73"/>
      <c r="G1224" s="30"/>
      <c r="H1224" s="30" t="s">
        <v>87</v>
      </c>
      <c r="I1224" s="30"/>
      <c r="J1224" s="30"/>
      <c r="K1224" s="174"/>
      <c r="L1224" s="3" t="s">
        <v>87</v>
      </c>
      <c r="M1224" s="30"/>
      <c r="N1224" s="30"/>
      <c r="P1224" s="73"/>
      <c r="Q1224" s="89"/>
      <c r="R1224" s="29"/>
      <c r="S1224" s="39"/>
      <c r="T1224" s="37"/>
      <c r="U1224" s="37"/>
      <c r="V1224" s="52"/>
      <c r="W1224" s="56"/>
      <c r="X1224" s="39"/>
      <c r="Y1224" s="52"/>
      <c r="Z1224" s="39"/>
      <c r="AA1224" s="39"/>
      <c r="AB1224" s="60"/>
      <c r="AC1224" s="39"/>
      <c r="AD1224" s="60"/>
      <c r="AE1224" s="74"/>
      <c r="AF1224" s="74"/>
      <c r="AG1224" s="39"/>
      <c r="AH1224" s="52"/>
      <c r="AI1224" s="39"/>
      <c r="AJ1224" s="39"/>
      <c r="AK1224" s="39"/>
      <c r="AL1224" s="39"/>
      <c r="AM1224" s="39"/>
      <c r="AN1224" s="6"/>
      <c r="AO1224" s="156"/>
    </row>
    <row r="1225" spans="2:41" s="3" customFormat="1" ht="9.9499999999999993" customHeight="1" x14ac:dyDescent="0.2">
      <c r="C1225" s="213" t="s">
        <v>446</v>
      </c>
      <c r="D1225" s="98"/>
      <c r="E1225" s="174"/>
      <c r="F1225" s="73"/>
      <c r="G1225" s="30"/>
      <c r="H1225" s="30"/>
      <c r="I1225" s="30"/>
      <c r="J1225" s="30"/>
      <c r="K1225" s="174"/>
      <c r="M1225" s="30"/>
      <c r="N1225" s="30"/>
      <c r="P1225" s="73"/>
      <c r="Q1225" s="89"/>
      <c r="R1225" s="78" t="s">
        <v>121</v>
      </c>
      <c r="S1225" s="189" t="s">
        <v>531</v>
      </c>
      <c r="T1225" s="190"/>
      <c r="U1225" s="37"/>
      <c r="V1225" s="52"/>
      <c r="W1225" s="56"/>
      <c r="X1225" s="39"/>
      <c r="Y1225" s="52"/>
      <c r="Z1225" s="39"/>
      <c r="AA1225" s="39"/>
      <c r="AB1225" s="60"/>
      <c r="AC1225" s="39"/>
      <c r="AD1225" s="60"/>
      <c r="AE1225" s="74"/>
      <c r="AF1225" s="74"/>
      <c r="AG1225" s="39"/>
      <c r="AH1225" s="52"/>
      <c r="AI1225" s="39"/>
      <c r="AJ1225" s="39"/>
      <c r="AK1225" s="39"/>
      <c r="AL1225" s="39"/>
      <c r="AM1225" s="39"/>
      <c r="AN1225" s="6"/>
      <c r="AO1225" s="156"/>
    </row>
    <row r="1226" spans="2:41" s="3" customFormat="1" ht="2.85" customHeight="1" x14ac:dyDescent="0.2">
      <c r="P1226" s="73"/>
      <c r="Q1226" s="89"/>
      <c r="R1226" s="6"/>
      <c r="S1226" s="39"/>
      <c r="T1226" s="6"/>
      <c r="U1226" s="5"/>
      <c r="V1226" s="52"/>
      <c r="W1226" s="56"/>
      <c r="X1226" s="15"/>
      <c r="Y1226" s="52"/>
      <c r="Z1226" s="39"/>
      <c r="AA1226" s="39"/>
      <c r="AB1226" s="55"/>
      <c r="AC1226" s="17"/>
      <c r="AD1226" s="15"/>
      <c r="AE1226" s="65"/>
      <c r="AF1226" s="123"/>
      <c r="AG1226" s="39"/>
      <c r="AH1226" s="52"/>
      <c r="AJ1226" s="17"/>
      <c r="AK1226" s="17"/>
      <c r="AL1226" s="17"/>
      <c r="AM1226" s="17"/>
      <c r="AO1226" s="157" t="s">
        <v>59</v>
      </c>
    </row>
    <row r="1227" spans="2:41" s="3" customFormat="1" ht="9.9499999999999993" customHeight="1" x14ac:dyDescent="0.2">
      <c r="D1227" s="40" t="s">
        <v>97</v>
      </c>
      <c r="E1227" s="186" t="s">
        <v>439</v>
      </c>
      <c r="F1227" s="186"/>
      <c r="G1227" s="186"/>
      <c r="J1227" s="186"/>
      <c r="L1227" s="186"/>
      <c r="M1227" s="186"/>
      <c r="N1227" s="186"/>
      <c r="O1227" s="186"/>
      <c r="P1227" s="98"/>
      <c r="Q1227" s="187"/>
      <c r="R1227" s="188"/>
      <c r="S1227" s="39"/>
      <c r="T1227" s="6"/>
      <c r="U1227" s="5"/>
      <c r="V1227" s="52"/>
      <c r="W1227" s="56"/>
      <c r="X1227" s="15"/>
      <c r="Y1227" s="52"/>
      <c r="Z1227" s="39"/>
      <c r="AA1227" s="39"/>
      <c r="AB1227" s="55"/>
      <c r="AC1227" s="17"/>
      <c r="AD1227" s="15"/>
      <c r="AE1227" s="65"/>
      <c r="AF1227" s="123"/>
      <c r="AG1227" s="39"/>
      <c r="AH1227" s="52"/>
      <c r="AJ1227" s="17"/>
      <c r="AK1227" s="17"/>
      <c r="AL1227" s="17"/>
      <c r="AM1227" s="17"/>
      <c r="AO1227" s="157" t="s">
        <v>59</v>
      </c>
    </row>
    <row r="1228" spans="2:41" s="3" customFormat="1" ht="1.5" customHeight="1" x14ac:dyDescent="0.2">
      <c r="P1228" s="73"/>
      <c r="Q1228" s="89"/>
      <c r="R1228" s="6"/>
      <c r="S1228" s="39"/>
      <c r="T1228" s="6"/>
      <c r="U1228" s="5"/>
      <c r="V1228" s="52"/>
      <c r="W1228" s="56"/>
      <c r="X1228" s="15"/>
      <c r="Y1228" s="52"/>
      <c r="Z1228" s="39"/>
      <c r="AA1228" s="39"/>
      <c r="AB1228" s="55"/>
      <c r="AC1228" s="17"/>
      <c r="AD1228" s="15"/>
      <c r="AE1228" s="65"/>
      <c r="AF1228" s="123"/>
      <c r="AG1228" s="39"/>
      <c r="AH1228" s="52"/>
      <c r="AJ1228" s="17"/>
      <c r="AK1228" s="17"/>
      <c r="AL1228" s="17"/>
      <c r="AM1228" s="17"/>
      <c r="AO1228" s="157" t="s">
        <v>59</v>
      </c>
    </row>
    <row r="1229" spans="2:41" s="3" customFormat="1" ht="9.9499999999999993" customHeight="1" x14ac:dyDescent="0.2">
      <c r="B1229" s="112" t="s">
        <v>55</v>
      </c>
      <c r="D1229" s="40"/>
      <c r="E1229" s="73" t="s">
        <v>123</v>
      </c>
      <c r="F1229" s="73"/>
      <c r="G1229" s="30" t="s">
        <v>48</v>
      </c>
      <c r="H1229" s="30"/>
      <c r="I1229" s="30"/>
      <c r="J1229" s="30" t="s">
        <v>435</v>
      </c>
      <c r="K1229" s="30"/>
      <c r="L1229" s="30"/>
      <c r="M1229" s="30"/>
      <c r="N1229" s="30"/>
      <c r="P1229" s="73" t="s">
        <v>129</v>
      </c>
      <c r="Q1229" s="89"/>
      <c r="R1229" s="29"/>
      <c r="S1229" s="39">
        <f t="shared" ref="S1229:S1232" si="3290">IF(Suggested="Yes",AA1229,AG1229)</f>
        <v>12.9</v>
      </c>
      <c r="T1229" s="37" t="s">
        <v>47</v>
      </c>
      <c r="U1229" s="5" t="str">
        <f>+Instructions!$B$3</f>
        <v>B</v>
      </c>
      <c r="V1229" s="52"/>
      <c r="W1229" s="56">
        <f>+Instructions!$C$22</f>
        <v>0</v>
      </c>
      <c r="X1229" s="17">
        <f t="shared" ref="X1229:X1232" si="3291">ROUND($AA1229*(1-W1229)+0.004999,2)</f>
        <v>12.9</v>
      </c>
      <c r="Y1229" s="52"/>
      <c r="Z1229" s="6" t="s">
        <v>667</v>
      </c>
      <c r="AA1229" s="39">
        <v>12.9</v>
      </c>
      <c r="AB1229" s="60">
        <f t="shared" ref="AB1229:AB1232" si="3292">+W1229</f>
        <v>0</v>
      </c>
      <c r="AC1229" s="17">
        <f t="shared" ref="AC1229:AC1232" si="3293">+X1229</f>
        <v>12.9</v>
      </c>
      <c r="AD1229" s="12">
        <f t="shared" ref="AD1229:AD1232" si="3294">(AG1229-AC1229)/AG1229</f>
        <v>0</v>
      </c>
      <c r="AE1229" s="120"/>
      <c r="AF1229" s="127">
        <v>1</v>
      </c>
      <c r="AG1229" s="38">
        <f t="shared" ref="AG1229:AG1232" si="3295">SUM(AJ1229:AL1229)+AE1229</f>
        <v>12.9</v>
      </c>
      <c r="AH1229" s="52"/>
      <c r="AJ1229" s="17">
        <f t="shared" ref="AJ1229:AJ1232" si="3296">ROUND(AC1229/(1-VLOOKUP(AF1229,Group,2,FALSE)),2)</f>
        <v>12.9</v>
      </c>
      <c r="AK1229" s="17">
        <f t="shared" ref="AK1229:AK1232" si="3297">IF(VLOOKUP(AF1229,Group,5,FALSE)="YES",VLOOKUP(ROUND(ROUND(AJ1229,1)-AJ1229,2),Round,2,FALSE)+VLOOKUP(AF1229,Group,6,FALSE),0)</f>
        <v>0</v>
      </c>
      <c r="AL1229" s="17">
        <f t="shared" ref="AL1229:AL1232" si="3298">IF(VLOOKUP(AF1229,Group,7,FALSE)="",0,ROUND(AJ1229-0.04999,1)-AJ1229+AM1229)</f>
        <v>0</v>
      </c>
      <c r="AM1229" s="17" t="str">
        <f t="shared" ref="AM1229:AM1232" si="3299">IF(VLOOKUP(AF1229,Group,7,FALSE)="","",VLOOKUP(AF1229,Group,7,FALSE))</f>
        <v/>
      </c>
      <c r="AO1229" s="31" t="s">
        <v>59</v>
      </c>
    </row>
    <row r="1230" spans="2:41" s="3" customFormat="1" ht="9.9499999999999993" customHeight="1" x14ac:dyDescent="0.2">
      <c r="B1230" s="112" t="s">
        <v>55</v>
      </c>
      <c r="D1230" s="40"/>
      <c r="E1230" s="73" t="s">
        <v>124</v>
      </c>
      <c r="F1230" s="73"/>
      <c r="G1230" s="30" t="s">
        <v>48</v>
      </c>
      <c r="H1230" s="30"/>
      <c r="I1230" s="30"/>
      <c r="J1230" s="30" t="s">
        <v>435</v>
      </c>
      <c r="K1230" s="30"/>
      <c r="L1230" s="30"/>
      <c r="M1230" s="30"/>
      <c r="N1230" s="30"/>
      <c r="P1230" s="73" t="s">
        <v>111</v>
      </c>
      <c r="Q1230" s="89"/>
      <c r="R1230" s="29"/>
      <c r="S1230" s="39">
        <f t="shared" si="3290"/>
        <v>13.2</v>
      </c>
      <c r="T1230" s="37" t="s">
        <v>47</v>
      </c>
      <c r="U1230" s="5" t="str">
        <f>+Instructions!$B$3</f>
        <v>B</v>
      </c>
      <c r="V1230" s="52"/>
      <c r="W1230" s="56">
        <f>+Instructions!$C$22</f>
        <v>0</v>
      </c>
      <c r="X1230" s="17">
        <f t="shared" si="3291"/>
        <v>13.2</v>
      </c>
      <c r="Y1230" s="52"/>
      <c r="Z1230" s="6" t="s">
        <v>667</v>
      </c>
      <c r="AA1230" s="39">
        <v>13.2</v>
      </c>
      <c r="AB1230" s="60">
        <f t="shared" si="3292"/>
        <v>0</v>
      </c>
      <c r="AC1230" s="17">
        <f t="shared" si="3293"/>
        <v>13.2</v>
      </c>
      <c r="AD1230" s="12">
        <f t="shared" si="3294"/>
        <v>0</v>
      </c>
      <c r="AE1230" s="120"/>
      <c r="AF1230" s="127">
        <v>1</v>
      </c>
      <c r="AG1230" s="38">
        <f t="shared" si="3295"/>
        <v>13.2</v>
      </c>
      <c r="AH1230" s="52"/>
      <c r="AJ1230" s="17">
        <f t="shared" si="3296"/>
        <v>13.2</v>
      </c>
      <c r="AK1230" s="17">
        <f t="shared" si="3297"/>
        <v>0</v>
      </c>
      <c r="AL1230" s="17">
        <f t="shared" si="3298"/>
        <v>0</v>
      </c>
      <c r="AM1230" s="17" t="str">
        <f t="shared" si="3299"/>
        <v/>
      </c>
      <c r="AO1230" s="31" t="s">
        <v>59</v>
      </c>
    </row>
    <row r="1231" spans="2:41" s="3" customFormat="1" ht="9.9499999999999993" customHeight="1" x14ac:dyDescent="0.2">
      <c r="B1231" s="112" t="s">
        <v>55</v>
      </c>
      <c r="D1231" s="40"/>
      <c r="E1231" s="73" t="s">
        <v>125</v>
      </c>
      <c r="F1231" s="73"/>
      <c r="G1231" s="30" t="s">
        <v>48</v>
      </c>
      <c r="H1231" s="30"/>
      <c r="I1231" s="30"/>
      <c r="J1231" s="30" t="s">
        <v>435</v>
      </c>
      <c r="K1231" s="30"/>
      <c r="L1231" s="30"/>
      <c r="M1231" s="30"/>
      <c r="N1231" s="30"/>
      <c r="P1231" s="73" t="s">
        <v>141</v>
      </c>
      <c r="Q1231" s="89"/>
      <c r="R1231" s="29"/>
      <c r="S1231" s="39">
        <f t="shared" si="3290"/>
        <v>15.8</v>
      </c>
      <c r="T1231" s="37" t="s">
        <v>47</v>
      </c>
      <c r="U1231" s="5" t="str">
        <f>+Instructions!$B$3</f>
        <v>B</v>
      </c>
      <c r="V1231" s="52"/>
      <c r="W1231" s="56">
        <f>+Instructions!$C$22</f>
        <v>0</v>
      </c>
      <c r="X1231" s="17">
        <f t="shared" si="3291"/>
        <v>15.8</v>
      </c>
      <c r="Y1231" s="52"/>
      <c r="Z1231" s="6" t="s">
        <v>667</v>
      </c>
      <c r="AA1231" s="39">
        <v>15.8</v>
      </c>
      <c r="AB1231" s="60">
        <f t="shared" si="3292"/>
        <v>0</v>
      </c>
      <c r="AC1231" s="17">
        <f t="shared" si="3293"/>
        <v>15.8</v>
      </c>
      <c r="AD1231" s="12">
        <f t="shared" si="3294"/>
        <v>0</v>
      </c>
      <c r="AE1231" s="120"/>
      <c r="AF1231" s="127">
        <v>1</v>
      </c>
      <c r="AG1231" s="38">
        <f t="shared" si="3295"/>
        <v>15.8</v>
      </c>
      <c r="AH1231" s="52"/>
      <c r="AJ1231" s="17">
        <f t="shared" si="3296"/>
        <v>15.8</v>
      </c>
      <c r="AK1231" s="17">
        <f t="shared" si="3297"/>
        <v>0</v>
      </c>
      <c r="AL1231" s="17">
        <f t="shared" si="3298"/>
        <v>0</v>
      </c>
      <c r="AM1231" s="17" t="str">
        <f t="shared" si="3299"/>
        <v/>
      </c>
      <c r="AO1231" s="31" t="s">
        <v>59</v>
      </c>
    </row>
    <row r="1232" spans="2:41" s="3" customFormat="1" ht="9.9499999999999993" customHeight="1" x14ac:dyDescent="0.2">
      <c r="B1232" s="112" t="s">
        <v>55</v>
      </c>
      <c r="D1232" s="40"/>
      <c r="E1232" s="73" t="s">
        <v>277</v>
      </c>
      <c r="F1232" s="73"/>
      <c r="G1232" s="30" t="s">
        <v>48</v>
      </c>
      <c r="H1232" s="30"/>
      <c r="I1232" s="30"/>
      <c r="J1232" s="30" t="s">
        <v>435</v>
      </c>
      <c r="K1232" s="30"/>
      <c r="L1232" s="30"/>
      <c r="M1232" s="30"/>
      <c r="N1232" s="30"/>
      <c r="P1232" s="73" t="s">
        <v>143</v>
      </c>
      <c r="Q1232" s="89"/>
      <c r="R1232" s="29" t="s">
        <v>52</v>
      </c>
      <c r="S1232" s="39">
        <f t="shared" si="3290"/>
        <v>16.8</v>
      </c>
      <c r="T1232" s="37" t="s">
        <v>47</v>
      </c>
      <c r="U1232" s="5" t="str">
        <f>+Instructions!$B$3</f>
        <v>B</v>
      </c>
      <c r="V1232" s="52"/>
      <c r="W1232" s="56">
        <f>+Instructions!$C$22</f>
        <v>0</v>
      </c>
      <c r="X1232" s="17">
        <f t="shared" si="3291"/>
        <v>16.8</v>
      </c>
      <c r="Y1232" s="52"/>
      <c r="Z1232" s="6" t="s">
        <v>667</v>
      </c>
      <c r="AA1232" s="39">
        <v>16.8</v>
      </c>
      <c r="AB1232" s="60">
        <f t="shared" si="3292"/>
        <v>0</v>
      </c>
      <c r="AC1232" s="17">
        <f t="shared" si="3293"/>
        <v>16.8</v>
      </c>
      <c r="AD1232" s="12">
        <f t="shared" si="3294"/>
        <v>0</v>
      </c>
      <c r="AE1232" s="120"/>
      <c r="AF1232" s="127">
        <v>1</v>
      </c>
      <c r="AG1232" s="38">
        <f t="shared" si="3295"/>
        <v>16.8</v>
      </c>
      <c r="AH1232" s="52"/>
      <c r="AJ1232" s="17">
        <f t="shared" si="3296"/>
        <v>16.8</v>
      </c>
      <c r="AK1232" s="17">
        <f t="shared" si="3297"/>
        <v>0</v>
      </c>
      <c r="AL1232" s="17">
        <f t="shared" si="3298"/>
        <v>0</v>
      </c>
      <c r="AM1232" s="17" t="str">
        <f t="shared" si="3299"/>
        <v/>
      </c>
      <c r="AO1232" s="31" t="s">
        <v>59</v>
      </c>
    </row>
    <row r="1233" spans="2:41" s="3" customFormat="1" ht="1.5" customHeight="1" x14ac:dyDescent="0.2">
      <c r="P1233" s="73"/>
      <c r="Q1233" s="89"/>
      <c r="R1233" s="6"/>
      <c r="S1233" s="39"/>
      <c r="T1233" s="6"/>
      <c r="U1233" s="5"/>
      <c r="V1233" s="52"/>
      <c r="W1233" s="56"/>
      <c r="X1233" s="15"/>
      <c r="Y1233" s="52"/>
      <c r="Z1233" s="39"/>
      <c r="AA1233" s="39"/>
      <c r="AB1233" s="55"/>
      <c r="AC1233" s="17"/>
      <c r="AD1233" s="15"/>
      <c r="AE1233" s="65"/>
      <c r="AF1233" s="123"/>
      <c r="AG1233" s="39"/>
      <c r="AH1233" s="52"/>
      <c r="AJ1233" s="17"/>
      <c r="AK1233" s="17"/>
      <c r="AL1233" s="17"/>
      <c r="AM1233" s="17"/>
      <c r="AO1233" s="157" t="s">
        <v>59</v>
      </c>
    </row>
    <row r="1234" spans="2:41" s="3" customFormat="1" ht="9.9499999999999993" customHeight="1" x14ac:dyDescent="0.2">
      <c r="B1234" s="111" t="s">
        <v>8</v>
      </c>
      <c r="D1234" s="40"/>
      <c r="E1234" s="73" t="s">
        <v>224</v>
      </c>
      <c r="F1234" s="73"/>
      <c r="G1234" s="30" t="s">
        <v>114</v>
      </c>
      <c r="H1234" s="30"/>
      <c r="I1234" s="30"/>
      <c r="J1234" s="30" t="s">
        <v>436</v>
      </c>
      <c r="K1234" s="30"/>
      <c r="L1234" s="73" t="s">
        <v>145</v>
      </c>
      <c r="N1234" s="191" t="s">
        <v>130</v>
      </c>
      <c r="P1234" s="73" t="s">
        <v>116</v>
      </c>
      <c r="Q1234" s="89"/>
      <c r="R1234" s="29"/>
      <c r="S1234" s="39">
        <f t="shared" ref="S1234:S1235" si="3300">IF(Suggested="Yes",AA1234,AG1234)</f>
        <v>24.8</v>
      </c>
      <c r="T1234" s="37" t="s">
        <v>46</v>
      </c>
      <c r="U1234" s="5" t="str">
        <f>+Instructions!$B$3</f>
        <v>B</v>
      </c>
      <c r="V1234" s="52"/>
      <c r="W1234" s="56">
        <f>+Instructions!$C$22</f>
        <v>0</v>
      </c>
      <c r="X1234" s="17">
        <f t="shared" ref="X1234:X1235" si="3301">ROUND($AA1234*(1-W1234)+0.004999,2)</f>
        <v>24.8</v>
      </c>
      <c r="Y1234" s="52"/>
      <c r="Z1234" s="6" t="s">
        <v>667</v>
      </c>
      <c r="AA1234" s="39">
        <v>24.8</v>
      </c>
      <c r="AB1234" s="60">
        <f t="shared" ref="AB1234:AB1235" si="3302">+W1234</f>
        <v>0</v>
      </c>
      <c r="AC1234" s="17">
        <f t="shared" ref="AC1234:AC1235" si="3303">+X1234</f>
        <v>24.8</v>
      </c>
      <c r="AD1234" s="12">
        <f t="shared" ref="AD1234:AD1235" si="3304">(AG1234-AC1234)/AG1234</f>
        <v>0</v>
      </c>
      <c r="AE1234" s="120"/>
      <c r="AF1234" s="128">
        <v>3</v>
      </c>
      <c r="AG1234" s="53">
        <f t="shared" ref="AG1234:AG1235" si="3305">SUM(AJ1234:AL1234)+AE1234</f>
        <v>24.8</v>
      </c>
      <c r="AH1234" s="52"/>
      <c r="AJ1234" s="17">
        <f t="shared" ref="AJ1234:AJ1235" si="3306">ROUND(AC1234/(1-VLOOKUP(AF1234,Group,2,FALSE)),2)</f>
        <v>24.8</v>
      </c>
      <c r="AK1234" s="17">
        <f t="shared" ref="AK1234:AK1235" si="3307">IF(VLOOKUP(AF1234,Group,5,FALSE)="YES",VLOOKUP(ROUND(ROUND(AJ1234,1)-AJ1234,2),Round,2,FALSE)+VLOOKUP(AF1234,Group,6,FALSE),0)</f>
        <v>0</v>
      </c>
      <c r="AL1234" s="17">
        <f t="shared" ref="AL1234:AL1235" si="3308">IF(VLOOKUP(AF1234,Group,7,FALSE)="",0,ROUND(AJ1234-0.04999,1)-AJ1234+AM1234)</f>
        <v>0</v>
      </c>
      <c r="AM1234" s="17" t="str">
        <f t="shared" ref="AM1234:AM1235" si="3309">IF(VLOOKUP(AF1234,Group,7,FALSE)="","",VLOOKUP(AF1234,Group,7,FALSE))</f>
        <v/>
      </c>
      <c r="AO1234" s="31" t="s">
        <v>59</v>
      </c>
    </row>
    <row r="1235" spans="2:41" s="3" customFormat="1" ht="9.9499999999999993" customHeight="1" x14ac:dyDescent="0.2">
      <c r="B1235" s="111" t="s">
        <v>8</v>
      </c>
      <c r="D1235" s="40"/>
      <c r="E1235" s="73" t="s">
        <v>224</v>
      </c>
      <c r="F1235" s="73"/>
      <c r="G1235" s="30" t="s">
        <v>114</v>
      </c>
      <c r="H1235" s="30"/>
      <c r="I1235" s="30"/>
      <c r="J1235" s="30" t="s">
        <v>436</v>
      </c>
      <c r="K1235" s="30"/>
      <c r="L1235" s="73" t="s">
        <v>150</v>
      </c>
      <c r="N1235" s="191" t="s">
        <v>130</v>
      </c>
      <c r="P1235" s="73" t="s">
        <v>116</v>
      </c>
      <c r="Q1235" s="89"/>
      <c r="R1235" s="29"/>
      <c r="S1235" s="39">
        <f t="shared" si="3300"/>
        <v>24.8</v>
      </c>
      <c r="T1235" s="37" t="s">
        <v>46</v>
      </c>
      <c r="U1235" s="5" t="str">
        <f>+Instructions!$B$3</f>
        <v>B</v>
      </c>
      <c r="V1235" s="52"/>
      <c r="W1235" s="56">
        <f>+Instructions!$C$22</f>
        <v>0</v>
      </c>
      <c r="X1235" s="17">
        <f t="shared" si="3301"/>
        <v>24.8</v>
      </c>
      <c r="Y1235" s="52"/>
      <c r="Z1235" s="6" t="s">
        <v>667</v>
      </c>
      <c r="AA1235" s="39">
        <v>24.8</v>
      </c>
      <c r="AB1235" s="60">
        <f t="shared" si="3302"/>
        <v>0</v>
      </c>
      <c r="AC1235" s="17">
        <f t="shared" si="3303"/>
        <v>24.8</v>
      </c>
      <c r="AD1235" s="12">
        <f t="shared" si="3304"/>
        <v>0</v>
      </c>
      <c r="AE1235" s="120"/>
      <c r="AF1235" s="128">
        <v>3</v>
      </c>
      <c r="AG1235" s="53">
        <f t="shared" si="3305"/>
        <v>24.8</v>
      </c>
      <c r="AH1235" s="52"/>
      <c r="AJ1235" s="17">
        <f t="shared" si="3306"/>
        <v>24.8</v>
      </c>
      <c r="AK1235" s="17">
        <f t="shared" si="3307"/>
        <v>0</v>
      </c>
      <c r="AL1235" s="17">
        <f t="shared" si="3308"/>
        <v>0</v>
      </c>
      <c r="AM1235" s="17" t="str">
        <f t="shared" si="3309"/>
        <v/>
      </c>
      <c r="AO1235" s="31" t="s">
        <v>59</v>
      </c>
    </row>
    <row r="1236" spans="2:41" s="3" customFormat="1" ht="0.95" customHeight="1" x14ac:dyDescent="0.2">
      <c r="P1236" s="73"/>
      <c r="Q1236" s="89"/>
      <c r="R1236" s="6"/>
      <c r="S1236" s="39"/>
      <c r="T1236" s="6"/>
      <c r="U1236" s="5"/>
      <c r="V1236" s="52"/>
      <c r="W1236" s="56"/>
      <c r="X1236" s="15"/>
      <c r="Y1236" s="52"/>
      <c r="Z1236" s="39"/>
      <c r="AA1236" s="39"/>
      <c r="AB1236" s="55"/>
      <c r="AC1236" s="17"/>
      <c r="AD1236" s="15"/>
      <c r="AE1236" s="65"/>
      <c r="AF1236" s="123"/>
      <c r="AG1236" s="39"/>
      <c r="AH1236" s="52"/>
      <c r="AJ1236" s="17"/>
      <c r="AK1236" s="17"/>
      <c r="AL1236" s="17"/>
      <c r="AM1236" s="17"/>
      <c r="AO1236" s="157" t="s">
        <v>59</v>
      </c>
    </row>
    <row r="1237" spans="2:41" s="3" customFormat="1" ht="9.75" customHeight="1" x14ac:dyDescent="0.2">
      <c r="C1237" s="11"/>
      <c r="D1237" s="98" t="s">
        <v>90</v>
      </c>
      <c r="E1237" s="174" t="s">
        <v>438</v>
      </c>
      <c r="F1237" s="73"/>
      <c r="G1237" s="30"/>
      <c r="H1237" s="30"/>
      <c r="I1237" s="30"/>
      <c r="J1237" s="174"/>
      <c r="K1237" s="174"/>
      <c r="M1237" s="30"/>
      <c r="N1237" s="30"/>
      <c r="P1237" s="73"/>
      <c r="Q1237" s="89"/>
      <c r="R1237" s="29"/>
      <c r="S1237" s="39"/>
      <c r="T1237" s="37"/>
      <c r="U1237" s="37"/>
      <c r="V1237" s="52"/>
      <c r="W1237" s="56"/>
      <c r="X1237" s="39"/>
      <c r="Y1237" s="52"/>
      <c r="Z1237" s="39"/>
      <c r="AA1237" s="39"/>
      <c r="AB1237" s="60"/>
      <c r="AC1237" s="39"/>
      <c r="AD1237" s="60"/>
      <c r="AE1237" s="74"/>
      <c r="AF1237" s="74"/>
      <c r="AG1237" s="39"/>
      <c r="AH1237" s="52"/>
      <c r="AI1237" s="39"/>
      <c r="AJ1237" s="39"/>
      <c r="AK1237" s="39"/>
      <c r="AL1237" s="39"/>
      <c r="AM1237" s="39"/>
      <c r="AN1237" s="6"/>
      <c r="AO1237" s="156"/>
    </row>
    <row r="1238" spans="2:41" s="3" customFormat="1" ht="3.95" customHeight="1" x14ac:dyDescent="0.2">
      <c r="P1238" s="73"/>
      <c r="Q1238" s="89"/>
      <c r="R1238" s="6"/>
      <c r="S1238" s="39"/>
      <c r="T1238" s="6"/>
      <c r="U1238" s="5"/>
      <c r="V1238" s="52"/>
      <c r="W1238" s="56"/>
      <c r="X1238" s="15"/>
      <c r="Y1238" s="52"/>
      <c r="Z1238" s="39"/>
      <c r="AA1238" s="39"/>
      <c r="AB1238" s="55"/>
      <c r="AC1238" s="17"/>
      <c r="AD1238" s="15"/>
      <c r="AE1238" s="65"/>
      <c r="AF1238" s="123"/>
      <c r="AG1238" s="39"/>
      <c r="AH1238" s="52"/>
      <c r="AJ1238" s="17"/>
      <c r="AK1238" s="17"/>
      <c r="AL1238" s="17"/>
      <c r="AM1238" s="17"/>
      <c r="AO1238" s="157" t="s">
        <v>59</v>
      </c>
    </row>
    <row r="1239" spans="2:41" s="3" customFormat="1" ht="9.9499999999999993" customHeight="1" x14ac:dyDescent="0.2">
      <c r="C1239" s="213" t="s">
        <v>458</v>
      </c>
      <c r="D1239" s="98"/>
      <c r="E1239" s="174"/>
      <c r="F1239" s="73"/>
      <c r="G1239" s="30"/>
      <c r="H1239" s="30"/>
      <c r="I1239" s="30"/>
      <c r="J1239" s="30"/>
      <c r="K1239" s="174"/>
      <c r="M1239" s="30"/>
      <c r="N1239" s="30" t="s">
        <v>87</v>
      </c>
      <c r="P1239" s="73"/>
      <c r="Q1239" s="89"/>
      <c r="R1239" s="78" t="s">
        <v>121</v>
      </c>
      <c r="S1239" s="189" t="s">
        <v>516</v>
      </c>
      <c r="T1239" s="190"/>
      <c r="U1239" s="37"/>
      <c r="V1239" s="52"/>
      <c r="W1239" s="56"/>
      <c r="X1239" s="39"/>
      <c r="Y1239" s="52"/>
      <c r="Z1239" s="39"/>
      <c r="AA1239" s="39"/>
      <c r="AB1239" s="60"/>
      <c r="AC1239" s="39"/>
      <c r="AD1239" s="60"/>
      <c r="AE1239" s="74"/>
      <c r="AF1239" s="74"/>
      <c r="AG1239" s="39"/>
      <c r="AH1239" s="52"/>
      <c r="AI1239" s="39"/>
      <c r="AJ1239" s="39"/>
      <c r="AK1239" s="39"/>
      <c r="AL1239" s="39"/>
      <c r="AM1239" s="39"/>
      <c r="AN1239" s="6"/>
      <c r="AO1239" s="156"/>
    </row>
    <row r="1240" spans="2:41" s="3" customFormat="1" ht="2.85" customHeight="1" x14ac:dyDescent="0.2">
      <c r="P1240" s="73"/>
      <c r="Q1240" s="89"/>
      <c r="R1240" s="6"/>
      <c r="S1240" s="39"/>
      <c r="T1240" s="6"/>
      <c r="U1240" s="5"/>
      <c r="V1240" s="52"/>
      <c r="W1240" s="56"/>
      <c r="X1240" s="15"/>
      <c r="Y1240" s="52"/>
      <c r="Z1240" s="39"/>
      <c r="AA1240" s="39"/>
      <c r="AB1240" s="55"/>
      <c r="AC1240" s="17"/>
      <c r="AD1240" s="15"/>
      <c r="AE1240" s="65"/>
      <c r="AF1240" s="123"/>
      <c r="AG1240" s="39"/>
      <c r="AH1240" s="52"/>
      <c r="AJ1240" s="17"/>
      <c r="AK1240" s="17"/>
      <c r="AL1240" s="17"/>
      <c r="AM1240" s="17"/>
      <c r="AO1240" s="157" t="s">
        <v>59</v>
      </c>
    </row>
    <row r="1241" spans="2:41" s="3" customFormat="1" ht="9.9499999999999993" customHeight="1" x14ac:dyDescent="0.2">
      <c r="D1241" s="40" t="s">
        <v>97</v>
      </c>
      <c r="E1241" s="186" t="s">
        <v>594</v>
      </c>
      <c r="F1241" s="186"/>
      <c r="G1241" s="186"/>
      <c r="H1241" s="186"/>
      <c r="I1241" s="186"/>
      <c r="J1241" s="186"/>
      <c r="K1241" s="186"/>
      <c r="L1241" s="186"/>
      <c r="M1241" s="186"/>
      <c r="N1241" s="186"/>
      <c r="O1241" s="186"/>
      <c r="P1241" s="98"/>
      <c r="Q1241" s="187"/>
      <c r="R1241" s="188"/>
      <c r="S1241" s="39"/>
      <c r="T1241" s="6"/>
      <c r="U1241" s="5"/>
      <c r="V1241" s="52"/>
      <c r="W1241" s="56"/>
      <c r="X1241" s="15"/>
      <c r="Y1241" s="52"/>
      <c r="Z1241" s="39"/>
      <c r="AA1241" s="39"/>
      <c r="AB1241" s="55"/>
      <c r="AC1241" s="17"/>
      <c r="AD1241" s="15"/>
      <c r="AE1241" s="65"/>
      <c r="AF1241" s="123"/>
      <c r="AG1241" s="39"/>
      <c r="AH1241" s="52"/>
      <c r="AJ1241" s="17"/>
      <c r="AK1241" s="17"/>
      <c r="AL1241" s="17"/>
      <c r="AM1241" s="17"/>
      <c r="AO1241" s="157" t="s">
        <v>59</v>
      </c>
    </row>
    <row r="1242" spans="2:41" s="3" customFormat="1" ht="0.95" customHeight="1" x14ac:dyDescent="0.2">
      <c r="P1242" s="73"/>
      <c r="Q1242" s="89"/>
      <c r="R1242" s="6"/>
      <c r="S1242" s="39"/>
      <c r="T1242" s="6"/>
      <c r="U1242" s="5"/>
      <c r="V1242" s="52"/>
      <c r="W1242" s="56"/>
      <c r="X1242" s="15"/>
      <c r="Y1242" s="52"/>
      <c r="Z1242" s="39"/>
      <c r="AA1242" s="39"/>
      <c r="AB1242" s="55"/>
      <c r="AC1242" s="17"/>
      <c r="AD1242" s="15"/>
      <c r="AE1242" s="65"/>
      <c r="AF1242" s="123"/>
      <c r="AG1242" s="39"/>
      <c r="AH1242" s="52"/>
      <c r="AJ1242" s="17"/>
      <c r="AK1242" s="17"/>
      <c r="AL1242" s="17"/>
      <c r="AM1242" s="17"/>
      <c r="AO1242" s="157" t="s">
        <v>59</v>
      </c>
    </row>
    <row r="1243" spans="2:41" s="3" customFormat="1" ht="9.9499999999999993" customHeight="1" x14ac:dyDescent="0.2">
      <c r="B1243" s="112" t="s">
        <v>55</v>
      </c>
      <c r="D1243" s="40"/>
      <c r="E1243" s="73" t="s">
        <v>104</v>
      </c>
      <c r="F1243" s="73"/>
      <c r="G1243" s="30" t="s">
        <v>48</v>
      </c>
      <c r="H1243" s="30"/>
      <c r="I1243" s="30"/>
      <c r="J1243" s="30" t="s">
        <v>155</v>
      </c>
      <c r="L1243" s="30"/>
      <c r="M1243" s="30"/>
      <c r="N1243" s="30"/>
      <c r="P1243" s="73" t="s">
        <v>106</v>
      </c>
      <c r="Q1243" s="89"/>
      <c r="R1243" s="29"/>
      <c r="S1243" s="39">
        <f t="shared" ref="S1243:S1245" si="3310">IF(Suggested="Yes",AA1243,AG1243)</f>
        <v>11.3</v>
      </c>
      <c r="T1243" s="37" t="s">
        <v>47</v>
      </c>
      <c r="U1243" s="5" t="str">
        <f>+Instructions!$B$3</f>
        <v>B</v>
      </c>
      <c r="V1243" s="52"/>
      <c r="W1243" s="56">
        <f>+Instructions!$C$22</f>
        <v>0</v>
      </c>
      <c r="X1243" s="17">
        <f>ROUND($AA1243*(1-W1243)+0.004999,2)</f>
        <v>11.3</v>
      </c>
      <c r="Y1243" s="52"/>
      <c r="Z1243" s="6" t="s">
        <v>667</v>
      </c>
      <c r="AA1243" s="39">
        <v>11.3</v>
      </c>
      <c r="AB1243" s="60">
        <f t="shared" ref="AB1243:AB1245" si="3311">+W1243</f>
        <v>0</v>
      </c>
      <c r="AC1243" s="17">
        <f t="shared" ref="AC1243:AC1245" si="3312">+X1243</f>
        <v>11.3</v>
      </c>
      <c r="AD1243" s="12">
        <f t="shared" ref="AD1243:AD1245" si="3313">(AG1243-AC1243)/AG1243</f>
        <v>0</v>
      </c>
      <c r="AE1243" s="120"/>
      <c r="AF1243" s="127">
        <v>1</v>
      </c>
      <c r="AG1243" s="38">
        <f t="shared" ref="AG1243:AG1245" si="3314">SUM(AJ1243:AL1243)+AE1243</f>
        <v>11.3</v>
      </c>
      <c r="AH1243" s="52"/>
      <c r="AJ1243" s="17">
        <f t="shared" ref="AJ1243:AJ1245" si="3315">ROUND(AC1243/(1-VLOOKUP(AF1243,Group,2,FALSE)),2)</f>
        <v>11.3</v>
      </c>
      <c r="AK1243" s="17">
        <f t="shared" ref="AK1243:AK1245" si="3316">IF(VLOOKUP(AF1243,Group,5,FALSE)="YES",VLOOKUP(ROUND(ROUND(AJ1243,1)-AJ1243,2),Round,2,FALSE)+VLOOKUP(AF1243,Group,6,FALSE),0)</f>
        <v>0</v>
      </c>
      <c r="AL1243" s="17">
        <f t="shared" ref="AL1243:AL1245" si="3317">IF(VLOOKUP(AF1243,Group,7,FALSE)="",0,ROUND(AJ1243-0.04999,1)-AJ1243+AM1243)</f>
        <v>0</v>
      </c>
      <c r="AM1243" s="17" t="str">
        <f t="shared" ref="AM1243:AM1245" si="3318">IF(VLOOKUP(AF1243,Group,7,FALSE)="","",VLOOKUP(AF1243,Group,7,FALSE))</f>
        <v/>
      </c>
      <c r="AO1243" s="31" t="s">
        <v>59</v>
      </c>
    </row>
    <row r="1244" spans="2:41" s="3" customFormat="1" ht="9.9499999999999993" customHeight="1" x14ac:dyDescent="0.2">
      <c r="B1244" s="112" t="s">
        <v>55</v>
      </c>
      <c r="D1244" s="40"/>
      <c r="E1244" s="73" t="s">
        <v>109</v>
      </c>
      <c r="F1244" s="73"/>
      <c r="G1244" s="30" t="s">
        <v>48</v>
      </c>
      <c r="H1244" s="30"/>
      <c r="I1244" s="30"/>
      <c r="J1244" s="30" t="s">
        <v>155</v>
      </c>
      <c r="L1244" s="30"/>
      <c r="M1244" s="30"/>
      <c r="N1244" s="30"/>
      <c r="P1244" s="73" t="s">
        <v>106</v>
      </c>
      <c r="Q1244" s="89"/>
      <c r="R1244" s="29"/>
      <c r="S1244" s="39">
        <f t="shared" si="3310"/>
        <v>12.65</v>
      </c>
      <c r="T1244" s="37" t="s">
        <v>47</v>
      </c>
      <c r="U1244" s="5" t="str">
        <f>+Instructions!$B$3</f>
        <v>B</v>
      </c>
      <c r="V1244" s="52"/>
      <c r="W1244" s="56">
        <f>+Instructions!$C$22</f>
        <v>0</v>
      </c>
      <c r="X1244" s="17">
        <f>ROUND($AA1244*(1-W1244)+0.004999,2)</f>
        <v>12.65</v>
      </c>
      <c r="Y1244" s="52"/>
      <c r="Z1244" s="6" t="s">
        <v>667</v>
      </c>
      <c r="AA1244" s="39">
        <v>12.65</v>
      </c>
      <c r="AB1244" s="60">
        <f t="shared" si="3311"/>
        <v>0</v>
      </c>
      <c r="AC1244" s="17">
        <f t="shared" si="3312"/>
        <v>12.65</v>
      </c>
      <c r="AD1244" s="12">
        <f t="shared" si="3313"/>
        <v>0</v>
      </c>
      <c r="AE1244" s="120"/>
      <c r="AF1244" s="127">
        <v>1</v>
      </c>
      <c r="AG1244" s="38">
        <f t="shared" si="3314"/>
        <v>12.65</v>
      </c>
      <c r="AH1244" s="52"/>
      <c r="AJ1244" s="17">
        <f t="shared" si="3315"/>
        <v>12.65</v>
      </c>
      <c r="AK1244" s="17">
        <f t="shared" si="3316"/>
        <v>0</v>
      </c>
      <c r="AL1244" s="17">
        <f t="shared" si="3317"/>
        <v>0</v>
      </c>
      <c r="AM1244" s="17" t="str">
        <f t="shared" si="3318"/>
        <v/>
      </c>
      <c r="AO1244" s="31" t="s">
        <v>59</v>
      </c>
    </row>
    <row r="1245" spans="2:41" s="3" customFormat="1" ht="9.9499999999999993" customHeight="1" x14ac:dyDescent="0.2">
      <c r="B1245" s="112" t="s">
        <v>55</v>
      </c>
      <c r="D1245" s="40"/>
      <c r="E1245" s="73" t="s">
        <v>112</v>
      </c>
      <c r="F1245" s="73"/>
      <c r="G1245" s="30" t="s">
        <v>48</v>
      </c>
      <c r="H1245" s="30"/>
      <c r="I1245" s="30"/>
      <c r="J1245" s="30" t="s">
        <v>155</v>
      </c>
      <c r="L1245" s="30"/>
      <c r="M1245" s="30"/>
      <c r="N1245" s="30"/>
      <c r="P1245" s="73" t="s">
        <v>113</v>
      </c>
      <c r="Q1245" s="89"/>
      <c r="R1245" s="29"/>
      <c r="S1245" s="39">
        <f t="shared" si="3310"/>
        <v>13.7</v>
      </c>
      <c r="T1245" s="37" t="s">
        <v>47</v>
      </c>
      <c r="U1245" s="5" t="str">
        <f>+Instructions!$B$3</f>
        <v>B</v>
      </c>
      <c r="V1245" s="52"/>
      <c r="W1245" s="56">
        <f>+Instructions!$C$22</f>
        <v>0</v>
      </c>
      <c r="X1245" s="17">
        <f>ROUND($AA1245*(1-W1245)+0.004999,2)</f>
        <v>13.7</v>
      </c>
      <c r="Y1245" s="52"/>
      <c r="Z1245" s="6" t="s">
        <v>667</v>
      </c>
      <c r="AA1245" s="39">
        <v>13.7</v>
      </c>
      <c r="AB1245" s="60">
        <f t="shared" si="3311"/>
        <v>0</v>
      </c>
      <c r="AC1245" s="17">
        <f t="shared" si="3312"/>
        <v>13.7</v>
      </c>
      <c r="AD1245" s="12">
        <f t="shared" si="3313"/>
        <v>0</v>
      </c>
      <c r="AE1245" s="120"/>
      <c r="AF1245" s="127">
        <v>1</v>
      </c>
      <c r="AG1245" s="38">
        <f t="shared" si="3314"/>
        <v>13.7</v>
      </c>
      <c r="AH1245" s="52"/>
      <c r="AJ1245" s="17">
        <f t="shared" si="3315"/>
        <v>13.7</v>
      </c>
      <c r="AK1245" s="17">
        <f t="shared" si="3316"/>
        <v>0</v>
      </c>
      <c r="AL1245" s="17">
        <f t="shared" si="3317"/>
        <v>0</v>
      </c>
      <c r="AM1245" s="17" t="str">
        <f t="shared" si="3318"/>
        <v/>
      </c>
      <c r="AO1245" s="31" t="s">
        <v>59</v>
      </c>
    </row>
    <row r="1246" spans="2:41" s="3" customFormat="1" ht="9.9499999999999993" customHeight="1" x14ac:dyDescent="0.2">
      <c r="B1246" s="112" t="s">
        <v>55</v>
      </c>
      <c r="D1246" s="40"/>
      <c r="E1246" s="73" t="s">
        <v>107</v>
      </c>
      <c r="F1246" s="73"/>
      <c r="G1246" s="30" t="s">
        <v>48</v>
      </c>
      <c r="H1246" s="30"/>
      <c r="I1246" s="30"/>
      <c r="J1246" s="30" t="s">
        <v>155</v>
      </c>
      <c r="L1246" s="30"/>
      <c r="M1246" s="30"/>
      <c r="N1246" s="30"/>
      <c r="P1246" s="73" t="s">
        <v>108</v>
      </c>
      <c r="Q1246" s="89"/>
      <c r="R1246" s="29"/>
      <c r="S1246" s="39">
        <f>IF(Suggested="Yes",AA1246,AG1246)</f>
        <v>15.25</v>
      </c>
      <c r="T1246" s="37" t="s">
        <v>47</v>
      </c>
      <c r="U1246" s="5" t="str">
        <f>+Instructions!$B$3</f>
        <v>B</v>
      </c>
      <c r="V1246" s="52"/>
      <c r="W1246" s="56">
        <f>+Instructions!$C$22</f>
        <v>0</v>
      </c>
      <c r="X1246" s="17">
        <f>ROUND($AA1246*(1-W1246)+0.004999,2)</f>
        <v>15.25</v>
      </c>
      <c r="Y1246" s="52"/>
      <c r="Z1246" s="6" t="s">
        <v>667</v>
      </c>
      <c r="AA1246" s="39">
        <v>15.25</v>
      </c>
      <c r="AB1246" s="60">
        <f>+W1246</f>
        <v>0</v>
      </c>
      <c r="AC1246" s="17">
        <f>+X1246</f>
        <v>15.25</v>
      </c>
      <c r="AD1246" s="12">
        <f>(AG1246-AC1246)/AG1246</f>
        <v>0</v>
      </c>
      <c r="AE1246" s="120"/>
      <c r="AF1246" s="127">
        <v>1</v>
      </c>
      <c r="AG1246" s="38">
        <f>SUM(AJ1246:AL1246)+AE1246</f>
        <v>15.25</v>
      </c>
      <c r="AH1246" s="52"/>
      <c r="AJ1246" s="17">
        <f>ROUND(AC1246/(1-VLOOKUP(AF1246,Group,2,FALSE)),2)</f>
        <v>15.25</v>
      </c>
      <c r="AK1246" s="17">
        <f>IF(VLOOKUP(AF1246,Group,5,FALSE)="YES",VLOOKUP(ROUND(ROUND(AJ1246,1)-AJ1246,2),Round,2,FALSE)+VLOOKUP(AF1246,Group,6,FALSE),0)</f>
        <v>0</v>
      </c>
      <c r="AL1246" s="17">
        <f>IF(VLOOKUP(AF1246,Group,7,FALSE)="",0,ROUND(AJ1246-0.04999,1)-AJ1246+AM1246)</f>
        <v>0</v>
      </c>
      <c r="AM1246" s="17" t="str">
        <f>IF(VLOOKUP(AF1246,Group,7,FALSE)="","",VLOOKUP(AF1246,Group,7,FALSE))</f>
        <v/>
      </c>
      <c r="AO1246" s="31" t="s">
        <v>59</v>
      </c>
    </row>
    <row r="1247" spans="2:41" s="3" customFormat="1" ht="0.95" customHeight="1" x14ac:dyDescent="0.2">
      <c r="P1247" s="73"/>
      <c r="Q1247" s="89"/>
      <c r="R1247" s="6"/>
      <c r="S1247" s="39"/>
      <c r="T1247" s="6"/>
      <c r="U1247" s="5"/>
      <c r="V1247" s="52"/>
      <c r="W1247" s="56"/>
      <c r="X1247" s="15"/>
      <c r="Y1247" s="52"/>
      <c r="Z1247" s="39"/>
      <c r="AA1247" s="39"/>
      <c r="AB1247" s="55"/>
      <c r="AC1247" s="17"/>
      <c r="AD1247" s="15"/>
      <c r="AE1247" s="65"/>
      <c r="AF1247" s="123"/>
      <c r="AG1247" s="39"/>
      <c r="AH1247" s="52"/>
      <c r="AJ1247" s="17"/>
      <c r="AK1247" s="17"/>
      <c r="AL1247" s="17"/>
      <c r="AM1247" s="17"/>
      <c r="AO1247" s="157" t="s">
        <v>59</v>
      </c>
    </row>
    <row r="1248" spans="2:41" s="3" customFormat="1" ht="9.9499999999999993" customHeight="1" x14ac:dyDescent="0.2">
      <c r="B1248" s="111" t="s">
        <v>8</v>
      </c>
      <c r="D1248" s="40"/>
      <c r="E1248" s="73" t="s">
        <v>223</v>
      </c>
      <c r="F1248" s="73"/>
      <c r="G1248" s="30" t="s">
        <v>114</v>
      </c>
      <c r="H1248" s="30"/>
      <c r="I1248" s="30"/>
      <c r="J1248" s="30" t="s">
        <v>156</v>
      </c>
      <c r="K1248" s="30"/>
      <c r="L1248" s="73" t="s">
        <v>131</v>
      </c>
      <c r="N1248" s="191" t="s">
        <v>130</v>
      </c>
      <c r="P1248" s="73" t="s">
        <v>116</v>
      </c>
      <c r="Q1248" s="89"/>
      <c r="R1248" s="29"/>
      <c r="S1248" s="39">
        <f t="shared" ref="S1248:S1249" si="3319">IF(Suggested="Yes",AA1248,AG1248)</f>
        <v>41.2</v>
      </c>
      <c r="T1248" s="37" t="s">
        <v>46</v>
      </c>
      <c r="U1248" s="5" t="str">
        <f>+Instructions!$B$3</f>
        <v>B</v>
      </c>
      <c r="V1248" s="52"/>
      <c r="W1248" s="56">
        <f>+Instructions!$C$22</f>
        <v>0</v>
      </c>
      <c r="X1248" s="17">
        <f>ROUND($AA1248*(1-W1248)+0.004999,2)</f>
        <v>41.2</v>
      </c>
      <c r="Y1248" s="52"/>
      <c r="Z1248" s="6" t="s">
        <v>667</v>
      </c>
      <c r="AA1248" s="39">
        <v>41.2</v>
      </c>
      <c r="AB1248" s="60">
        <f t="shared" ref="AB1248:AB1249" si="3320">+W1248</f>
        <v>0</v>
      </c>
      <c r="AC1248" s="17">
        <f t="shared" ref="AC1248:AC1249" si="3321">+X1248</f>
        <v>41.2</v>
      </c>
      <c r="AD1248" s="12">
        <f t="shared" ref="AD1248:AD1249" si="3322">(AG1248-AC1248)/AG1248</f>
        <v>0</v>
      </c>
      <c r="AE1248" s="120"/>
      <c r="AF1248" s="128">
        <v>3</v>
      </c>
      <c r="AG1248" s="53">
        <f t="shared" ref="AG1248:AG1249" si="3323">SUM(AJ1248:AL1248)+AE1248</f>
        <v>41.2</v>
      </c>
      <c r="AH1248" s="52"/>
      <c r="AJ1248" s="17">
        <f t="shared" ref="AJ1248:AJ1249" si="3324">ROUND(AC1248/(1-VLOOKUP(AF1248,Group,2,FALSE)),2)</f>
        <v>41.2</v>
      </c>
      <c r="AK1248" s="17">
        <f t="shared" ref="AK1248:AK1249" si="3325">IF(VLOOKUP(AF1248,Group,5,FALSE)="YES",VLOOKUP(ROUND(ROUND(AJ1248,1)-AJ1248,2),Round,2,FALSE)+VLOOKUP(AF1248,Group,6,FALSE),0)</f>
        <v>0</v>
      </c>
      <c r="AL1248" s="17">
        <f t="shared" ref="AL1248:AL1249" si="3326">IF(VLOOKUP(AF1248,Group,7,FALSE)="",0,ROUND(AJ1248-0.04999,1)-AJ1248+AM1248)</f>
        <v>0</v>
      </c>
      <c r="AM1248" s="17" t="str">
        <f t="shared" ref="AM1248:AM1249" si="3327">IF(VLOOKUP(AF1248,Group,7,FALSE)="","",VLOOKUP(AF1248,Group,7,FALSE))</f>
        <v/>
      </c>
      <c r="AO1248" s="31" t="s">
        <v>59</v>
      </c>
    </row>
    <row r="1249" spans="2:41" s="3" customFormat="1" ht="9.9499999999999993" customHeight="1" x14ac:dyDescent="0.2">
      <c r="B1249" s="111" t="s">
        <v>8</v>
      </c>
      <c r="D1249" s="40"/>
      <c r="E1249" s="73" t="s">
        <v>137</v>
      </c>
      <c r="F1249" s="73"/>
      <c r="G1249" s="30" t="s">
        <v>114</v>
      </c>
      <c r="H1249" s="30"/>
      <c r="I1249" s="30"/>
      <c r="J1249" s="30" t="s">
        <v>156</v>
      </c>
      <c r="K1249" s="30"/>
      <c r="L1249" s="73" t="s">
        <v>132</v>
      </c>
      <c r="N1249" s="191" t="s">
        <v>130</v>
      </c>
      <c r="P1249" s="73" t="s">
        <v>133</v>
      </c>
      <c r="Q1249" s="89"/>
      <c r="R1249" s="29"/>
      <c r="S1249" s="39">
        <f t="shared" si="3319"/>
        <v>36.299999999999997</v>
      </c>
      <c r="T1249" s="37" t="s">
        <v>47</v>
      </c>
      <c r="U1249" s="5" t="str">
        <f>+Instructions!$B$3</f>
        <v>B</v>
      </c>
      <c r="V1249" s="52"/>
      <c r="W1249" s="56">
        <f>+Instructions!$C$22</f>
        <v>0</v>
      </c>
      <c r="X1249" s="17">
        <f>ROUND($AA1249*(1-W1249)+0.004999,2)</f>
        <v>36.299999999999997</v>
      </c>
      <c r="Y1249" s="52"/>
      <c r="Z1249" s="6" t="s">
        <v>667</v>
      </c>
      <c r="AA1249" s="39">
        <v>36.299999999999997</v>
      </c>
      <c r="AB1249" s="60">
        <f t="shared" si="3320"/>
        <v>0</v>
      </c>
      <c r="AC1249" s="17">
        <f t="shared" si="3321"/>
        <v>36.299999999999997</v>
      </c>
      <c r="AD1249" s="12">
        <f t="shared" si="3322"/>
        <v>0</v>
      </c>
      <c r="AE1249" s="120"/>
      <c r="AF1249" s="128">
        <v>3</v>
      </c>
      <c r="AG1249" s="53">
        <f t="shared" si="3323"/>
        <v>36.299999999999997</v>
      </c>
      <c r="AH1249" s="52"/>
      <c r="AJ1249" s="17">
        <f t="shared" si="3324"/>
        <v>36.299999999999997</v>
      </c>
      <c r="AK1249" s="17">
        <f t="shared" si="3325"/>
        <v>0</v>
      </c>
      <c r="AL1249" s="17">
        <f t="shared" si="3326"/>
        <v>0</v>
      </c>
      <c r="AM1249" s="17" t="str">
        <f t="shared" si="3327"/>
        <v/>
      </c>
      <c r="AO1249" s="31" t="s">
        <v>59</v>
      </c>
    </row>
    <row r="1250" spans="2:41" s="3" customFormat="1" ht="0.95" customHeight="1" x14ac:dyDescent="0.2">
      <c r="P1250" s="73"/>
      <c r="Q1250" s="89"/>
      <c r="R1250" s="6"/>
      <c r="S1250" s="39"/>
      <c r="T1250" s="6"/>
      <c r="U1250" s="5"/>
      <c r="V1250" s="52"/>
      <c r="W1250" s="56"/>
      <c r="X1250" s="15"/>
      <c r="Y1250" s="52"/>
      <c r="Z1250" s="39"/>
      <c r="AA1250" s="39"/>
      <c r="AB1250" s="55"/>
      <c r="AC1250" s="17"/>
      <c r="AD1250" s="15"/>
      <c r="AE1250" s="65"/>
      <c r="AF1250" s="123"/>
      <c r="AG1250" s="39"/>
      <c r="AH1250" s="52"/>
      <c r="AJ1250" s="17"/>
      <c r="AK1250" s="17"/>
      <c r="AL1250" s="17"/>
      <c r="AM1250" s="17"/>
      <c r="AO1250" s="157" t="s">
        <v>59</v>
      </c>
    </row>
    <row r="1251" spans="2:41" s="3" customFormat="1" ht="9.9499999999999993" customHeight="1" x14ac:dyDescent="0.2">
      <c r="B1251" s="113" t="s">
        <v>45</v>
      </c>
      <c r="D1251" s="40"/>
      <c r="E1251" s="73" t="s">
        <v>117</v>
      </c>
      <c r="F1251" s="73"/>
      <c r="G1251" s="30" t="s">
        <v>118</v>
      </c>
      <c r="H1251" s="30"/>
      <c r="I1251" s="30"/>
      <c r="J1251" s="30" t="s">
        <v>156</v>
      </c>
      <c r="K1251" s="30"/>
      <c r="L1251" s="30"/>
      <c r="M1251" s="30"/>
      <c r="N1251" s="30"/>
      <c r="P1251" s="73" t="s">
        <v>119</v>
      </c>
      <c r="Q1251" s="89"/>
      <c r="R1251" s="29"/>
      <c r="S1251" s="39">
        <f t="shared" ref="S1251" si="3328">IF(Suggested="Yes",AA1251,AG1251)</f>
        <v>17.55</v>
      </c>
      <c r="T1251" s="37" t="s">
        <v>46</v>
      </c>
      <c r="U1251" s="5" t="str">
        <f>+Instructions!$B$3</f>
        <v>B</v>
      </c>
      <c r="V1251" s="52"/>
      <c r="W1251" s="56">
        <f>+Instructions!$C$22</f>
        <v>0</v>
      </c>
      <c r="X1251" s="39">
        <f>ROUND($AA1251*(1-W1251)+0.004999,2)</f>
        <v>17.55</v>
      </c>
      <c r="Y1251" s="52"/>
      <c r="Z1251" s="6" t="s">
        <v>667</v>
      </c>
      <c r="AA1251" s="39">
        <v>17.55</v>
      </c>
      <c r="AB1251" s="60">
        <f t="shared" ref="AB1251" si="3329">+W1251</f>
        <v>0</v>
      </c>
      <c r="AC1251" s="39">
        <f t="shared" ref="AC1251" si="3330">+X1251</f>
        <v>17.55</v>
      </c>
      <c r="AD1251" s="60">
        <f t="shared" ref="AD1251" si="3331">(AG1251-AC1251)/AG1251</f>
        <v>0</v>
      </c>
      <c r="AE1251" s="120"/>
      <c r="AF1251" s="129">
        <v>2</v>
      </c>
      <c r="AG1251" s="44">
        <f t="shared" ref="AG1251" si="3332">SUM(AJ1251:AL1251)+AE1251</f>
        <v>17.55</v>
      </c>
      <c r="AH1251" s="52"/>
      <c r="AJ1251" s="17">
        <f t="shared" ref="AJ1251" si="3333">ROUND(AC1251/(1-VLOOKUP(AF1251,Group,2,FALSE)),2)</f>
        <v>17.55</v>
      </c>
      <c r="AK1251" s="17">
        <f t="shared" ref="AK1251" si="3334">IF(VLOOKUP(AF1251,Group,5,FALSE)="YES",VLOOKUP(ROUND(ROUND(AJ1251,1)-AJ1251,2),Round,2,FALSE)+VLOOKUP(AF1251,Group,6,FALSE),0)</f>
        <v>0</v>
      </c>
      <c r="AL1251" s="17">
        <f t="shared" ref="AL1251" si="3335">IF(VLOOKUP(AF1251,Group,7,FALSE)="",0,ROUND(AJ1251-0.04999,1)-AJ1251+AM1251)</f>
        <v>0</v>
      </c>
      <c r="AM1251" s="17" t="str">
        <f t="shared" ref="AM1251" si="3336">IF(VLOOKUP(AF1251,Group,7,FALSE)="","",VLOOKUP(AF1251,Group,7,FALSE))</f>
        <v/>
      </c>
      <c r="AO1251" s="31" t="s">
        <v>59</v>
      </c>
    </row>
    <row r="1252" spans="2:41" s="3" customFormat="1" ht="2.85" customHeight="1" x14ac:dyDescent="0.2">
      <c r="P1252" s="73"/>
      <c r="Q1252" s="89"/>
      <c r="R1252" s="6"/>
      <c r="S1252" s="39"/>
      <c r="T1252" s="6"/>
      <c r="U1252" s="5"/>
      <c r="V1252" s="52"/>
      <c r="W1252" s="56"/>
      <c r="X1252" s="15"/>
      <c r="Y1252" s="52"/>
      <c r="Z1252" s="39"/>
      <c r="AA1252" s="39"/>
      <c r="AB1252" s="55"/>
      <c r="AC1252" s="17"/>
      <c r="AD1252" s="15"/>
      <c r="AE1252" s="65"/>
      <c r="AF1252" s="123"/>
      <c r="AG1252" s="39"/>
      <c r="AH1252" s="52"/>
      <c r="AJ1252" s="17"/>
      <c r="AK1252" s="17"/>
      <c r="AL1252" s="17"/>
      <c r="AM1252" s="17"/>
      <c r="AO1252" s="157" t="s">
        <v>59</v>
      </c>
    </row>
    <row r="1253" spans="2:41" s="3" customFormat="1" ht="9.9499999999999993" customHeight="1" x14ac:dyDescent="0.2">
      <c r="B1253" s="112" t="s">
        <v>55</v>
      </c>
      <c r="D1253" s="40"/>
      <c r="E1253" s="73" t="s">
        <v>123</v>
      </c>
      <c r="F1253" s="73"/>
      <c r="G1253" s="30" t="s">
        <v>48</v>
      </c>
      <c r="H1253" s="30"/>
      <c r="I1253" s="30"/>
      <c r="J1253" s="30" t="s">
        <v>155</v>
      </c>
      <c r="K1253" s="30"/>
      <c r="L1253" s="30"/>
      <c r="M1253" s="30"/>
      <c r="N1253" s="30"/>
      <c r="P1253" s="73" t="s">
        <v>129</v>
      </c>
      <c r="Q1253" s="89"/>
      <c r="R1253" s="29"/>
      <c r="S1253" s="39">
        <f t="shared" ref="S1253:S1255" si="3337">IF(Suggested="Yes",AA1253,AG1253)</f>
        <v>13.1</v>
      </c>
      <c r="T1253" s="37" t="s">
        <v>47</v>
      </c>
      <c r="U1253" s="5" t="str">
        <f>+Instructions!$B$3</f>
        <v>B</v>
      </c>
      <c r="V1253" s="52"/>
      <c r="W1253" s="56">
        <f>+Instructions!$C$22</f>
        <v>0</v>
      </c>
      <c r="X1253" s="17">
        <f>ROUND($AA1253*(1-W1253)+0.004999,2)</f>
        <v>13.1</v>
      </c>
      <c r="Y1253" s="52"/>
      <c r="Z1253" s="6" t="s">
        <v>667</v>
      </c>
      <c r="AA1253" s="39">
        <v>13.1</v>
      </c>
      <c r="AB1253" s="60">
        <f t="shared" ref="AB1253:AB1255" si="3338">+W1253</f>
        <v>0</v>
      </c>
      <c r="AC1253" s="17">
        <f t="shared" ref="AC1253:AC1255" si="3339">+X1253</f>
        <v>13.1</v>
      </c>
      <c r="AD1253" s="12">
        <f t="shared" ref="AD1253:AD1255" si="3340">(AG1253-AC1253)/AG1253</f>
        <v>0</v>
      </c>
      <c r="AE1253" s="120"/>
      <c r="AF1253" s="127">
        <v>1</v>
      </c>
      <c r="AG1253" s="38">
        <f t="shared" ref="AG1253:AG1255" si="3341">SUM(AJ1253:AL1253)+AE1253</f>
        <v>13.1</v>
      </c>
      <c r="AH1253" s="52"/>
      <c r="AJ1253" s="17">
        <f t="shared" ref="AJ1253:AJ1255" si="3342">ROUND(AC1253/(1-VLOOKUP(AF1253,Group,2,FALSE)),2)</f>
        <v>13.1</v>
      </c>
      <c r="AK1253" s="17">
        <f t="shared" ref="AK1253:AK1255" si="3343">IF(VLOOKUP(AF1253,Group,5,FALSE)="YES",VLOOKUP(ROUND(ROUND(AJ1253,1)-AJ1253,2),Round,2,FALSE)+VLOOKUP(AF1253,Group,6,FALSE),0)</f>
        <v>0</v>
      </c>
      <c r="AL1253" s="17">
        <f t="shared" ref="AL1253:AL1255" si="3344">IF(VLOOKUP(AF1253,Group,7,FALSE)="",0,ROUND(AJ1253-0.04999,1)-AJ1253+AM1253)</f>
        <v>0</v>
      </c>
      <c r="AM1253" s="17" t="str">
        <f t="shared" ref="AM1253:AM1255" si="3345">IF(VLOOKUP(AF1253,Group,7,FALSE)="","",VLOOKUP(AF1253,Group,7,FALSE))</f>
        <v/>
      </c>
      <c r="AO1253" s="31" t="s">
        <v>59</v>
      </c>
    </row>
    <row r="1254" spans="2:41" s="3" customFormat="1" ht="9.9499999999999993" customHeight="1" x14ac:dyDescent="0.2">
      <c r="B1254" s="112" t="s">
        <v>55</v>
      </c>
      <c r="D1254" s="40"/>
      <c r="E1254" s="73" t="s">
        <v>124</v>
      </c>
      <c r="F1254" s="73"/>
      <c r="G1254" s="30" t="s">
        <v>48</v>
      </c>
      <c r="H1254" s="30"/>
      <c r="I1254" s="30"/>
      <c r="J1254" s="30" t="s">
        <v>155</v>
      </c>
      <c r="K1254" s="30"/>
      <c r="L1254" s="30"/>
      <c r="M1254" s="30"/>
      <c r="N1254" s="30"/>
      <c r="P1254" s="73" t="s">
        <v>111</v>
      </c>
      <c r="Q1254" s="89"/>
      <c r="R1254" s="29"/>
      <c r="S1254" s="39">
        <f t="shared" si="3337"/>
        <v>14.25</v>
      </c>
      <c r="T1254" s="37" t="s">
        <v>47</v>
      </c>
      <c r="U1254" s="5" t="str">
        <f>+Instructions!$B$3</f>
        <v>B</v>
      </c>
      <c r="V1254" s="52"/>
      <c r="W1254" s="56">
        <f>+Instructions!$C$22</f>
        <v>0</v>
      </c>
      <c r="X1254" s="17">
        <f>ROUND($AA1254*(1-W1254)+0.004999,2)</f>
        <v>14.25</v>
      </c>
      <c r="Y1254" s="52"/>
      <c r="Z1254" s="6" t="s">
        <v>667</v>
      </c>
      <c r="AA1254" s="39">
        <v>14.25</v>
      </c>
      <c r="AB1254" s="60">
        <f t="shared" si="3338"/>
        <v>0</v>
      </c>
      <c r="AC1254" s="17">
        <f t="shared" si="3339"/>
        <v>14.25</v>
      </c>
      <c r="AD1254" s="12">
        <f t="shared" si="3340"/>
        <v>0</v>
      </c>
      <c r="AE1254" s="120"/>
      <c r="AF1254" s="127">
        <v>1</v>
      </c>
      <c r="AG1254" s="38">
        <f t="shared" si="3341"/>
        <v>14.25</v>
      </c>
      <c r="AH1254" s="52"/>
      <c r="AJ1254" s="17">
        <f t="shared" si="3342"/>
        <v>14.25</v>
      </c>
      <c r="AK1254" s="17">
        <f t="shared" si="3343"/>
        <v>0</v>
      </c>
      <c r="AL1254" s="17">
        <f t="shared" si="3344"/>
        <v>0</v>
      </c>
      <c r="AM1254" s="17" t="str">
        <f t="shared" si="3345"/>
        <v/>
      </c>
      <c r="AO1254" s="31" t="s">
        <v>59</v>
      </c>
    </row>
    <row r="1255" spans="2:41" s="3" customFormat="1" ht="9.9499999999999993" customHeight="1" x14ac:dyDescent="0.2">
      <c r="B1255" s="112" t="s">
        <v>55</v>
      </c>
      <c r="D1255" s="40"/>
      <c r="E1255" s="73" t="s">
        <v>125</v>
      </c>
      <c r="F1255" s="73"/>
      <c r="G1255" s="30" t="s">
        <v>48</v>
      </c>
      <c r="H1255" s="30"/>
      <c r="I1255" s="30"/>
      <c r="J1255" s="30" t="s">
        <v>155</v>
      </c>
      <c r="K1255" s="30"/>
      <c r="L1255" s="30"/>
      <c r="M1255" s="30"/>
      <c r="N1255" s="30"/>
      <c r="P1255" s="73" t="s">
        <v>141</v>
      </c>
      <c r="Q1255" s="89"/>
      <c r="R1255" s="29"/>
      <c r="S1255" s="39">
        <f t="shared" si="3337"/>
        <v>17.600000000000001</v>
      </c>
      <c r="T1255" s="37" t="s">
        <v>47</v>
      </c>
      <c r="U1255" s="5" t="str">
        <f>+Instructions!$B$3</f>
        <v>B</v>
      </c>
      <c r="V1255" s="52"/>
      <c r="W1255" s="56">
        <f>+Instructions!$C$22</f>
        <v>0</v>
      </c>
      <c r="X1255" s="17">
        <f>ROUND($AA1255*(1-W1255)+0.004999,2)</f>
        <v>17.600000000000001</v>
      </c>
      <c r="Y1255" s="52"/>
      <c r="Z1255" s="6" t="s">
        <v>667</v>
      </c>
      <c r="AA1255" s="39">
        <v>17.600000000000001</v>
      </c>
      <c r="AB1255" s="60">
        <f t="shared" si="3338"/>
        <v>0</v>
      </c>
      <c r="AC1255" s="17">
        <f t="shared" si="3339"/>
        <v>17.600000000000001</v>
      </c>
      <c r="AD1255" s="12">
        <f t="shared" si="3340"/>
        <v>0</v>
      </c>
      <c r="AE1255" s="120"/>
      <c r="AF1255" s="127">
        <v>1</v>
      </c>
      <c r="AG1255" s="38">
        <f t="shared" si="3341"/>
        <v>17.600000000000001</v>
      </c>
      <c r="AH1255" s="52"/>
      <c r="AJ1255" s="17">
        <f t="shared" si="3342"/>
        <v>17.600000000000001</v>
      </c>
      <c r="AK1255" s="17">
        <f t="shared" si="3343"/>
        <v>0</v>
      </c>
      <c r="AL1255" s="17">
        <f t="shared" si="3344"/>
        <v>0</v>
      </c>
      <c r="AM1255" s="17" t="str">
        <f t="shared" si="3345"/>
        <v/>
      </c>
      <c r="AO1255" s="31" t="s">
        <v>59</v>
      </c>
    </row>
    <row r="1256" spans="2:41" s="3" customFormat="1" ht="0.95" customHeight="1" x14ac:dyDescent="0.2">
      <c r="P1256" s="73"/>
      <c r="Q1256" s="89"/>
      <c r="R1256" s="6"/>
      <c r="S1256" s="39"/>
      <c r="T1256" s="6"/>
      <c r="U1256" s="5"/>
      <c r="V1256" s="52"/>
      <c r="W1256" s="56"/>
      <c r="X1256" s="15"/>
      <c r="Y1256" s="52"/>
      <c r="Z1256" s="39"/>
      <c r="AA1256" s="39"/>
      <c r="AB1256" s="55"/>
      <c r="AC1256" s="17"/>
      <c r="AD1256" s="15"/>
      <c r="AE1256" s="65"/>
      <c r="AF1256" s="123"/>
      <c r="AG1256" s="39"/>
      <c r="AH1256" s="52"/>
      <c r="AJ1256" s="17"/>
      <c r="AK1256" s="17"/>
      <c r="AL1256" s="17"/>
      <c r="AM1256" s="17"/>
      <c r="AO1256" s="157" t="s">
        <v>59</v>
      </c>
    </row>
    <row r="1257" spans="2:41" s="3" customFormat="1" ht="9.9499999999999993" customHeight="1" x14ac:dyDescent="0.2">
      <c r="B1257" s="111" t="s">
        <v>8</v>
      </c>
      <c r="D1257" s="40"/>
      <c r="E1257" s="73" t="s">
        <v>224</v>
      </c>
      <c r="F1257" s="73"/>
      <c r="G1257" s="30" t="s">
        <v>114</v>
      </c>
      <c r="H1257" s="30"/>
      <c r="I1257" s="30"/>
      <c r="J1257" s="73" t="s">
        <v>156</v>
      </c>
      <c r="K1257" s="30"/>
      <c r="L1257" s="73" t="s">
        <v>149</v>
      </c>
      <c r="N1257" s="191" t="s">
        <v>130</v>
      </c>
      <c r="P1257" s="73" t="s">
        <v>116</v>
      </c>
      <c r="Q1257" s="89"/>
      <c r="R1257" s="29"/>
      <c r="S1257" s="39">
        <f t="shared" ref="S1257:S1259" si="3346">IF(Suggested="Yes",AA1257,AG1257)</f>
        <v>41.05</v>
      </c>
      <c r="T1257" s="37" t="s">
        <v>46</v>
      </c>
      <c r="U1257" s="5" t="str">
        <f>+Instructions!$B$3</f>
        <v>B</v>
      </c>
      <c r="V1257" s="52"/>
      <c r="W1257" s="56">
        <f>+Instructions!$C$22</f>
        <v>0</v>
      </c>
      <c r="X1257" s="17">
        <f>ROUND($AA1257*(1-W1257)+0.004999,2)</f>
        <v>41.05</v>
      </c>
      <c r="Y1257" s="52"/>
      <c r="Z1257" s="6" t="s">
        <v>667</v>
      </c>
      <c r="AA1257" s="39">
        <v>41.05</v>
      </c>
      <c r="AB1257" s="60">
        <f t="shared" ref="AB1257:AB1259" si="3347">+W1257</f>
        <v>0</v>
      </c>
      <c r="AC1257" s="17">
        <f t="shared" ref="AC1257:AC1259" si="3348">+X1257</f>
        <v>41.05</v>
      </c>
      <c r="AD1257" s="12">
        <f t="shared" ref="AD1257:AD1259" si="3349">(AG1257-AC1257)/AG1257</f>
        <v>0</v>
      </c>
      <c r="AE1257" s="120"/>
      <c r="AF1257" s="128">
        <v>3</v>
      </c>
      <c r="AG1257" s="53">
        <f t="shared" ref="AG1257:AG1259" si="3350">SUM(AJ1257:AL1257)+AE1257</f>
        <v>41.05</v>
      </c>
      <c r="AH1257" s="52"/>
      <c r="AJ1257" s="17">
        <f t="shared" ref="AJ1257:AJ1259" si="3351">ROUND(AC1257/(1-VLOOKUP(AF1257,Group,2,FALSE)),2)</f>
        <v>41.05</v>
      </c>
      <c r="AK1257" s="17">
        <f t="shared" ref="AK1257:AK1259" si="3352">IF(VLOOKUP(AF1257,Group,5,FALSE)="YES",VLOOKUP(ROUND(ROUND(AJ1257,1)-AJ1257,2),Round,2,FALSE)+VLOOKUP(AF1257,Group,6,FALSE),0)</f>
        <v>0</v>
      </c>
      <c r="AL1257" s="17">
        <f t="shared" ref="AL1257:AL1259" si="3353">IF(VLOOKUP(AF1257,Group,7,FALSE)="",0,ROUND(AJ1257-0.04999,1)-AJ1257+AM1257)</f>
        <v>0</v>
      </c>
      <c r="AM1257" s="17" t="str">
        <f t="shared" ref="AM1257:AM1259" si="3354">IF(VLOOKUP(AF1257,Group,7,FALSE)="","",VLOOKUP(AF1257,Group,7,FALSE))</f>
        <v/>
      </c>
      <c r="AO1257" s="31" t="s">
        <v>59</v>
      </c>
    </row>
    <row r="1258" spans="2:41" s="3" customFormat="1" ht="9.9499999999999993" customHeight="1" x14ac:dyDescent="0.2">
      <c r="B1258" s="111" t="s">
        <v>8</v>
      </c>
      <c r="D1258" s="40"/>
      <c r="E1258" s="73" t="s">
        <v>224</v>
      </c>
      <c r="F1258" s="73"/>
      <c r="G1258" s="30" t="s">
        <v>114</v>
      </c>
      <c r="H1258" s="30"/>
      <c r="I1258" s="30"/>
      <c r="J1258" s="73" t="s">
        <v>156</v>
      </c>
      <c r="K1258" s="30"/>
      <c r="L1258" s="73" t="s">
        <v>145</v>
      </c>
      <c r="N1258" s="191" t="s">
        <v>130</v>
      </c>
      <c r="P1258" s="73" t="s">
        <v>116</v>
      </c>
      <c r="Q1258" s="89"/>
      <c r="R1258" s="29"/>
      <c r="S1258" s="39">
        <f t="shared" si="3346"/>
        <v>28.5</v>
      </c>
      <c r="T1258" s="37" t="s">
        <v>46</v>
      </c>
      <c r="U1258" s="5" t="str">
        <f>+Instructions!$B$3</f>
        <v>B</v>
      </c>
      <c r="V1258" s="52"/>
      <c r="W1258" s="56">
        <f>+Instructions!$C$22</f>
        <v>0</v>
      </c>
      <c r="X1258" s="17">
        <f>ROUND($AA1258*(1-W1258)+0.004999,2)</f>
        <v>28.5</v>
      </c>
      <c r="Y1258" s="52"/>
      <c r="Z1258" s="6" t="s">
        <v>667</v>
      </c>
      <c r="AA1258" s="39">
        <v>28.5</v>
      </c>
      <c r="AB1258" s="60">
        <f t="shared" si="3347"/>
        <v>0</v>
      </c>
      <c r="AC1258" s="17">
        <f t="shared" si="3348"/>
        <v>28.5</v>
      </c>
      <c r="AD1258" s="12">
        <f t="shared" si="3349"/>
        <v>0</v>
      </c>
      <c r="AE1258" s="120"/>
      <c r="AF1258" s="128">
        <v>3</v>
      </c>
      <c r="AG1258" s="53">
        <f t="shared" si="3350"/>
        <v>28.5</v>
      </c>
      <c r="AH1258" s="52"/>
      <c r="AJ1258" s="17">
        <f t="shared" si="3351"/>
        <v>28.5</v>
      </c>
      <c r="AK1258" s="17">
        <f t="shared" si="3352"/>
        <v>0</v>
      </c>
      <c r="AL1258" s="17">
        <f t="shared" si="3353"/>
        <v>0</v>
      </c>
      <c r="AM1258" s="17" t="str">
        <f t="shared" si="3354"/>
        <v/>
      </c>
      <c r="AO1258" s="31" t="s">
        <v>59</v>
      </c>
    </row>
    <row r="1259" spans="2:41" s="3" customFormat="1" ht="9.9499999999999993" customHeight="1" x14ac:dyDescent="0.2">
      <c r="B1259" s="111" t="s">
        <v>8</v>
      </c>
      <c r="D1259" s="40"/>
      <c r="E1259" s="73" t="s">
        <v>224</v>
      </c>
      <c r="F1259" s="73"/>
      <c r="G1259" s="30" t="s">
        <v>114</v>
      </c>
      <c r="H1259" s="30"/>
      <c r="I1259" s="30"/>
      <c r="J1259" s="73" t="s">
        <v>156</v>
      </c>
      <c r="K1259" s="30"/>
      <c r="L1259" s="73" t="s">
        <v>150</v>
      </c>
      <c r="N1259" s="191" t="s">
        <v>130</v>
      </c>
      <c r="P1259" s="73" t="s">
        <v>116</v>
      </c>
      <c r="Q1259" s="89"/>
      <c r="R1259" s="29"/>
      <c r="S1259" s="39">
        <f t="shared" si="3346"/>
        <v>28.5</v>
      </c>
      <c r="T1259" s="37" t="s">
        <v>46</v>
      </c>
      <c r="U1259" s="5" t="str">
        <f>+Instructions!$B$3</f>
        <v>B</v>
      </c>
      <c r="V1259" s="52"/>
      <c r="W1259" s="56">
        <f>+Instructions!$C$22</f>
        <v>0</v>
      </c>
      <c r="X1259" s="17">
        <f>ROUND($AA1259*(1-W1259)+0.004999,2)</f>
        <v>28.5</v>
      </c>
      <c r="Y1259" s="52"/>
      <c r="Z1259" s="6" t="s">
        <v>667</v>
      </c>
      <c r="AA1259" s="39">
        <v>28.5</v>
      </c>
      <c r="AB1259" s="60">
        <f t="shared" si="3347"/>
        <v>0</v>
      </c>
      <c r="AC1259" s="17">
        <f t="shared" si="3348"/>
        <v>28.5</v>
      </c>
      <c r="AD1259" s="12">
        <f t="shared" si="3349"/>
        <v>0</v>
      </c>
      <c r="AE1259" s="120"/>
      <c r="AF1259" s="128">
        <v>3</v>
      </c>
      <c r="AG1259" s="53">
        <f t="shared" si="3350"/>
        <v>28.5</v>
      </c>
      <c r="AH1259" s="52"/>
      <c r="AJ1259" s="17">
        <f t="shared" si="3351"/>
        <v>28.5</v>
      </c>
      <c r="AK1259" s="17">
        <f t="shared" si="3352"/>
        <v>0</v>
      </c>
      <c r="AL1259" s="17">
        <f t="shared" si="3353"/>
        <v>0</v>
      </c>
      <c r="AM1259" s="17" t="str">
        <f t="shared" si="3354"/>
        <v/>
      </c>
      <c r="AO1259" s="31" t="s">
        <v>59</v>
      </c>
    </row>
    <row r="1260" spans="2:41" s="3" customFormat="1" ht="0.95" customHeight="1" x14ac:dyDescent="0.2">
      <c r="P1260" s="73"/>
      <c r="Q1260" s="89"/>
      <c r="R1260" s="6"/>
      <c r="S1260" s="39"/>
      <c r="T1260" s="6"/>
      <c r="U1260" s="5"/>
      <c r="V1260" s="52"/>
      <c r="W1260" s="56"/>
      <c r="X1260" s="15"/>
      <c r="Y1260" s="52"/>
      <c r="Z1260" s="39"/>
      <c r="AA1260" s="39"/>
      <c r="AB1260" s="55"/>
      <c r="AC1260" s="17"/>
      <c r="AD1260" s="15"/>
      <c r="AE1260" s="65"/>
      <c r="AF1260" s="123"/>
      <c r="AG1260" s="39"/>
      <c r="AH1260" s="52"/>
      <c r="AJ1260" s="17"/>
      <c r="AK1260" s="17"/>
      <c r="AL1260" s="17"/>
      <c r="AM1260" s="17"/>
      <c r="AO1260" s="157" t="s">
        <v>59</v>
      </c>
    </row>
    <row r="1261" spans="2:41" s="3" customFormat="1" ht="9.9499999999999993" customHeight="1" x14ac:dyDescent="0.2">
      <c r="B1261" s="113" t="s">
        <v>45</v>
      </c>
      <c r="D1261" s="40"/>
      <c r="E1261" s="73" t="s">
        <v>148</v>
      </c>
      <c r="F1261" s="73"/>
      <c r="G1261" s="30" t="s">
        <v>118</v>
      </c>
      <c r="H1261" s="30"/>
      <c r="I1261" s="30"/>
      <c r="J1261" s="30" t="s">
        <v>156</v>
      </c>
      <c r="K1261" s="30"/>
      <c r="L1261" s="30"/>
      <c r="M1261" s="30"/>
      <c r="N1261" s="30"/>
      <c r="P1261" s="73" t="s">
        <v>147</v>
      </c>
      <c r="Q1261" s="89"/>
      <c r="R1261" s="29"/>
      <c r="S1261" s="39">
        <f t="shared" ref="S1261" si="3355">IF(Suggested="Yes",AA1261,AG1261)</f>
        <v>19</v>
      </c>
      <c r="T1261" s="37" t="s">
        <v>46</v>
      </c>
      <c r="U1261" s="5" t="str">
        <f>+Instructions!$B$3</f>
        <v>B</v>
      </c>
      <c r="V1261" s="52"/>
      <c r="W1261" s="56">
        <f>+Instructions!$C$22</f>
        <v>0</v>
      </c>
      <c r="X1261" s="39">
        <f>ROUND($AA1261*(1-W1261)+0.004999,2)</f>
        <v>19</v>
      </c>
      <c r="Y1261" s="52"/>
      <c r="Z1261" s="6" t="s">
        <v>667</v>
      </c>
      <c r="AA1261" s="39">
        <v>19</v>
      </c>
      <c r="AB1261" s="60">
        <f t="shared" ref="AB1261" si="3356">+W1261</f>
        <v>0</v>
      </c>
      <c r="AC1261" s="39">
        <f t="shared" ref="AC1261" si="3357">+X1261</f>
        <v>19</v>
      </c>
      <c r="AD1261" s="60">
        <f t="shared" ref="AD1261" si="3358">(AG1261-AC1261)/AG1261</f>
        <v>0</v>
      </c>
      <c r="AE1261" s="120"/>
      <c r="AF1261" s="129">
        <v>2</v>
      </c>
      <c r="AG1261" s="44">
        <f t="shared" ref="AG1261" si="3359">SUM(AJ1261:AL1261)+AE1261</f>
        <v>19</v>
      </c>
      <c r="AH1261" s="52"/>
      <c r="AJ1261" s="17">
        <f t="shared" ref="AJ1261" si="3360">ROUND(AC1261/(1-VLOOKUP(AF1261,Group,2,FALSE)),2)</f>
        <v>19</v>
      </c>
      <c r="AK1261" s="17">
        <f t="shared" ref="AK1261" si="3361">IF(VLOOKUP(AF1261,Group,5,FALSE)="YES",VLOOKUP(ROUND(ROUND(AJ1261,1)-AJ1261,2),Round,2,FALSE)+VLOOKUP(AF1261,Group,6,FALSE),0)</f>
        <v>0</v>
      </c>
      <c r="AL1261" s="17">
        <f t="shared" ref="AL1261" si="3362">IF(VLOOKUP(AF1261,Group,7,FALSE)="",0,ROUND(AJ1261-0.04999,1)-AJ1261+AM1261)</f>
        <v>0</v>
      </c>
      <c r="AM1261" s="17" t="str">
        <f t="shared" ref="AM1261" si="3363">IF(VLOOKUP(AF1261,Group,7,FALSE)="","",VLOOKUP(AF1261,Group,7,FALSE))</f>
        <v/>
      </c>
      <c r="AO1261" s="31" t="s">
        <v>59</v>
      </c>
    </row>
    <row r="1262" spans="2:41" s="3" customFormat="1" ht="2.85" customHeight="1" x14ac:dyDescent="0.2">
      <c r="P1262" s="73"/>
      <c r="Q1262" s="89"/>
      <c r="R1262" s="6"/>
      <c r="S1262" s="39"/>
      <c r="T1262" s="6"/>
      <c r="U1262" s="5"/>
      <c r="V1262" s="52"/>
      <c r="W1262" s="56"/>
      <c r="X1262" s="15"/>
      <c r="Y1262" s="52"/>
      <c r="Z1262" s="39"/>
      <c r="AA1262" s="39"/>
      <c r="AB1262" s="55"/>
      <c r="AC1262" s="17"/>
      <c r="AD1262" s="15"/>
      <c r="AE1262" s="65"/>
      <c r="AF1262" s="123"/>
      <c r="AG1262" s="39"/>
      <c r="AH1262" s="52"/>
      <c r="AJ1262" s="17"/>
      <c r="AK1262" s="17"/>
      <c r="AL1262" s="17"/>
      <c r="AM1262" s="17"/>
      <c r="AO1262" s="157" t="s">
        <v>59</v>
      </c>
    </row>
    <row r="1263" spans="2:41" s="3" customFormat="1" ht="9.9499999999999993" customHeight="1" x14ac:dyDescent="0.2">
      <c r="D1263" s="40" t="s">
        <v>97</v>
      </c>
      <c r="E1263" s="186" t="s">
        <v>456</v>
      </c>
      <c r="F1263" s="186"/>
      <c r="G1263" s="186"/>
      <c r="H1263" s="186"/>
      <c r="I1263" s="186"/>
      <c r="J1263" s="186"/>
      <c r="K1263" s="186"/>
      <c r="L1263" s="186"/>
      <c r="M1263" s="186"/>
      <c r="N1263" s="186"/>
      <c r="O1263" s="186"/>
      <c r="P1263" s="98"/>
      <c r="Q1263" s="187"/>
      <c r="R1263" s="188"/>
      <c r="S1263" s="39"/>
      <c r="T1263" s="6"/>
      <c r="U1263" s="5"/>
      <c r="V1263" s="52"/>
      <c r="W1263" s="56"/>
      <c r="X1263" s="15"/>
      <c r="Y1263" s="52"/>
      <c r="Z1263" s="39"/>
      <c r="AA1263" s="39"/>
      <c r="AB1263" s="55"/>
      <c r="AC1263" s="17"/>
      <c r="AD1263" s="15"/>
      <c r="AE1263" s="65"/>
      <c r="AF1263" s="123"/>
      <c r="AG1263" s="39"/>
      <c r="AH1263" s="52"/>
      <c r="AJ1263" s="17"/>
      <c r="AK1263" s="17"/>
      <c r="AL1263" s="17"/>
      <c r="AM1263" s="17"/>
      <c r="AO1263" s="157" t="s">
        <v>59</v>
      </c>
    </row>
    <row r="1264" spans="2:41" s="3" customFormat="1" ht="0.95" customHeight="1" x14ac:dyDescent="0.2">
      <c r="P1264" s="73"/>
      <c r="Q1264" s="89"/>
      <c r="R1264" s="6"/>
      <c r="S1264" s="39"/>
      <c r="T1264" s="6"/>
      <c r="U1264" s="5"/>
      <c r="V1264" s="52"/>
      <c r="W1264" s="56"/>
      <c r="X1264" s="15"/>
      <c r="Y1264" s="52"/>
      <c r="Z1264" s="39"/>
      <c r="AA1264" s="39"/>
      <c r="AB1264" s="55"/>
      <c r="AC1264" s="17"/>
      <c r="AD1264" s="15"/>
      <c r="AE1264" s="65"/>
      <c r="AF1264" s="123"/>
      <c r="AG1264" s="39"/>
      <c r="AH1264" s="52"/>
      <c r="AJ1264" s="17"/>
      <c r="AK1264" s="17"/>
      <c r="AL1264" s="17"/>
      <c r="AM1264" s="17"/>
      <c r="AO1264" s="157" t="s">
        <v>59</v>
      </c>
    </row>
    <row r="1265" spans="2:41" s="3" customFormat="1" ht="9.9499999999999993" customHeight="1" x14ac:dyDescent="0.2">
      <c r="B1265" s="112" t="s">
        <v>55</v>
      </c>
      <c r="D1265" s="40"/>
      <c r="E1265" s="73" t="s">
        <v>104</v>
      </c>
      <c r="F1265" s="73"/>
      <c r="G1265" s="30" t="s">
        <v>48</v>
      </c>
      <c r="H1265" s="30"/>
      <c r="I1265" s="30"/>
      <c r="J1265" s="30" t="s">
        <v>105</v>
      </c>
      <c r="L1265" s="30"/>
      <c r="M1265" s="30"/>
      <c r="N1265" s="30"/>
      <c r="P1265" s="73" t="s">
        <v>106</v>
      </c>
      <c r="Q1265" s="89"/>
      <c r="R1265" s="29"/>
      <c r="S1265" s="39">
        <f t="shared" ref="S1265:S1267" si="3364">IF(Suggested="Yes",AA1265,AG1265)</f>
        <v>9.5</v>
      </c>
      <c r="T1265" s="37" t="s">
        <v>47</v>
      </c>
      <c r="U1265" s="5" t="str">
        <f>+Instructions!$B$3</f>
        <v>B</v>
      </c>
      <c r="V1265" s="52"/>
      <c r="W1265" s="56">
        <f>+Instructions!$C$22</f>
        <v>0</v>
      </c>
      <c r="X1265" s="17">
        <f t="shared" ref="X1265:X1267" si="3365">ROUND($AA1265*(1-W1265)+0.004999,2)</f>
        <v>9.5</v>
      </c>
      <c r="Y1265" s="52"/>
      <c r="Z1265" s="6" t="s">
        <v>667</v>
      </c>
      <c r="AA1265" s="39">
        <v>9.5</v>
      </c>
      <c r="AB1265" s="60">
        <f t="shared" ref="AB1265:AB1267" si="3366">+W1265</f>
        <v>0</v>
      </c>
      <c r="AC1265" s="17">
        <f t="shared" ref="AC1265:AC1267" si="3367">+X1265</f>
        <v>9.5</v>
      </c>
      <c r="AD1265" s="12">
        <f t="shared" ref="AD1265:AD1267" si="3368">(AG1265-AC1265)/AG1265</f>
        <v>0</v>
      </c>
      <c r="AE1265" s="120"/>
      <c r="AF1265" s="127">
        <v>1</v>
      </c>
      <c r="AG1265" s="38">
        <f t="shared" ref="AG1265:AG1267" si="3369">SUM(AJ1265:AL1265)+AE1265</f>
        <v>9.5</v>
      </c>
      <c r="AH1265" s="52"/>
      <c r="AJ1265" s="17">
        <f t="shared" ref="AJ1265:AJ1267" si="3370">ROUND(AC1265/(1-VLOOKUP(AF1265,Group,2,FALSE)),2)</f>
        <v>9.5</v>
      </c>
      <c r="AK1265" s="17">
        <f t="shared" ref="AK1265:AK1267" si="3371">IF(VLOOKUP(AF1265,Group,5,FALSE)="YES",VLOOKUP(ROUND(ROUND(AJ1265,1)-AJ1265,2),Round,2,FALSE)+VLOOKUP(AF1265,Group,6,FALSE),0)</f>
        <v>0</v>
      </c>
      <c r="AL1265" s="17">
        <f t="shared" ref="AL1265:AL1267" si="3372">IF(VLOOKUP(AF1265,Group,7,FALSE)="",0,ROUND(AJ1265-0.04999,1)-AJ1265+AM1265)</f>
        <v>0</v>
      </c>
      <c r="AM1265" s="17" t="str">
        <f t="shared" ref="AM1265:AM1267" si="3373">IF(VLOOKUP(AF1265,Group,7,FALSE)="","",VLOOKUP(AF1265,Group,7,FALSE))</f>
        <v/>
      </c>
      <c r="AO1265" s="31" t="s">
        <v>59</v>
      </c>
    </row>
    <row r="1266" spans="2:41" s="3" customFormat="1" ht="9.9499999999999993" customHeight="1" x14ac:dyDescent="0.2">
      <c r="B1266" s="112" t="s">
        <v>55</v>
      </c>
      <c r="D1266" s="40"/>
      <c r="E1266" s="73" t="s">
        <v>109</v>
      </c>
      <c r="F1266" s="73"/>
      <c r="G1266" s="30" t="s">
        <v>48</v>
      </c>
      <c r="H1266" s="30"/>
      <c r="I1266" s="30"/>
      <c r="J1266" s="30" t="s">
        <v>105</v>
      </c>
      <c r="L1266" s="30"/>
      <c r="M1266" s="30"/>
      <c r="N1266" s="30"/>
      <c r="P1266" s="73" t="s">
        <v>106</v>
      </c>
      <c r="Q1266" s="89"/>
      <c r="R1266" s="29"/>
      <c r="S1266" s="39">
        <f t="shared" si="3364"/>
        <v>10.8</v>
      </c>
      <c r="T1266" s="37" t="s">
        <v>47</v>
      </c>
      <c r="U1266" s="5" t="str">
        <f>+Instructions!$B$3</f>
        <v>B</v>
      </c>
      <c r="V1266" s="52"/>
      <c r="W1266" s="56">
        <f>+Instructions!$C$22</f>
        <v>0</v>
      </c>
      <c r="X1266" s="17">
        <f t="shared" si="3365"/>
        <v>10.8</v>
      </c>
      <c r="Y1266" s="52"/>
      <c r="Z1266" s="6" t="s">
        <v>667</v>
      </c>
      <c r="AA1266" s="39">
        <v>10.8</v>
      </c>
      <c r="AB1266" s="60">
        <f t="shared" si="3366"/>
        <v>0</v>
      </c>
      <c r="AC1266" s="17">
        <f t="shared" si="3367"/>
        <v>10.8</v>
      </c>
      <c r="AD1266" s="12">
        <f t="shared" si="3368"/>
        <v>0</v>
      </c>
      <c r="AE1266" s="120"/>
      <c r="AF1266" s="127">
        <v>1</v>
      </c>
      <c r="AG1266" s="38">
        <f t="shared" si="3369"/>
        <v>10.8</v>
      </c>
      <c r="AH1266" s="52"/>
      <c r="AJ1266" s="17">
        <f t="shared" si="3370"/>
        <v>10.8</v>
      </c>
      <c r="AK1266" s="17">
        <f t="shared" si="3371"/>
        <v>0</v>
      </c>
      <c r="AL1266" s="17">
        <f t="shared" si="3372"/>
        <v>0</v>
      </c>
      <c r="AM1266" s="17" t="str">
        <f t="shared" si="3373"/>
        <v/>
      </c>
      <c r="AO1266" s="31" t="s">
        <v>59</v>
      </c>
    </row>
    <row r="1267" spans="2:41" s="3" customFormat="1" ht="9.9499999999999993" customHeight="1" x14ac:dyDescent="0.2">
      <c r="B1267" s="112" t="s">
        <v>55</v>
      </c>
      <c r="D1267" s="40"/>
      <c r="E1267" s="73" t="s">
        <v>112</v>
      </c>
      <c r="F1267" s="73"/>
      <c r="G1267" s="30" t="s">
        <v>48</v>
      </c>
      <c r="H1267" s="30"/>
      <c r="I1267" s="30"/>
      <c r="J1267" s="30" t="s">
        <v>105</v>
      </c>
      <c r="L1267" s="30"/>
      <c r="M1267" s="30"/>
      <c r="N1267" s="30"/>
      <c r="P1267" s="73" t="s">
        <v>113</v>
      </c>
      <c r="Q1267" s="89"/>
      <c r="R1267" s="29"/>
      <c r="S1267" s="39">
        <f t="shared" si="3364"/>
        <v>11.45</v>
      </c>
      <c r="T1267" s="37" t="s">
        <v>47</v>
      </c>
      <c r="U1267" s="5" t="str">
        <f>+Instructions!$B$3</f>
        <v>B</v>
      </c>
      <c r="V1267" s="52"/>
      <c r="W1267" s="56">
        <f>+Instructions!$C$22</f>
        <v>0</v>
      </c>
      <c r="X1267" s="17">
        <f t="shared" si="3365"/>
        <v>11.45</v>
      </c>
      <c r="Y1267" s="52"/>
      <c r="Z1267" s="6" t="s">
        <v>667</v>
      </c>
      <c r="AA1267" s="39">
        <v>11.45</v>
      </c>
      <c r="AB1267" s="60">
        <f t="shared" si="3366"/>
        <v>0</v>
      </c>
      <c r="AC1267" s="17">
        <f t="shared" si="3367"/>
        <v>11.45</v>
      </c>
      <c r="AD1267" s="12">
        <f t="shared" si="3368"/>
        <v>0</v>
      </c>
      <c r="AE1267" s="120"/>
      <c r="AF1267" s="127">
        <v>1</v>
      </c>
      <c r="AG1267" s="38">
        <f t="shared" si="3369"/>
        <v>11.45</v>
      </c>
      <c r="AH1267" s="52"/>
      <c r="AJ1267" s="17">
        <f t="shared" si="3370"/>
        <v>11.45</v>
      </c>
      <c r="AK1267" s="17">
        <f t="shared" si="3371"/>
        <v>0</v>
      </c>
      <c r="AL1267" s="17">
        <f t="shared" si="3372"/>
        <v>0</v>
      </c>
      <c r="AM1267" s="17" t="str">
        <f t="shared" si="3373"/>
        <v/>
      </c>
      <c r="AO1267" s="31" t="s">
        <v>59</v>
      </c>
    </row>
    <row r="1268" spans="2:41" s="3" customFormat="1" ht="9.9499999999999993" customHeight="1" x14ac:dyDescent="0.2">
      <c r="B1268" s="112" t="s">
        <v>55</v>
      </c>
      <c r="D1268" s="40"/>
      <c r="E1268" s="73" t="s">
        <v>107</v>
      </c>
      <c r="F1268" s="73"/>
      <c r="G1268" s="30" t="s">
        <v>48</v>
      </c>
      <c r="H1268" s="30"/>
      <c r="I1268" s="30"/>
      <c r="J1268" s="30" t="s">
        <v>105</v>
      </c>
      <c r="L1268" s="30"/>
      <c r="M1268" s="30"/>
      <c r="N1268" s="30"/>
      <c r="P1268" s="73" t="s">
        <v>108</v>
      </c>
      <c r="Q1268" s="89"/>
      <c r="R1268" s="29"/>
      <c r="S1268" s="39">
        <f>IF(Suggested="Yes",AA1268,AG1268)</f>
        <v>12.8</v>
      </c>
      <c r="T1268" s="37" t="s">
        <v>47</v>
      </c>
      <c r="U1268" s="5" t="str">
        <f>+Instructions!$B$3</f>
        <v>B</v>
      </c>
      <c r="V1268" s="52"/>
      <c r="W1268" s="56">
        <f>+Instructions!$C$22</f>
        <v>0</v>
      </c>
      <c r="X1268" s="17">
        <f>ROUND($AA1268*(1-W1268)+0.004999,2)</f>
        <v>12.8</v>
      </c>
      <c r="Y1268" s="52"/>
      <c r="Z1268" s="6" t="s">
        <v>667</v>
      </c>
      <c r="AA1268" s="39">
        <v>12.8</v>
      </c>
      <c r="AB1268" s="60">
        <f>+W1268</f>
        <v>0</v>
      </c>
      <c r="AC1268" s="17">
        <f>+X1268</f>
        <v>12.8</v>
      </c>
      <c r="AD1268" s="12">
        <f>(AG1268-AC1268)/AG1268</f>
        <v>0</v>
      </c>
      <c r="AE1268" s="120"/>
      <c r="AF1268" s="127">
        <v>1</v>
      </c>
      <c r="AG1268" s="38">
        <f>SUM(AJ1268:AL1268)+AE1268</f>
        <v>12.8</v>
      </c>
      <c r="AH1268" s="52"/>
      <c r="AJ1268" s="17">
        <f>ROUND(AC1268/(1-VLOOKUP(AF1268,Group,2,FALSE)),2)</f>
        <v>12.8</v>
      </c>
      <c r="AK1268" s="17">
        <f>IF(VLOOKUP(AF1268,Group,5,FALSE)="YES",VLOOKUP(ROUND(ROUND(AJ1268,1)-AJ1268,2),Round,2,FALSE)+VLOOKUP(AF1268,Group,6,FALSE),0)</f>
        <v>0</v>
      </c>
      <c r="AL1268" s="17">
        <f>IF(VLOOKUP(AF1268,Group,7,FALSE)="",0,ROUND(AJ1268-0.04999,1)-AJ1268+AM1268)</f>
        <v>0</v>
      </c>
      <c r="AM1268" s="17" t="str">
        <f>IF(VLOOKUP(AF1268,Group,7,FALSE)="","",VLOOKUP(AF1268,Group,7,FALSE))</f>
        <v/>
      </c>
      <c r="AO1268" s="31" t="s">
        <v>59</v>
      </c>
    </row>
    <row r="1269" spans="2:41" s="3" customFormat="1" ht="0.95" customHeight="1" x14ac:dyDescent="0.2">
      <c r="P1269" s="73"/>
      <c r="Q1269" s="89"/>
      <c r="R1269" s="6"/>
      <c r="S1269" s="39"/>
      <c r="T1269" s="6"/>
      <c r="U1269" s="5"/>
      <c r="V1269" s="52"/>
      <c r="W1269" s="56"/>
      <c r="X1269" s="15"/>
      <c r="Y1269" s="52"/>
      <c r="Z1269" s="39"/>
      <c r="AA1269" s="39"/>
      <c r="AB1269" s="55"/>
      <c r="AC1269" s="17"/>
      <c r="AD1269" s="15"/>
      <c r="AE1269" s="65"/>
      <c r="AF1269" s="123"/>
      <c r="AG1269" s="39"/>
      <c r="AH1269" s="52"/>
      <c r="AJ1269" s="17"/>
      <c r="AK1269" s="17"/>
      <c r="AL1269" s="17"/>
      <c r="AM1269" s="17"/>
      <c r="AO1269" s="157" t="s">
        <v>59</v>
      </c>
    </row>
    <row r="1270" spans="2:41" s="3" customFormat="1" ht="9.9499999999999993" customHeight="1" x14ac:dyDescent="0.2">
      <c r="B1270" s="111" t="s">
        <v>8</v>
      </c>
      <c r="D1270" s="40"/>
      <c r="E1270" s="73" t="s">
        <v>223</v>
      </c>
      <c r="F1270" s="73"/>
      <c r="G1270" s="30" t="s">
        <v>114</v>
      </c>
      <c r="H1270" s="30"/>
      <c r="I1270" s="30"/>
      <c r="J1270" s="30" t="s">
        <v>115</v>
      </c>
      <c r="K1270" s="30"/>
      <c r="L1270" s="73" t="s">
        <v>131</v>
      </c>
      <c r="N1270" s="191" t="s">
        <v>130</v>
      </c>
      <c r="P1270" s="73" t="s">
        <v>116</v>
      </c>
      <c r="Q1270" s="89"/>
      <c r="R1270" s="29"/>
      <c r="S1270" s="39">
        <f t="shared" ref="S1270:S1271" si="3374">IF(Suggested="Yes",AA1270,AG1270)</f>
        <v>35.25</v>
      </c>
      <c r="T1270" s="37" t="s">
        <v>46</v>
      </c>
      <c r="U1270" s="5" t="str">
        <f>+Instructions!$B$3</f>
        <v>B</v>
      </c>
      <c r="V1270" s="52"/>
      <c r="W1270" s="56">
        <f>+Instructions!$C$22</f>
        <v>0</v>
      </c>
      <c r="X1270" s="17">
        <f t="shared" ref="X1270:X1271" si="3375">ROUND($AA1270*(1-W1270)+0.004999,2)</f>
        <v>35.25</v>
      </c>
      <c r="Y1270" s="52"/>
      <c r="Z1270" s="6" t="s">
        <v>667</v>
      </c>
      <c r="AA1270" s="39">
        <v>35.25</v>
      </c>
      <c r="AB1270" s="60">
        <f t="shared" ref="AB1270:AB1271" si="3376">+W1270</f>
        <v>0</v>
      </c>
      <c r="AC1270" s="17">
        <f t="shared" ref="AC1270:AC1271" si="3377">+X1270</f>
        <v>35.25</v>
      </c>
      <c r="AD1270" s="12">
        <f t="shared" ref="AD1270:AD1271" si="3378">(AG1270-AC1270)/AG1270</f>
        <v>0</v>
      </c>
      <c r="AE1270" s="120"/>
      <c r="AF1270" s="128">
        <v>3</v>
      </c>
      <c r="AG1270" s="53">
        <f t="shared" ref="AG1270:AG1271" si="3379">SUM(AJ1270:AL1270)+AE1270</f>
        <v>35.25</v>
      </c>
      <c r="AH1270" s="52"/>
      <c r="AJ1270" s="17">
        <f t="shared" ref="AJ1270:AJ1271" si="3380">ROUND(AC1270/(1-VLOOKUP(AF1270,Group,2,FALSE)),2)</f>
        <v>35.25</v>
      </c>
      <c r="AK1270" s="17">
        <f t="shared" ref="AK1270:AK1271" si="3381">IF(VLOOKUP(AF1270,Group,5,FALSE)="YES",VLOOKUP(ROUND(ROUND(AJ1270,1)-AJ1270,2),Round,2,FALSE)+VLOOKUP(AF1270,Group,6,FALSE),0)</f>
        <v>0</v>
      </c>
      <c r="AL1270" s="17">
        <f t="shared" ref="AL1270:AL1271" si="3382">IF(VLOOKUP(AF1270,Group,7,FALSE)="",0,ROUND(AJ1270-0.04999,1)-AJ1270+AM1270)</f>
        <v>0</v>
      </c>
      <c r="AM1270" s="17" t="str">
        <f t="shared" ref="AM1270:AM1271" si="3383">IF(VLOOKUP(AF1270,Group,7,FALSE)="","",VLOOKUP(AF1270,Group,7,FALSE))</f>
        <v/>
      </c>
      <c r="AO1270" s="31" t="s">
        <v>59</v>
      </c>
    </row>
    <row r="1271" spans="2:41" s="3" customFormat="1" ht="9.9499999999999993" customHeight="1" x14ac:dyDescent="0.2">
      <c r="B1271" s="111" t="s">
        <v>8</v>
      </c>
      <c r="D1271" s="40"/>
      <c r="E1271" s="73" t="s">
        <v>137</v>
      </c>
      <c r="F1271" s="73"/>
      <c r="G1271" s="30" t="s">
        <v>114</v>
      </c>
      <c r="H1271" s="30"/>
      <c r="I1271" s="30"/>
      <c r="J1271" s="30" t="s">
        <v>115</v>
      </c>
      <c r="K1271" s="30"/>
      <c r="L1271" s="73" t="s">
        <v>132</v>
      </c>
      <c r="N1271" s="191" t="s">
        <v>130</v>
      </c>
      <c r="P1271" s="73" t="s">
        <v>133</v>
      </c>
      <c r="Q1271" s="89"/>
      <c r="R1271" s="29"/>
      <c r="S1271" s="39">
        <f t="shared" si="3374"/>
        <v>30.35</v>
      </c>
      <c r="T1271" s="37" t="s">
        <v>47</v>
      </c>
      <c r="U1271" s="5" t="str">
        <f>+Instructions!$B$3</f>
        <v>B</v>
      </c>
      <c r="V1271" s="52"/>
      <c r="W1271" s="56">
        <f>+Instructions!$C$22</f>
        <v>0</v>
      </c>
      <c r="X1271" s="17">
        <f t="shared" si="3375"/>
        <v>30.35</v>
      </c>
      <c r="Y1271" s="52"/>
      <c r="Z1271" s="6" t="s">
        <v>667</v>
      </c>
      <c r="AA1271" s="39">
        <v>30.35</v>
      </c>
      <c r="AB1271" s="60">
        <f t="shared" si="3376"/>
        <v>0</v>
      </c>
      <c r="AC1271" s="17">
        <f t="shared" si="3377"/>
        <v>30.35</v>
      </c>
      <c r="AD1271" s="12">
        <f t="shared" si="3378"/>
        <v>0</v>
      </c>
      <c r="AE1271" s="120"/>
      <c r="AF1271" s="128">
        <v>3</v>
      </c>
      <c r="AG1271" s="53">
        <f t="shared" si="3379"/>
        <v>30.35</v>
      </c>
      <c r="AH1271" s="52"/>
      <c r="AJ1271" s="17">
        <f t="shared" si="3380"/>
        <v>30.35</v>
      </c>
      <c r="AK1271" s="17">
        <f t="shared" si="3381"/>
        <v>0</v>
      </c>
      <c r="AL1271" s="17">
        <f t="shared" si="3382"/>
        <v>0</v>
      </c>
      <c r="AM1271" s="17" t="str">
        <f t="shared" si="3383"/>
        <v/>
      </c>
      <c r="AO1271" s="31" t="s">
        <v>59</v>
      </c>
    </row>
    <row r="1272" spans="2:41" s="3" customFormat="1" ht="0.95" customHeight="1" x14ac:dyDescent="0.2">
      <c r="P1272" s="73"/>
      <c r="Q1272" s="89"/>
      <c r="R1272" s="6"/>
      <c r="S1272" s="39"/>
      <c r="T1272" s="6"/>
      <c r="U1272" s="5"/>
      <c r="V1272" s="52"/>
      <c r="W1272" s="56"/>
      <c r="X1272" s="15"/>
      <c r="Y1272" s="52"/>
      <c r="Z1272" s="39"/>
      <c r="AA1272" s="39"/>
      <c r="AB1272" s="55"/>
      <c r="AC1272" s="17"/>
      <c r="AD1272" s="15"/>
      <c r="AE1272" s="65"/>
      <c r="AF1272" s="123"/>
      <c r="AG1272" s="39"/>
      <c r="AH1272" s="52"/>
      <c r="AJ1272" s="17"/>
      <c r="AK1272" s="17"/>
      <c r="AL1272" s="17"/>
      <c r="AM1272" s="17"/>
      <c r="AO1272" s="157" t="s">
        <v>59</v>
      </c>
    </row>
    <row r="1273" spans="2:41" s="3" customFormat="1" ht="9.9499999999999993" customHeight="1" x14ac:dyDescent="0.2">
      <c r="B1273" s="113" t="s">
        <v>45</v>
      </c>
      <c r="D1273" s="40"/>
      <c r="E1273" s="73" t="s">
        <v>136</v>
      </c>
      <c r="F1273" s="73"/>
      <c r="G1273" s="30" t="s">
        <v>162</v>
      </c>
      <c r="H1273" s="30"/>
      <c r="I1273" s="30"/>
      <c r="J1273" s="30" t="s">
        <v>115</v>
      </c>
      <c r="K1273" s="30"/>
      <c r="L1273" s="30"/>
      <c r="M1273" s="30"/>
      <c r="N1273" s="30"/>
      <c r="P1273" s="73" t="s">
        <v>120</v>
      </c>
      <c r="Q1273" s="89"/>
      <c r="R1273" s="29"/>
      <c r="S1273" s="39">
        <f t="shared" ref="S1273" si="3384">IF(Suggested="Yes",AA1273,AG1273)</f>
        <v>361.4</v>
      </c>
      <c r="T1273" s="37" t="s">
        <v>46</v>
      </c>
      <c r="U1273" s="5" t="str">
        <f>+Instructions!$B$3</f>
        <v>B</v>
      </c>
      <c r="V1273" s="52"/>
      <c r="W1273" s="56">
        <f>+Instructions!$C$22</f>
        <v>0</v>
      </c>
      <c r="X1273" s="39">
        <f t="shared" ref="X1273" si="3385">ROUND($AA1273*(1-W1273)+0.004999,2)</f>
        <v>361.4</v>
      </c>
      <c r="Y1273" s="52"/>
      <c r="Z1273" s="6" t="s">
        <v>667</v>
      </c>
      <c r="AA1273" s="39">
        <v>361.4</v>
      </c>
      <c r="AB1273" s="60">
        <f t="shared" ref="AB1273" si="3386">+W1273</f>
        <v>0</v>
      </c>
      <c r="AC1273" s="39">
        <f t="shared" ref="AC1273" si="3387">+X1273</f>
        <v>361.4</v>
      </c>
      <c r="AD1273" s="60">
        <f t="shared" ref="AD1273" si="3388">(AG1273-AC1273)/AG1273</f>
        <v>0</v>
      </c>
      <c r="AE1273" s="120"/>
      <c r="AF1273" s="129">
        <v>2</v>
      </c>
      <c r="AG1273" s="44">
        <f t="shared" ref="AG1273" si="3389">SUM(AJ1273:AL1273)+AE1273</f>
        <v>361.4</v>
      </c>
      <c r="AH1273" s="52"/>
      <c r="AJ1273" s="17">
        <f t="shared" ref="AJ1273" si="3390">ROUND(AC1273/(1-VLOOKUP(AF1273,Group,2,FALSE)),2)</f>
        <v>361.4</v>
      </c>
      <c r="AK1273" s="17">
        <f t="shared" ref="AK1273" si="3391">IF(VLOOKUP(AF1273,Group,5,FALSE)="YES",VLOOKUP(ROUND(ROUND(AJ1273,1)-AJ1273,2),Round,2,FALSE)+VLOOKUP(AF1273,Group,6,FALSE),0)</f>
        <v>0</v>
      </c>
      <c r="AL1273" s="17">
        <f t="shared" ref="AL1273" si="3392">IF(VLOOKUP(AF1273,Group,7,FALSE)="",0,ROUND(AJ1273-0.04999,1)-AJ1273+AM1273)</f>
        <v>0</v>
      </c>
      <c r="AM1273" s="17" t="str">
        <f t="shared" ref="AM1273" si="3393">IF(VLOOKUP(AF1273,Group,7,FALSE)="","",VLOOKUP(AF1273,Group,7,FALSE))</f>
        <v/>
      </c>
      <c r="AO1273" s="31" t="s">
        <v>59</v>
      </c>
    </row>
    <row r="1274" spans="2:41" s="3" customFormat="1" ht="9.9499999999999993" customHeight="1" x14ac:dyDescent="0.2">
      <c r="B1274" s="113" t="s">
        <v>45</v>
      </c>
      <c r="D1274" s="40"/>
      <c r="E1274" s="73" t="s">
        <v>136</v>
      </c>
      <c r="F1274" s="73"/>
      <c r="G1274" s="30" t="s">
        <v>163</v>
      </c>
      <c r="H1274" s="30"/>
      <c r="I1274" s="30"/>
      <c r="J1274" s="30" t="s">
        <v>115</v>
      </c>
      <c r="K1274" s="30"/>
      <c r="L1274" s="30"/>
      <c r="M1274" s="30"/>
      <c r="N1274" s="30"/>
      <c r="P1274" s="73" t="s">
        <v>120</v>
      </c>
      <c r="Q1274" s="89"/>
      <c r="R1274" s="29"/>
      <c r="S1274" s="39">
        <f>IF(Suggested="Yes",AA1274,AG1274)</f>
        <v>543.04999999999995</v>
      </c>
      <c r="T1274" s="37" t="s">
        <v>46</v>
      </c>
      <c r="U1274" s="5" t="str">
        <f>+Instructions!$B$3</f>
        <v>B</v>
      </c>
      <c r="V1274" s="52"/>
      <c r="W1274" s="56">
        <f>+Instructions!$C$22</f>
        <v>0</v>
      </c>
      <c r="X1274" s="39">
        <f>ROUND($AA1274*(1-W1274)+0.004999,2)</f>
        <v>543.04999999999995</v>
      </c>
      <c r="Y1274" s="52"/>
      <c r="Z1274" s="6" t="s">
        <v>667</v>
      </c>
      <c r="AA1274" s="39">
        <v>543.04999999999995</v>
      </c>
      <c r="AB1274" s="60">
        <f>+W1274</f>
        <v>0</v>
      </c>
      <c r="AC1274" s="39">
        <f>+X1274</f>
        <v>543.04999999999995</v>
      </c>
      <c r="AD1274" s="60">
        <f>(AG1274-AC1274)/AG1274</f>
        <v>0</v>
      </c>
      <c r="AE1274" s="120"/>
      <c r="AF1274" s="129">
        <v>2</v>
      </c>
      <c r="AG1274" s="44">
        <f>SUM(AJ1274:AL1274)+AE1274</f>
        <v>543.04999999999995</v>
      </c>
      <c r="AH1274" s="52"/>
      <c r="AJ1274" s="17">
        <f>ROUND(AC1274/(1-VLOOKUP(AF1274,Group,2,FALSE)),2)</f>
        <v>543.04999999999995</v>
      </c>
      <c r="AK1274" s="17">
        <f>IF(VLOOKUP(AF1274,Group,5,FALSE)="YES",VLOOKUP(ROUND(ROUND(AJ1274,1)-AJ1274,2),Round,2,FALSE)+VLOOKUP(AF1274,Group,6,FALSE),0)</f>
        <v>0</v>
      </c>
      <c r="AL1274" s="17">
        <f>IF(VLOOKUP(AF1274,Group,7,FALSE)="",0,ROUND(AJ1274-0.04999,1)-AJ1274+AM1274)</f>
        <v>0</v>
      </c>
      <c r="AM1274" s="17" t="str">
        <f>IF(VLOOKUP(AF1274,Group,7,FALSE)="","",VLOOKUP(AF1274,Group,7,FALSE))</f>
        <v/>
      </c>
      <c r="AO1274" s="31" t="s">
        <v>59</v>
      </c>
    </row>
    <row r="1275" spans="2:41" s="3" customFormat="1" ht="9.9499999999999993" customHeight="1" x14ac:dyDescent="0.2">
      <c r="B1275" s="113" t="s">
        <v>45</v>
      </c>
      <c r="D1275" s="40"/>
      <c r="E1275" s="73" t="s">
        <v>136</v>
      </c>
      <c r="F1275" s="73"/>
      <c r="G1275" s="30" t="s">
        <v>164</v>
      </c>
      <c r="H1275" s="30"/>
      <c r="I1275" s="30"/>
      <c r="J1275" s="30" t="s">
        <v>115</v>
      </c>
      <c r="K1275" s="30"/>
      <c r="L1275" s="30"/>
      <c r="M1275" s="30"/>
      <c r="N1275" s="30"/>
      <c r="P1275" s="73" t="s">
        <v>120</v>
      </c>
      <c r="Q1275" s="89"/>
      <c r="R1275" s="29"/>
      <c r="S1275" s="39">
        <f t="shared" ref="S1275" si="3394">IF(Suggested="Yes",AA1275,AG1275)</f>
        <v>543.04999999999995</v>
      </c>
      <c r="T1275" s="37" t="s">
        <v>46</v>
      </c>
      <c r="U1275" s="5" t="str">
        <f>+Instructions!$B$3</f>
        <v>B</v>
      </c>
      <c r="V1275" s="52"/>
      <c r="W1275" s="56">
        <f>+Instructions!$C$22</f>
        <v>0</v>
      </c>
      <c r="X1275" s="39">
        <f>ROUND($AA1275*(1-W1275)+0.004999,2)</f>
        <v>543.04999999999995</v>
      </c>
      <c r="Y1275" s="52"/>
      <c r="Z1275" s="6" t="s">
        <v>667</v>
      </c>
      <c r="AA1275" s="39">
        <v>543.04999999999995</v>
      </c>
      <c r="AB1275" s="60">
        <f t="shared" ref="AB1275" si="3395">+W1275</f>
        <v>0</v>
      </c>
      <c r="AC1275" s="39">
        <f t="shared" ref="AC1275" si="3396">+X1275</f>
        <v>543.04999999999995</v>
      </c>
      <c r="AD1275" s="60">
        <f t="shared" ref="AD1275" si="3397">(AG1275-AC1275)/AG1275</f>
        <v>0</v>
      </c>
      <c r="AE1275" s="120"/>
      <c r="AF1275" s="129">
        <v>2</v>
      </c>
      <c r="AG1275" s="44">
        <f t="shared" ref="AG1275" si="3398">SUM(AJ1275:AL1275)+AE1275</f>
        <v>543.04999999999995</v>
      </c>
      <c r="AH1275" s="52"/>
      <c r="AJ1275" s="17">
        <f t="shared" ref="AJ1275" si="3399">ROUND(AC1275/(1-VLOOKUP(AF1275,Group,2,FALSE)),2)</f>
        <v>543.04999999999995</v>
      </c>
      <c r="AK1275" s="17">
        <f t="shared" ref="AK1275" si="3400">IF(VLOOKUP(AF1275,Group,5,FALSE)="YES",VLOOKUP(ROUND(ROUND(AJ1275,1)-AJ1275,2),Round,2,FALSE)+VLOOKUP(AF1275,Group,6,FALSE),0)</f>
        <v>0</v>
      </c>
      <c r="AL1275" s="17">
        <f t="shared" ref="AL1275" si="3401">IF(VLOOKUP(AF1275,Group,7,FALSE)="",0,ROUND(AJ1275-0.04999,1)-AJ1275+AM1275)</f>
        <v>0</v>
      </c>
      <c r="AM1275" s="17" t="str">
        <f t="shared" ref="AM1275" si="3402">IF(VLOOKUP(AF1275,Group,7,FALSE)="","",VLOOKUP(AF1275,Group,7,FALSE))</f>
        <v/>
      </c>
      <c r="AO1275" s="31" t="s">
        <v>59</v>
      </c>
    </row>
    <row r="1276" spans="2:41" s="3" customFormat="1" ht="1.5" customHeight="1" x14ac:dyDescent="0.2">
      <c r="P1276" s="73"/>
      <c r="Q1276" s="89"/>
      <c r="R1276" s="6"/>
      <c r="S1276" s="39"/>
      <c r="T1276" s="6"/>
      <c r="U1276" s="5"/>
      <c r="V1276" s="52"/>
      <c r="W1276" s="56"/>
      <c r="X1276" s="15"/>
      <c r="Y1276" s="52"/>
      <c r="Z1276" s="39"/>
      <c r="AA1276" s="39"/>
      <c r="AB1276" s="55"/>
      <c r="AC1276" s="17"/>
      <c r="AD1276" s="15"/>
      <c r="AE1276" s="65"/>
      <c r="AF1276" s="123"/>
      <c r="AG1276" s="39"/>
      <c r="AH1276" s="52"/>
      <c r="AJ1276" s="17"/>
      <c r="AK1276" s="17"/>
      <c r="AL1276" s="17"/>
      <c r="AM1276" s="17"/>
      <c r="AO1276" s="157" t="s">
        <v>59</v>
      </c>
    </row>
    <row r="1277" spans="2:41" s="3" customFormat="1" ht="9.9499999999999993" customHeight="1" x14ac:dyDescent="0.2">
      <c r="B1277" s="113" t="s">
        <v>45</v>
      </c>
      <c r="D1277" s="40"/>
      <c r="E1277" s="73" t="s">
        <v>117</v>
      </c>
      <c r="F1277" s="73"/>
      <c r="G1277" s="30" t="s">
        <v>118</v>
      </c>
      <c r="H1277" s="30"/>
      <c r="I1277" s="30"/>
      <c r="J1277" s="30" t="s">
        <v>115</v>
      </c>
      <c r="K1277" s="30"/>
      <c r="L1277" s="30"/>
      <c r="M1277" s="30"/>
      <c r="N1277" s="30"/>
      <c r="P1277" s="73" t="s">
        <v>119</v>
      </c>
      <c r="Q1277" s="89"/>
      <c r="R1277" s="29"/>
      <c r="S1277" s="39">
        <f t="shared" ref="S1277" si="3403">IF(Suggested="Yes",AA1277,AG1277)</f>
        <v>17.55</v>
      </c>
      <c r="T1277" s="37" t="s">
        <v>46</v>
      </c>
      <c r="U1277" s="5" t="str">
        <f>+Instructions!$B$3</f>
        <v>B</v>
      </c>
      <c r="V1277" s="52"/>
      <c r="W1277" s="56">
        <f>+Instructions!$C$22</f>
        <v>0</v>
      </c>
      <c r="X1277" s="39">
        <f t="shared" ref="X1277" si="3404">ROUND($AA1277*(1-W1277)+0.004999,2)</f>
        <v>17.55</v>
      </c>
      <c r="Y1277" s="52"/>
      <c r="Z1277" s="6" t="s">
        <v>667</v>
      </c>
      <c r="AA1277" s="39">
        <v>17.55</v>
      </c>
      <c r="AB1277" s="60">
        <f t="shared" ref="AB1277" si="3405">+W1277</f>
        <v>0</v>
      </c>
      <c r="AC1277" s="39">
        <f t="shared" ref="AC1277" si="3406">+X1277</f>
        <v>17.55</v>
      </c>
      <c r="AD1277" s="60">
        <f t="shared" ref="AD1277" si="3407">(AG1277-AC1277)/AG1277</f>
        <v>0</v>
      </c>
      <c r="AE1277" s="120"/>
      <c r="AF1277" s="129">
        <v>2</v>
      </c>
      <c r="AG1277" s="44">
        <f t="shared" ref="AG1277" si="3408">SUM(AJ1277:AL1277)+AE1277</f>
        <v>17.55</v>
      </c>
      <c r="AH1277" s="52"/>
      <c r="AJ1277" s="17">
        <f t="shared" ref="AJ1277" si="3409">ROUND(AC1277/(1-VLOOKUP(AF1277,Group,2,FALSE)),2)</f>
        <v>17.55</v>
      </c>
      <c r="AK1277" s="17">
        <f t="shared" ref="AK1277" si="3410">IF(VLOOKUP(AF1277,Group,5,FALSE)="YES",VLOOKUP(ROUND(ROUND(AJ1277,1)-AJ1277,2),Round,2,FALSE)+VLOOKUP(AF1277,Group,6,FALSE),0)</f>
        <v>0</v>
      </c>
      <c r="AL1277" s="17">
        <f t="shared" ref="AL1277" si="3411">IF(VLOOKUP(AF1277,Group,7,FALSE)="",0,ROUND(AJ1277-0.04999,1)-AJ1277+AM1277)</f>
        <v>0</v>
      </c>
      <c r="AM1277" s="17" t="str">
        <f t="shared" ref="AM1277" si="3412">IF(VLOOKUP(AF1277,Group,7,FALSE)="","",VLOOKUP(AF1277,Group,7,FALSE))</f>
        <v/>
      </c>
      <c r="AO1277" s="31" t="s">
        <v>59</v>
      </c>
    </row>
    <row r="1278" spans="2:41" s="3" customFormat="1" ht="2.85" customHeight="1" x14ac:dyDescent="0.2">
      <c r="P1278" s="73"/>
      <c r="Q1278" s="89"/>
      <c r="R1278" s="6"/>
      <c r="S1278" s="39"/>
      <c r="T1278" s="6"/>
      <c r="U1278" s="5"/>
      <c r="V1278" s="52"/>
      <c r="W1278" s="56"/>
      <c r="X1278" s="15"/>
      <c r="Y1278" s="52"/>
      <c r="Z1278" s="39"/>
      <c r="AA1278" s="39"/>
      <c r="AB1278" s="55"/>
      <c r="AC1278" s="17"/>
      <c r="AD1278" s="15"/>
      <c r="AE1278" s="65"/>
      <c r="AF1278" s="123"/>
      <c r="AG1278" s="39"/>
      <c r="AH1278" s="52"/>
      <c r="AJ1278" s="17"/>
      <c r="AK1278" s="17"/>
      <c r="AL1278" s="17"/>
      <c r="AM1278" s="17"/>
      <c r="AO1278" s="157" t="s">
        <v>59</v>
      </c>
    </row>
    <row r="1279" spans="2:41" s="3" customFormat="1" ht="9.9499999999999993" customHeight="1" x14ac:dyDescent="0.2">
      <c r="B1279" s="112" t="s">
        <v>55</v>
      </c>
      <c r="D1279" s="40"/>
      <c r="E1279" s="73" t="s">
        <v>104</v>
      </c>
      <c r="F1279" s="73"/>
      <c r="G1279" s="30" t="s">
        <v>48</v>
      </c>
      <c r="H1279" s="30"/>
      <c r="I1279" s="30"/>
      <c r="J1279" s="30" t="s">
        <v>178</v>
      </c>
      <c r="K1279" s="30"/>
      <c r="L1279" s="30"/>
      <c r="M1279" s="30"/>
      <c r="N1279" s="30"/>
      <c r="P1279" s="73" t="s">
        <v>106</v>
      </c>
      <c r="Q1279" s="89"/>
      <c r="R1279" s="29"/>
      <c r="S1279" s="39">
        <f t="shared" ref="S1279:S1281" si="3413">IF(Suggested="Yes",AA1279,AG1279)</f>
        <v>9.5</v>
      </c>
      <c r="T1279" s="37" t="s">
        <v>47</v>
      </c>
      <c r="U1279" s="5" t="str">
        <f>+Instructions!$B$3</f>
        <v>B</v>
      </c>
      <c r="V1279" s="52"/>
      <c r="W1279" s="56">
        <f>+Instructions!$C$22</f>
        <v>0</v>
      </c>
      <c r="X1279" s="17">
        <f t="shared" ref="X1279:X1281" si="3414">ROUND($AA1279*(1-W1279)+0.004999,2)</f>
        <v>9.5</v>
      </c>
      <c r="Y1279" s="52"/>
      <c r="Z1279" s="6" t="s">
        <v>667</v>
      </c>
      <c r="AA1279" s="39">
        <v>9.5</v>
      </c>
      <c r="AB1279" s="60">
        <f t="shared" ref="AB1279:AB1281" si="3415">+W1279</f>
        <v>0</v>
      </c>
      <c r="AC1279" s="17">
        <f t="shared" ref="AC1279:AC1281" si="3416">+X1279</f>
        <v>9.5</v>
      </c>
      <c r="AD1279" s="12">
        <f t="shared" ref="AD1279:AD1281" si="3417">(AG1279-AC1279)/AG1279</f>
        <v>0</v>
      </c>
      <c r="AE1279" s="120"/>
      <c r="AF1279" s="127">
        <v>1</v>
      </c>
      <c r="AG1279" s="38">
        <f t="shared" ref="AG1279:AG1281" si="3418">SUM(AJ1279:AL1279)+AE1279</f>
        <v>9.5</v>
      </c>
      <c r="AH1279" s="52"/>
      <c r="AJ1279" s="17">
        <f t="shared" ref="AJ1279:AJ1281" si="3419">ROUND(AC1279/(1-VLOOKUP(AF1279,Group,2,FALSE)),2)</f>
        <v>9.5</v>
      </c>
      <c r="AK1279" s="17">
        <f t="shared" ref="AK1279:AK1281" si="3420">IF(VLOOKUP(AF1279,Group,5,FALSE)="YES",VLOOKUP(ROUND(ROUND(AJ1279,1)-AJ1279,2),Round,2,FALSE)+VLOOKUP(AF1279,Group,6,FALSE),0)</f>
        <v>0</v>
      </c>
      <c r="AL1279" s="17">
        <f t="shared" ref="AL1279:AL1281" si="3421">IF(VLOOKUP(AF1279,Group,7,FALSE)="",0,ROUND(AJ1279-0.04999,1)-AJ1279+AM1279)</f>
        <v>0</v>
      </c>
      <c r="AM1279" s="17" t="str">
        <f t="shared" ref="AM1279:AM1281" si="3422">IF(VLOOKUP(AF1279,Group,7,FALSE)="","",VLOOKUP(AF1279,Group,7,FALSE))</f>
        <v/>
      </c>
      <c r="AO1279" s="31" t="s">
        <v>59</v>
      </c>
    </row>
    <row r="1280" spans="2:41" s="3" customFormat="1" ht="9.9499999999999993" customHeight="1" x14ac:dyDescent="0.2">
      <c r="B1280" s="112" t="s">
        <v>55</v>
      </c>
      <c r="D1280" s="40"/>
      <c r="E1280" s="73" t="s">
        <v>109</v>
      </c>
      <c r="F1280" s="73"/>
      <c r="G1280" s="30" t="s">
        <v>48</v>
      </c>
      <c r="H1280" s="30"/>
      <c r="I1280" s="30"/>
      <c r="J1280" s="30" t="s">
        <v>178</v>
      </c>
      <c r="K1280" s="30"/>
      <c r="L1280" s="30"/>
      <c r="M1280" s="30"/>
      <c r="N1280" s="30"/>
      <c r="P1280" s="73" t="s">
        <v>106</v>
      </c>
      <c r="Q1280" s="89"/>
      <c r="R1280" s="29"/>
      <c r="S1280" s="39">
        <f t="shared" si="3413"/>
        <v>10.8</v>
      </c>
      <c r="T1280" s="37" t="s">
        <v>47</v>
      </c>
      <c r="U1280" s="5" t="str">
        <f>+Instructions!$B$3</f>
        <v>B</v>
      </c>
      <c r="V1280" s="52"/>
      <c r="W1280" s="56">
        <f>+Instructions!$C$22</f>
        <v>0</v>
      </c>
      <c r="X1280" s="17">
        <f t="shared" si="3414"/>
        <v>10.8</v>
      </c>
      <c r="Y1280" s="52"/>
      <c r="Z1280" s="6" t="s">
        <v>667</v>
      </c>
      <c r="AA1280" s="39">
        <v>10.8</v>
      </c>
      <c r="AB1280" s="60">
        <f t="shared" si="3415"/>
        <v>0</v>
      </c>
      <c r="AC1280" s="17">
        <f t="shared" si="3416"/>
        <v>10.8</v>
      </c>
      <c r="AD1280" s="12">
        <f t="shared" si="3417"/>
        <v>0</v>
      </c>
      <c r="AE1280" s="120"/>
      <c r="AF1280" s="127">
        <v>1</v>
      </c>
      <c r="AG1280" s="38">
        <f t="shared" si="3418"/>
        <v>10.8</v>
      </c>
      <c r="AH1280" s="52"/>
      <c r="AJ1280" s="17">
        <f t="shared" si="3419"/>
        <v>10.8</v>
      </c>
      <c r="AK1280" s="17">
        <f t="shared" si="3420"/>
        <v>0</v>
      </c>
      <c r="AL1280" s="17">
        <f t="shared" si="3421"/>
        <v>0</v>
      </c>
      <c r="AM1280" s="17" t="str">
        <f t="shared" si="3422"/>
        <v/>
      </c>
      <c r="AO1280" s="31" t="s">
        <v>59</v>
      </c>
    </row>
    <row r="1281" spans="2:41" s="3" customFormat="1" ht="9.9499999999999993" customHeight="1" x14ac:dyDescent="0.2">
      <c r="B1281" s="112" t="s">
        <v>55</v>
      </c>
      <c r="D1281" s="40"/>
      <c r="E1281" s="73" t="s">
        <v>107</v>
      </c>
      <c r="F1281" s="73"/>
      <c r="G1281" s="30" t="s">
        <v>48</v>
      </c>
      <c r="H1281" s="30"/>
      <c r="I1281" s="30"/>
      <c r="J1281" s="30" t="s">
        <v>178</v>
      </c>
      <c r="K1281" s="30"/>
      <c r="L1281" s="30"/>
      <c r="M1281" s="30"/>
      <c r="N1281" s="30"/>
      <c r="P1281" s="73" t="s">
        <v>108</v>
      </c>
      <c r="Q1281" s="89"/>
      <c r="R1281" s="29"/>
      <c r="S1281" s="39">
        <f t="shared" si="3413"/>
        <v>12.8</v>
      </c>
      <c r="T1281" s="37" t="s">
        <v>47</v>
      </c>
      <c r="U1281" s="5" t="str">
        <f>+Instructions!$B$3</f>
        <v>B</v>
      </c>
      <c r="V1281" s="52"/>
      <c r="W1281" s="56">
        <f>+Instructions!$C$22</f>
        <v>0</v>
      </c>
      <c r="X1281" s="17">
        <f t="shared" si="3414"/>
        <v>12.8</v>
      </c>
      <c r="Y1281" s="52"/>
      <c r="Z1281" s="6" t="s">
        <v>667</v>
      </c>
      <c r="AA1281" s="39">
        <v>12.8</v>
      </c>
      <c r="AB1281" s="60">
        <f t="shared" si="3415"/>
        <v>0</v>
      </c>
      <c r="AC1281" s="17">
        <f t="shared" si="3416"/>
        <v>12.8</v>
      </c>
      <c r="AD1281" s="12">
        <f t="shared" si="3417"/>
        <v>0</v>
      </c>
      <c r="AE1281" s="120"/>
      <c r="AF1281" s="127">
        <v>1</v>
      </c>
      <c r="AG1281" s="38">
        <f t="shared" si="3418"/>
        <v>12.8</v>
      </c>
      <c r="AH1281" s="52"/>
      <c r="AJ1281" s="17">
        <f t="shared" si="3419"/>
        <v>12.8</v>
      </c>
      <c r="AK1281" s="17">
        <f t="shared" si="3420"/>
        <v>0</v>
      </c>
      <c r="AL1281" s="17">
        <f t="shared" si="3421"/>
        <v>0</v>
      </c>
      <c r="AM1281" s="17" t="str">
        <f t="shared" si="3422"/>
        <v/>
      </c>
      <c r="AO1281" s="31" t="s">
        <v>59</v>
      </c>
    </row>
    <row r="1282" spans="2:41" s="3" customFormat="1" ht="2.85" customHeight="1" x14ac:dyDescent="0.2">
      <c r="P1282" s="73"/>
      <c r="Q1282" s="89"/>
      <c r="R1282" s="6"/>
      <c r="S1282" s="39"/>
      <c r="T1282" s="6"/>
      <c r="U1282" s="5"/>
      <c r="V1282" s="52"/>
      <c r="W1282" s="56"/>
      <c r="X1282" s="15"/>
      <c r="Y1282" s="52"/>
      <c r="Z1282" s="39"/>
      <c r="AA1282" s="39"/>
      <c r="AB1282" s="55"/>
      <c r="AC1282" s="17"/>
      <c r="AD1282" s="15"/>
      <c r="AE1282" s="65"/>
      <c r="AF1282" s="123"/>
      <c r="AG1282" s="39"/>
      <c r="AH1282" s="52"/>
      <c r="AJ1282" s="17"/>
      <c r="AK1282" s="17"/>
      <c r="AL1282" s="17"/>
      <c r="AM1282" s="17"/>
      <c r="AO1282" s="157" t="s">
        <v>59</v>
      </c>
    </row>
    <row r="1283" spans="2:41" s="3" customFormat="1" ht="9.9499999999999993" customHeight="1" x14ac:dyDescent="0.2">
      <c r="B1283" s="112" t="s">
        <v>55</v>
      </c>
      <c r="D1283" s="40"/>
      <c r="E1283" s="73" t="s">
        <v>107</v>
      </c>
      <c r="F1283" s="73"/>
      <c r="G1283" s="30" t="s">
        <v>48</v>
      </c>
      <c r="H1283" s="30"/>
      <c r="I1283" s="30"/>
      <c r="J1283" s="30" t="s">
        <v>278</v>
      </c>
      <c r="K1283" s="30"/>
      <c r="L1283" s="30"/>
      <c r="M1283" s="30"/>
      <c r="N1283" s="30"/>
      <c r="P1283" s="73" t="s">
        <v>108</v>
      </c>
      <c r="Q1283" s="89"/>
      <c r="R1283" s="29"/>
      <c r="S1283" s="39">
        <f t="shared" ref="S1283" si="3423">IF(Suggested="Yes",AA1283,AG1283)</f>
        <v>12.8</v>
      </c>
      <c r="T1283" s="37" t="s">
        <v>47</v>
      </c>
      <c r="U1283" s="5" t="str">
        <f>+Instructions!$B$3</f>
        <v>B</v>
      </c>
      <c r="V1283" s="52"/>
      <c r="W1283" s="56">
        <f>+Instructions!$C$22</f>
        <v>0</v>
      </c>
      <c r="X1283" s="17">
        <f t="shared" ref="X1283" si="3424">ROUND($AA1283*(1-W1283)+0.004999,2)</f>
        <v>12.8</v>
      </c>
      <c r="Y1283" s="52"/>
      <c r="Z1283" s="6" t="s">
        <v>667</v>
      </c>
      <c r="AA1283" s="39">
        <v>12.8</v>
      </c>
      <c r="AB1283" s="60">
        <f t="shared" ref="AB1283" si="3425">+W1283</f>
        <v>0</v>
      </c>
      <c r="AC1283" s="17">
        <f t="shared" ref="AC1283" si="3426">+X1283</f>
        <v>12.8</v>
      </c>
      <c r="AD1283" s="12">
        <f t="shared" ref="AD1283" si="3427">(AG1283-AC1283)/AG1283</f>
        <v>0</v>
      </c>
      <c r="AE1283" s="120"/>
      <c r="AF1283" s="127">
        <v>1</v>
      </c>
      <c r="AG1283" s="38">
        <f t="shared" ref="AG1283" si="3428">SUM(AJ1283:AL1283)+AE1283</f>
        <v>12.8</v>
      </c>
      <c r="AH1283" s="52"/>
      <c r="AJ1283" s="17">
        <f t="shared" ref="AJ1283" si="3429">ROUND(AC1283/(1-VLOOKUP(AF1283,Group,2,FALSE)),2)</f>
        <v>12.8</v>
      </c>
      <c r="AK1283" s="17">
        <f t="shared" ref="AK1283" si="3430">IF(VLOOKUP(AF1283,Group,5,FALSE)="YES",VLOOKUP(ROUND(ROUND(AJ1283,1)-AJ1283,2),Round,2,FALSE)+VLOOKUP(AF1283,Group,6,FALSE),0)</f>
        <v>0</v>
      </c>
      <c r="AL1283" s="17">
        <f t="shared" ref="AL1283" si="3431">IF(VLOOKUP(AF1283,Group,7,FALSE)="",0,ROUND(AJ1283-0.04999,1)-AJ1283+AM1283)</f>
        <v>0</v>
      </c>
      <c r="AM1283" s="17" t="str">
        <f t="shared" ref="AM1283" si="3432">IF(VLOOKUP(AF1283,Group,7,FALSE)="","",VLOOKUP(AF1283,Group,7,FALSE))</f>
        <v/>
      </c>
      <c r="AO1283" s="31" t="s">
        <v>59</v>
      </c>
    </row>
    <row r="1284" spans="2:41" s="3" customFormat="1" ht="2.85" customHeight="1" x14ac:dyDescent="0.2">
      <c r="P1284" s="73"/>
      <c r="Q1284" s="89"/>
      <c r="R1284" s="6"/>
      <c r="S1284" s="39"/>
      <c r="T1284" s="6"/>
      <c r="U1284" s="5"/>
      <c r="V1284" s="52"/>
      <c r="W1284" s="56"/>
      <c r="X1284" s="15"/>
      <c r="Y1284" s="52"/>
      <c r="Z1284" s="39"/>
      <c r="AA1284" s="39"/>
      <c r="AB1284" s="55"/>
      <c r="AC1284" s="17"/>
      <c r="AD1284" s="15"/>
      <c r="AE1284" s="65"/>
      <c r="AF1284" s="123"/>
      <c r="AG1284" s="39"/>
      <c r="AH1284" s="52"/>
      <c r="AJ1284" s="17"/>
      <c r="AK1284" s="17"/>
      <c r="AL1284" s="17"/>
      <c r="AM1284" s="17"/>
      <c r="AO1284" s="157" t="s">
        <v>59</v>
      </c>
    </row>
    <row r="1285" spans="2:41" s="3" customFormat="1" ht="9.9499999999999993" customHeight="1" x14ac:dyDescent="0.2">
      <c r="B1285" s="112" t="s">
        <v>55</v>
      </c>
      <c r="D1285" s="40"/>
      <c r="E1285" s="73" t="s">
        <v>107</v>
      </c>
      <c r="F1285" s="73"/>
      <c r="G1285" s="30" t="s">
        <v>48</v>
      </c>
      <c r="H1285" s="30"/>
      <c r="I1285" s="30"/>
      <c r="J1285" s="30" t="s">
        <v>175</v>
      </c>
      <c r="K1285" s="30"/>
      <c r="L1285" s="30"/>
      <c r="M1285" s="30"/>
      <c r="N1285" s="30"/>
      <c r="P1285" s="73" t="s">
        <v>108</v>
      </c>
      <c r="Q1285" s="89"/>
      <c r="R1285" s="29"/>
      <c r="S1285" s="39">
        <f t="shared" ref="S1285" si="3433">IF(Suggested="Yes",AA1285,AG1285)</f>
        <v>12.8</v>
      </c>
      <c r="T1285" s="37" t="s">
        <v>47</v>
      </c>
      <c r="U1285" s="5" t="str">
        <f>+Instructions!$B$3</f>
        <v>B</v>
      </c>
      <c r="V1285" s="52"/>
      <c r="W1285" s="56">
        <f>+Instructions!$C$22</f>
        <v>0</v>
      </c>
      <c r="X1285" s="17">
        <f t="shared" ref="X1285" si="3434">ROUND($AA1285*(1-W1285)+0.004999,2)</f>
        <v>12.8</v>
      </c>
      <c r="Y1285" s="52"/>
      <c r="Z1285" s="6" t="s">
        <v>667</v>
      </c>
      <c r="AA1285" s="39">
        <v>12.8</v>
      </c>
      <c r="AB1285" s="60">
        <f t="shared" ref="AB1285" si="3435">+W1285</f>
        <v>0</v>
      </c>
      <c r="AC1285" s="17">
        <f t="shared" ref="AC1285" si="3436">+X1285</f>
        <v>12.8</v>
      </c>
      <c r="AD1285" s="12">
        <f t="shared" ref="AD1285" si="3437">(AG1285-AC1285)/AG1285</f>
        <v>0</v>
      </c>
      <c r="AE1285" s="120"/>
      <c r="AF1285" s="127">
        <v>1</v>
      </c>
      <c r="AG1285" s="38">
        <f t="shared" ref="AG1285" si="3438">SUM(AJ1285:AL1285)+AE1285</f>
        <v>12.8</v>
      </c>
      <c r="AH1285" s="52"/>
      <c r="AJ1285" s="17">
        <f t="shared" ref="AJ1285" si="3439">ROUND(AC1285/(1-VLOOKUP(AF1285,Group,2,FALSE)),2)</f>
        <v>12.8</v>
      </c>
      <c r="AK1285" s="17">
        <f t="shared" ref="AK1285" si="3440">IF(VLOOKUP(AF1285,Group,5,FALSE)="YES",VLOOKUP(ROUND(ROUND(AJ1285,1)-AJ1285,2),Round,2,FALSE)+VLOOKUP(AF1285,Group,6,FALSE),0)</f>
        <v>0</v>
      </c>
      <c r="AL1285" s="17">
        <f t="shared" ref="AL1285" si="3441">IF(VLOOKUP(AF1285,Group,7,FALSE)="",0,ROUND(AJ1285-0.04999,1)-AJ1285+AM1285)</f>
        <v>0</v>
      </c>
      <c r="AM1285" s="17" t="str">
        <f t="shared" ref="AM1285" si="3442">IF(VLOOKUP(AF1285,Group,7,FALSE)="","",VLOOKUP(AF1285,Group,7,FALSE))</f>
        <v/>
      </c>
      <c r="AO1285" s="31" t="s">
        <v>59</v>
      </c>
    </row>
    <row r="1286" spans="2:41" s="3" customFormat="1" ht="2.85" customHeight="1" x14ac:dyDescent="0.2">
      <c r="P1286" s="73"/>
      <c r="Q1286" s="89"/>
      <c r="R1286" s="6"/>
      <c r="S1286" s="39"/>
      <c r="T1286" s="6"/>
      <c r="U1286" s="5"/>
      <c r="V1286" s="52"/>
      <c r="W1286" s="56"/>
      <c r="X1286" s="15"/>
      <c r="Y1286" s="52"/>
      <c r="Z1286" s="39"/>
      <c r="AA1286" s="39"/>
      <c r="AB1286" s="55"/>
      <c r="AC1286" s="17"/>
      <c r="AD1286" s="15"/>
      <c r="AE1286" s="65"/>
      <c r="AF1286" s="123"/>
      <c r="AG1286" s="39"/>
      <c r="AH1286" s="52"/>
      <c r="AJ1286" s="17"/>
      <c r="AK1286" s="17"/>
      <c r="AL1286" s="17"/>
      <c r="AM1286" s="17"/>
      <c r="AO1286" s="157" t="s">
        <v>59</v>
      </c>
    </row>
    <row r="1287" spans="2:41" s="3" customFormat="1" ht="9.9499999999999993" customHeight="1" x14ac:dyDescent="0.2">
      <c r="D1287" s="40" t="s">
        <v>97</v>
      </c>
      <c r="E1287" s="186" t="s">
        <v>482</v>
      </c>
      <c r="F1287" s="186"/>
      <c r="G1287" s="186"/>
      <c r="H1287" s="186"/>
      <c r="I1287" s="186"/>
      <c r="J1287" s="186"/>
      <c r="K1287" s="186"/>
      <c r="L1287" s="186"/>
      <c r="M1287" s="186"/>
      <c r="N1287" s="186"/>
      <c r="O1287" s="186"/>
      <c r="P1287" s="98"/>
      <c r="Q1287" s="187"/>
      <c r="R1287" s="188"/>
      <c r="S1287" s="39"/>
      <c r="T1287" s="6"/>
      <c r="U1287" s="5"/>
      <c r="V1287" s="52"/>
      <c r="W1287" s="56"/>
      <c r="X1287" s="15"/>
      <c r="Y1287" s="52"/>
      <c r="Z1287" s="39"/>
      <c r="AA1287" s="39"/>
      <c r="AB1287" s="55"/>
      <c r="AC1287" s="17"/>
      <c r="AD1287" s="15"/>
      <c r="AE1287" s="65"/>
      <c r="AF1287" s="123"/>
      <c r="AG1287" s="39"/>
      <c r="AH1287" s="52"/>
      <c r="AJ1287" s="17"/>
      <c r="AK1287" s="17"/>
      <c r="AL1287" s="17"/>
      <c r="AM1287" s="17"/>
      <c r="AO1287" s="157" t="s">
        <v>59</v>
      </c>
    </row>
    <row r="1288" spans="2:41" s="3" customFormat="1" ht="1.5" customHeight="1" x14ac:dyDescent="0.2">
      <c r="P1288" s="73"/>
      <c r="Q1288" s="89"/>
      <c r="R1288" s="6"/>
      <c r="S1288" s="39"/>
      <c r="T1288" s="6"/>
      <c r="U1288" s="5"/>
      <c r="V1288" s="52"/>
      <c r="W1288" s="56"/>
      <c r="X1288" s="15"/>
      <c r="Y1288" s="52"/>
      <c r="Z1288" s="39"/>
      <c r="AA1288" s="39"/>
      <c r="AB1288" s="55"/>
      <c r="AC1288" s="17"/>
      <c r="AD1288" s="15"/>
      <c r="AE1288" s="65"/>
      <c r="AF1288" s="123"/>
      <c r="AG1288" s="39"/>
      <c r="AH1288" s="52"/>
      <c r="AJ1288" s="17"/>
      <c r="AK1288" s="17"/>
      <c r="AL1288" s="17"/>
      <c r="AM1288" s="17"/>
      <c r="AO1288" s="157" t="s">
        <v>59</v>
      </c>
    </row>
    <row r="1289" spans="2:41" s="3" customFormat="1" ht="9.9499999999999993" customHeight="1" x14ac:dyDescent="0.2">
      <c r="B1289" s="112" t="s">
        <v>55</v>
      </c>
      <c r="D1289" s="40"/>
      <c r="E1289" s="73" t="s">
        <v>123</v>
      </c>
      <c r="F1289" s="73"/>
      <c r="G1289" s="30" t="s">
        <v>48</v>
      </c>
      <c r="H1289" s="30"/>
      <c r="I1289" s="30"/>
      <c r="J1289" s="30" t="s">
        <v>105</v>
      </c>
      <c r="K1289" s="30"/>
      <c r="L1289" s="30"/>
      <c r="M1289" s="30"/>
      <c r="N1289" s="30"/>
      <c r="P1289" s="73" t="s">
        <v>129</v>
      </c>
      <c r="Q1289" s="89"/>
      <c r="R1289" s="29"/>
      <c r="S1289" s="39">
        <f t="shared" ref="S1289:S1291" si="3443">IF(Suggested="Yes",AA1289,AG1289)</f>
        <v>10.45</v>
      </c>
      <c r="T1289" s="37" t="s">
        <v>47</v>
      </c>
      <c r="U1289" s="5" t="str">
        <f>+Instructions!$B$3</f>
        <v>B</v>
      </c>
      <c r="V1289" s="52"/>
      <c r="W1289" s="56">
        <f>+Instructions!$C$22</f>
        <v>0</v>
      </c>
      <c r="X1289" s="17">
        <f t="shared" ref="X1289:X1291" si="3444">ROUND($AA1289*(1-W1289)+0.004999,2)</f>
        <v>10.45</v>
      </c>
      <c r="Y1289" s="52"/>
      <c r="Z1289" s="6" t="s">
        <v>667</v>
      </c>
      <c r="AA1289" s="39">
        <v>10.45</v>
      </c>
      <c r="AB1289" s="60">
        <f t="shared" ref="AB1289:AB1291" si="3445">+W1289</f>
        <v>0</v>
      </c>
      <c r="AC1289" s="17">
        <f t="shared" ref="AC1289:AC1291" si="3446">+X1289</f>
        <v>10.45</v>
      </c>
      <c r="AD1289" s="12">
        <f t="shared" ref="AD1289:AD1291" si="3447">(AG1289-AC1289)/AG1289</f>
        <v>0</v>
      </c>
      <c r="AE1289" s="120"/>
      <c r="AF1289" s="127">
        <v>1</v>
      </c>
      <c r="AG1289" s="38">
        <f t="shared" ref="AG1289:AG1291" si="3448">SUM(AJ1289:AL1289)+AE1289</f>
        <v>10.45</v>
      </c>
      <c r="AH1289" s="52"/>
      <c r="AJ1289" s="17">
        <f t="shared" ref="AJ1289:AJ1291" si="3449">ROUND(AC1289/(1-VLOOKUP(AF1289,Group,2,FALSE)),2)</f>
        <v>10.45</v>
      </c>
      <c r="AK1289" s="17">
        <f t="shared" ref="AK1289:AK1291" si="3450">IF(VLOOKUP(AF1289,Group,5,FALSE)="YES",VLOOKUP(ROUND(ROUND(AJ1289,1)-AJ1289,2),Round,2,FALSE)+VLOOKUP(AF1289,Group,6,FALSE),0)</f>
        <v>0</v>
      </c>
      <c r="AL1289" s="17">
        <f t="shared" ref="AL1289:AL1291" si="3451">IF(VLOOKUP(AF1289,Group,7,FALSE)="",0,ROUND(AJ1289-0.04999,1)-AJ1289+AM1289)</f>
        <v>0</v>
      </c>
      <c r="AM1289" s="17" t="str">
        <f t="shared" ref="AM1289:AM1291" si="3452">IF(VLOOKUP(AF1289,Group,7,FALSE)="","",VLOOKUP(AF1289,Group,7,FALSE))</f>
        <v/>
      </c>
      <c r="AO1289" s="31" t="s">
        <v>59</v>
      </c>
    </row>
    <row r="1290" spans="2:41" s="3" customFormat="1" ht="9.9499999999999993" customHeight="1" x14ac:dyDescent="0.2">
      <c r="B1290" s="112" t="s">
        <v>55</v>
      </c>
      <c r="D1290" s="40"/>
      <c r="E1290" s="73" t="s">
        <v>124</v>
      </c>
      <c r="F1290" s="73"/>
      <c r="G1290" s="30" t="s">
        <v>48</v>
      </c>
      <c r="H1290" s="30"/>
      <c r="I1290" s="30"/>
      <c r="J1290" s="30" t="s">
        <v>105</v>
      </c>
      <c r="K1290" s="30"/>
      <c r="L1290" s="30"/>
      <c r="M1290" s="30"/>
      <c r="N1290" s="30"/>
      <c r="P1290" s="73" t="s">
        <v>111</v>
      </c>
      <c r="Q1290" s="89"/>
      <c r="R1290" s="29"/>
      <c r="S1290" s="39">
        <f t="shared" si="3443"/>
        <v>11.55</v>
      </c>
      <c r="T1290" s="37" t="s">
        <v>47</v>
      </c>
      <c r="U1290" s="5" t="str">
        <f>+Instructions!$B$3</f>
        <v>B</v>
      </c>
      <c r="V1290" s="52"/>
      <c r="W1290" s="56">
        <f>+Instructions!$C$22</f>
        <v>0</v>
      </c>
      <c r="X1290" s="17">
        <f t="shared" si="3444"/>
        <v>11.55</v>
      </c>
      <c r="Y1290" s="52"/>
      <c r="Z1290" s="6" t="s">
        <v>667</v>
      </c>
      <c r="AA1290" s="39">
        <v>11.55</v>
      </c>
      <c r="AB1290" s="60">
        <f t="shared" si="3445"/>
        <v>0</v>
      </c>
      <c r="AC1290" s="17">
        <f t="shared" si="3446"/>
        <v>11.55</v>
      </c>
      <c r="AD1290" s="12">
        <f t="shared" si="3447"/>
        <v>0</v>
      </c>
      <c r="AE1290" s="120"/>
      <c r="AF1290" s="127">
        <v>1</v>
      </c>
      <c r="AG1290" s="38">
        <f t="shared" si="3448"/>
        <v>11.55</v>
      </c>
      <c r="AH1290" s="52"/>
      <c r="AJ1290" s="17">
        <f t="shared" si="3449"/>
        <v>11.55</v>
      </c>
      <c r="AK1290" s="17">
        <f t="shared" si="3450"/>
        <v>0</v>
      </c>
      <c r="AL1290" s="17">
        <f t="shared" si="3451"/>
        <v>0</v>
      </c>
      <c r="AM1290" s="17" t="str">
        <f t="shared" si="3452"/>
        <v/>
      </c>
      <c r="AO1290" s="31" t="s">
        <v>59</v>
      </c>
    </row>
    <row r="1291" spans="2:41" s="3" customFormat="1" ht="9.9499999999999993" customHeight="1" x14ac:dyDescent="0.2">
      <c r="B1291" s="112" t="s">
        <v>55</v>
      </c>
      <c r="D1291" s="40"/>
      <c r="E1291" s="73" t="s">
        <v>125</v>
      </c>
      <c r="F1291" s="73"/>
      <c r="G1291" s="30" t="s">
        <v>48</v>
      </c>
      <c r="H1291" s="30"/>
      <c r="I1291" s="30"/>
      <c r="J1291" s="30" t="s">
        <v>105</v>
      </c>
      <c r="K1291" s="30"/>
      <c r="L1291" s="30"/>
      <c r="M1291" s="30"/>
      <c r="N1291" s="30"/>
      <c r="P1291" s="73" t="s">
        <v>141</v>
      </c>
      <c r="Q1291" s="89"/>
      <c r="R1291" s="29"/>
      <c r="S1291" s="39">
        <f t="shared" si="3443"/>
        <v>14.4</v>
      </c>
      <c r="T1291" s="37" t="s">
        <v>47</v>
      </c>
      <c r="U1291" s="5" t="str">
        <f>+Instructions!$B$3</f>
        <v>B</v>
      </c>
      <c r="V1291" s="52"/>
      <c r="W1291" s="56">
        <f>+Instructions!$C$22</f>
        <v>0</v>
      </c>
      <c r="X1291" s="17">
        <f t="shared" si="3444"/>
        <v>14.4</v>
      </c>
      <c r="Y1291" s="52"/>
      <c r="Z1291" s="6" t="s">
        <v>667</v>
      </c>
      <c r="AA1291" s="39">
        <v>14.4</v>
      </c>
      <c r="AB1291" s="60">
        <f t="shared" si="3445"/>
        <v>0</v>
      </c>
      <c r="AC1291" s="17">
        <f t="shared" si="3446"/>
        <v>14.4</v>
      </c>
      <c r="AD1291" s="12">
        <f t="shared" si="3447"/>
        <v>0</v>
      </c>
      <c r="AE1291" s="120"/>
      <c r="AF1291" s="127">
        <v>1</v>
      </c>
      <c r="AG1291" s="38">
        <f t="shared" si="3448"/>
        <v>14.4</v>
      </c>
      <c r="AH1291" s="52"/>
      <c r="AJ1291" s="17">
        <f t="shared" si="3449"/>
        <v>14.4</v>
      </c>
      <c r="AK1291" s="17">
        <f t="shared" si="3450"/>
        <v>0</v>
      </c>
      <c r="AL1291" s="17">
        <f t="shared" si="3451"/>
        <v>0</v>
      </c>
      <c r="AM1291" s="17" t="str">
        <f t="shared" si="3452"/>
        <v/>
      </c>
      <c r="AO1291" s="31" t="s">
        <v>59</v>
      </c>
    </row>
    <row r="1292" spans="2:41" s="3" customFormat="1" ht="1.5" customHeight="1" x14ac:dyDescent="0.2">
      <c r="P1292" s="73"/>
      <c r="Q1292" s="89"/>
      <c r="R1292" s="6"/>
      <c r="S1292" s="39"/>
      <c r="T1292" s="6"/>
      <c r="U1292" s="5"/>
      <c r="V1292" s="52"/>
      <c r="W1292" s="56"/>
      <c r="X1292" s="15"/>
      <c r="Y1292" s="52"/>
      <c r="Z1292" s="39"/>
      <c r="AA1292" s="39"/>
      <c r="AB1292" s="55"/>
      <c r="AC1292" s="17"/>
      <c r="AD1292" s="15"/>
      <c r="AE1292" s="65"/>
      <c r="AF1292" s="123"/>
      <c r="AG1292" s="39"/>
      <c r="AH1292" s="52"/>
      <c r="AJ1292" s="17"/>
      <c r="AK1292" s="17"/>
      <c r="AL1292" s="17"/>
      <c r="AM1292" s="17"/>
      <c r="AO1292" s="157" t="s">
        <v>59</v>
      </c>
    </row>
    <row r="1293" spans="2:41" s="3" customFormat="1" ht="9.9499999999999993" customHeight="1" x14ac:dyDescent="0.2">
      <c r="B1293" s="111" t="s">
        <v>8</v>
      </c>
      <c r="D1293" s="40"/>
      <c r="E1293" s="73" t="s">
        <v>224</v>
      </c>
      <c r="F1293" s="73"/>
      <c r="G1293" s="30" t="s">
        <v>114</v>
      </c>
      <c r="H1293" s="30"/>
      <c r="I1293" s="30"/>
      <c r="J1293" s="30" t="s">
        <v>115</v>
      </c>
      <c r="K1293" s="30"/>
      <c r="L1293" s="73" t="s">
        <v>149</v>
      </c>
      <c r="N1293" s="191" t="s">
        <v>130</v>
      </c>
      <c r="P1293" s="73" t="s">
        <v>116</v>
      </c>
      <c r="Q1293" s="89"/>
      <c r="R1293" s="29"/>
      <c r="S1293" s="39">
        <f t="shared" ref="S1293:S1295" si="3453">IF(Suggested="Yes",AA1293,AG1293)</f>
        <v>36.049999999999997</v>
      </c>
      <c r="T1293" s="37" t="s">
        <v>46</v>
      </c>
      <c r="U1293" s="5" t="str">
        <f>+Instructions!$B$3</f>
        <v>B</v>
      </c>
      <c r="V1293" s="52"/>
      <c r="W1293" s="56">
        <f>+Instructions!$C$22</f>
        <v>0</v>
      </c>
      <c r="X1293" s="17">
        <f t="shared" ref="X1293:X1295" si="3454">ROUND($AA1293*(1-W1293)+0.004999,2)</f>
        <v>36.049999999999997</v>
      </c>
      <c r="Y1293" s="52"/>
      <c r="Z1293" s="6" t="s">
        <v>667</v>
      </c>
      <c r="AA1293" s="39">
        <v>36.049999999999997</v>
      </c>
      <c r="AB1293" s="60">
        <f t="shared" ref="AB1293:AB1295" si="3455">+W1293</f>
        <v>0</v>
      </c>
      <c r="AC1293" s="17">
        <f t="shared" ref="AC1293:AC1295" si="3456">+X1293</f>
        <v>36.049999999999997</v>
      </c>
      <c r="AD1293" s="12">
        <f t="shared" ref="AD1293:AD1295" si="3457">(AG1293-AC1293)/AG1293</f>
        <v>0</v>
      </c>
      <c r="AE1293" s="120"/>
      <c r="AF1293" s="128">
        <v>3</v>
      </c>
      <c r="AG1293" s="53">
        <f t="shared" ref="AG1293:AG1295" si="3458">SUM(AJ1293:AL1293)+AE1293</f>
        <v>36.049999999999997</v>
      </c>
      <c r="AH1293" s="52"/>
      <c r="AJ1293" s="17">
        <f t="shared" ref="AJ1293:AJ1295" si="3459">ROUND(AC1293/(1-VLOOKUP(AF1293,Group,2,FALSE)),2)</f>
        <v>36.049999999999997</v>
      </c>
      <c r="AK1293" s="17">
        <f t="shared" ref="AK1293:AK1295" si="3460">IF(VLOOKUP(AF1293,Group,5,FALSE)="YES",VLOOKUP(ROUND(ROUND(AJ1293,1)-AJ1293,2),Round,2,FALSE)+VLOOKUP(AF1293,Group,6,FALSE),0)</f>
        <v>0</v>
      </c>
      <c r="AL1293" s="17">
        <f t="shared" ref="AL1293:AL1295" si="3461">IF(VLOOKUP(AF1293,Group,7,FALSE)="",0,ROUND(AJ1293-0.04999,1)-AJ1293+AM1293)</f>
        <v>0</v>
      </c>
      <c r="AM1293" s="17" t="str">
        <f t="shared" ref="AM1293:AM1295" si="3462">IF(VLOOKUP(AF1293,Group,7,FALSE)="","",VLOOKUP(AF1293,Group,7,FALSE))</f>
        <v/>
      </c>
      <c r="AO1293" s="31" t="s">
        <v>59</v>
      </c>
    </row>
    <row r="1294" spans="2:41" s="3" customFormat="1" ht="9.9499999999999993" customHeight="1" x14ac:dyDescent="0.2">
      <c r="B1294" s="111" t="s">
        <v>8</v>
      </c>
      <c r="D1294" s="40"/>
      <c r="E1294" s="73" t="s">
        <v>224</v>
      </c>
      <c r="F1294" s="73"/>
      <c r="G1294" s="30" t="s">
        <v>114</v>
      </c>
      <c r="H1294" s="30"/>
      <c r="I1294" s="30"/>
      <c r="J1294" s="30" t="s">
        <v>115</v>
      </c>
      <c r="K1294" s="30"/>
      <c r="L1294" s="73" t="s">
        <v>145</v>
      </c>
      <c r="N1294" s="191" t="s">
        <v>130</v>
      </c>
      <c r="P1294" s="73" t="s">
        <v>116</v>
      </c>
      <c r="Q1294" s="89"/>
      <c r="R1294" s="29"/>
      <c r="S1294" s="39">
        <f t="shared" si="3453"/>
        <v>24.8</v>
      </c>
      <c r="T1294" s="37" t="s">
        <v>46</v>
      </c>
      <c r="U1294" s="5" t="str">
        <f>+Instructions!$B$3</f>
        <v>B</v>
      </c>
      <c r="V1294" s="52"/>
      <c r="W1294" s="56">
        <f>+Instructions!$C$22</f>
        <v>0</v>
      </c>
      <c r="X1294" s="17">
        <f t="shared" si="3454"/>
        <v>24.8</v>
      </c>
      <c r="Y1294" s="52"/>
      <c r="Z1294" s="6" t="s">
        <v>667</v>
      </c>
      <c r="AA1294" s="39">
        <v>24.8</v>
      </c>
      <c r="AB1294" s="60">
        <f t="shared" si="3455"/>
        <v>0</v>
      </c>
      <c r="AC1294" s="17">
        <f t="shared" si="3456"/>
        <v>24.8</v>
      </c>
      <c r="AD1294" s="12">
        <f t="shared" si="3457"/>
        <v>0</v>
      </c>
      <c r="AE1294" s="120"/>
      <c r="AF1294" s="128">
        <v>3</v>
      </c>
      <c r="AG1294" s="53">
        <f t="shared" si="3458"/>
        <v>24.8</v>
      </c>
      <c r="AH1294" s="52"/>
      <c r="AJ1294" s="17">
        <f t="shared" si="3459"/>
        <v>24.8</v>
      </c>
      <c r="AK1294" s="17">
        <f t="shared" si="3460"/>
        <v>0</v>
      </c>
      <c r="AL1294" s="17">
        <f t="shared" si="3461"/>
        <v>0</v>
      </c>
      <c r="AM1294" s="17" t="str">
        <f t="shared" si="3462"/>
        <v/>
      </c>
      <c r="AO1294" s="31" t="s">
        <v>59</v>
      </c>
    </row>
    <row r="1295" spans="2:41" s="3" customFormat="1" ht="9.9499999999999993" customHeight="1" x14ac:dyDescent="0.2">
      <c r="B1295" s="111" t="s">
        <v>8</v>
      </c>
      <c r="D1295" s="40"/>
      <c r="E1295" s="73" t="s">
        <v>224</v>
      </c>
      <c r="F1295" s="73"/>
      <c r="G1295" s="30" t="s">
        <v>114</v>
      </c>
      <c r="H1295" s="30"/>
      <c r="I1295" s="30"/>
      <c r="J1295" s="30" t="s">
        <v>115</v>
      </c>
      <c r="K1295" s="30"/>
      <c r="L1295" s="73" t="s">
        <v>150</v>
      </c>
      <c r="N1295" s="191" t="s">
        <v>130</v>
      </c>
      <c r="P1295" s="73" t="s">
        <v>116</v>
      </c>
      <c r="Q1295" s="89"/>
      <c r="R1295" s="29"/>
      <c r="S1295" s="39">
        <f t="shared" si="3453"/>
        <v>24.8</v>
      </c>
      <c r="T1295" s="37" t="s">
        <v>46</v>
      </c>
      <c r="U1295" s="5" t="str">
        <f>+Instructions!$B$3</f>
        <v>B</v>
      </c>
      <c r="V1295" s="52"/>
      <c r="W1295" s="56">
        <f>+Instructions!$C$22</f>
        <v>0</v>
      </c>
      <c r="X1295" s="17">
        <f t="shared" si="3454"/>
        <v>24.8</v>
      </c>
      <c r="Y1295" s="52"/>
      <c r="Z1295" s="6" t="s">
        <v>667</v>
      </c>
      <c r="AA1295" s="39">
        <v>24.8</v>
      </c>
      <c r="AB1295" s="60">
        <f t="shared" si="3455"/>
        <v>0</v>
      </c>
      <c r="AC1295" s="17">
        <f t="shared" si="3456"/>
        <v>24.8</v>
      </c>
      <c r="AD1295" s="12">
        <f t="shared" si="3457"/>
        <v>0</v>
      </c>
      <c r="AE1295" s="120"/>
      <c r="AF1295" s="128">
        <v>3</v>
      </c>
      <c r="AG1295" s="53">
        <f t="shared" si="3458"/>
        <v>24.8</v>
      </c>
      <c r="AH1295" s="52"/>
      <c r="AJ1295" s="17">
        <f t="shared" si="3459"/>
        <v>24.8</v>
      </c>
      <c r="AK1295" s="17">
        <f t="shared" si="3460"/>
        <v>0</v>
      </c>
      <c r="AL1295" s="17">
        <f t="shared" si="3461"/>
        <v>0</v>
      </c>
      <c r="AM1295" s="17" t="str">
        <f t="shared" si="3462"/>
        <v/>
      </c>
      <c r="AO1295" s="31" t="s">
        <v>59</v>
      </c>
    </row>
    <row r="1296" spans="2:41" s="3" customFormat="1" ht="1.5" customHeight="1" x14ac:dyDescent="0.2">
      <c r="P1296" s="73"/>
      <c r="Q1296" s="89"/>
      <c r="R1296" s="6"/>
      <c r="S1296" s="39"/>
      <c r="T1296" s="6"/>
      <c r="U1296" s="5"/>
      <c r="V1296" s="52"/>
      <c r="W1296" s="56"/>
      <c r="X1296" s="15"/>
      <c r="Y1296" s="52"/>
      <c r="Z1296" s="39"/>
      <c r="AA1296" s="39"/>
      <c r="AB1296" s="55"/>
      <c r="AC1296" s="17"/>
      <c r="AD1296" s="15"/>
      <c r="AE1296" s="65"/>
      <c r="AF1296" s="123"/>
      <c r="AG1296" s="39"/>
      <c r="AH1296" s="52"/>
      <c r="AJ1296" s="17"/>
      <c r="AK1296" s="17"/>
      <c r="AL1296" s="17"/>
      <c r="AM1296" s="17"/>
      <c r="AO1296" s="157" t="s">
        <v>59</v>
      </c>
    </row>
    <row r="1297" spans="2:41" s="3" customFormat="1" ht="9.9499999999999993" customHeight="1" x14ac:dyDescent="0.2">
      <c r="B1297" s="113" t="s">
        <v>45</v>
      </c>
      <c r="D1297" s="40"/>
      <c r="E1297" s="73" t="s">
        <v>148</v>
      </c>
      <c r="F1297" s="73"/>
      <c r="G1297" s="30" t="s">
        <v>118</v>
      </c>
      <c r="H1297" s="30"/>
      <c r="I1297" s="30"/>
      <c r="J1297" s="30" t="s">
        <v>115</v>
      </c>
      <c r="K1297" s="30"/>
      <c r="L1297" s="30"/>
      <c r="M1297" s="30"/>
      <c r="N1297" s="30"/>
      <c r="P1297" s="73" t="s">
        <v>147</v>
      </c>
      <c r="Q1297" s="89"/>
      <c r="R1297" s="29"/>
      <c r="S1297" s="39">
        <f t="shared" ref="S1297" si="3463">IF(Suggested="Yes",AA1297,AG1297)</f>
        <v>19</v>
      </c>
      <c r="T1297" s="37" t="s">
        <v>46</v>
      </c>
      <c r="U1297" s="5" t="str">
        <f>+Instructions!$B$3</f>
        <v>B</v>
      </c>
      <c r="V1297" s="52"/>
      <c r="W1297" s="56">
        <f>+Instructions!$C$22</f>
        <v>0</v>
      </c>
      <c r="X1297" s="39">
        <f t="shared" ref="X1297" si="3464">ROUND($AA1297*(1-W1297)+0.004999,2)</f>
        <v>19</v>
      </c>
      <c r="Y1297" s="52"/>
      <c r="Z1297" s="6" t="s">
        <v>667</v>
      </c>
      <c r="AA1297" s="39">
        <v>19</v>
      </c>
      <c r="AB1297" s="60">
        <f t="shared" ref="AB1297" si="3465">+W1297</f>
        <v>0</v>
      </c>
      <c r="AC1297" s="39">
        <f t="shared" ref="AC1297" si="3466">+X1297</f>
        <v>19</v>
      </c>
      <c r="AD1297" s="60">
        <f t="shared" ref="AD1297" si="3467">(AG1297-AC1297)/AG1297</f>
        <v>0</v>
      </c>
      <c r="AE1297" s="120"/>
      <c r="AF1297" s="129">
        <v>2</v>
      </c>
      <c r="AG1297" s="44">
        <f t="shared" ref="AG1297" si="3468">SUM(AJ1297:AL1297)+AE1297</f>
        <v>19</v>
      </c>
      <c r="AH1297" s="52"/>
      <c r="AJ1297" s="17">
        <f t="shared" ref="AJ1297" si="3469">ROUND(AC1297/(1-VLOOKUP(AF1297,Group,2,FALSE)),2)</f>
        <v>19</v>
      </c>
      <c r="AK1297" s="17">
        <f t="shared" ref="AK1297" si="3470">IF(VLOOKUP(AF1297,Group,5,FALSE)="YES",VLOOKUP(ROUND(ROUND(AJ1297,1)-AJ1297,2),Round,2,FALSE)+VLOOKUP(AF1297,Group,6,FALSE),0)</f>
        <v>0</v>
      </c>
      <c r="AL1297" s="17">
        <f t="shared" ref="AL1297" si="3471">IF(VLOOKUP(AF1297,Group,7,FALSE)="",0,ROUND(AJ1297-0.04999,1)-AJ1297+AM1297)</f>
        <v>0</v>
      </c>
      <c r="AM1297" s="17" t="str">
        <f t="shared" ref="AM1297" si="3472">IF(VLOOKUP(AF1297,Group,7,FALSE)="","",VLOOKUP(AF1297,Group,7,FALSE))</f>
        <v/>
      </c>
      <c r="AO1297" s="31" t="s">
        <v>59</v>
      </c>
    </row>
    <row r="1298" spans="2:41" s="3" customFormat="1" ht="2.85" customHeight="1" x14ac:dyDescent="0.2">
      <c r="P1298" s="73"/>
      <c r="Q1298" s="89"/>
      <c r="R1298" s="6"/>
      <c r="S1298" s="39"/>
      <c r="T1298" s="6"/>
      <c r="U1298" s="5"/>
      <c r="V1298" s="52"/>
      <c r="W1298" s="56"/>
      <c r="X1298" s="15"/>
      <c r="Y1298" s="52"/>
      <c r="Z1298" s="39"/>
      <c r="AA1298" s="39"/>
      <c r="AB1298" s="55"/>
      <c r="AC1298" s="17"/>
      <c r="AD1298" s="15"/>
      <c r="AE1298" s="65"/>
      <c r="AF1298" s="123"/>
      <c r="AG1298" s="39"/>
      <c r="AH1298" s="52"/>
      <c r="AJ1298" s="17"/>
      <c r="AK1298" s="17"/>
      <c r="AL1298" s="17"/>
      <c r="AM1298" s="17"/>
      <c r="AO1298" s="157" t="s">
        <v>59</v>
      </c>
    </row>
    <row r="1299" spans="2:41" s="3" customFormat="1" ht="9.9499999999999993" customHeight="1" x14ac:dyDescent="0.2">
      <c r="B1299" s="112" t="s">
        <v>55</v>
      </c>
      <c r="D1299" s="40"/>
      <c r="E1299" s="73" t="s">
        <v>124</v>
      </c>
      <c r="F1299" s="73"/>
      <c r="G1299" s="30" t="s">
        <v>48</v>
      </c>
      <c r="H1299" s="30"/>
      <c r="I1299" s="30"/>
      <c r="J1299" s="30" t="s">
        <v>178</v>
      </c>
      <c r="K1299" s="30"/>
      <c r="L1299" s="30"/>
      <c r="M1299" s="30"/>
      <c r="N1299" s="30"/>
      <c r="P1299" s="73" t="s">
        <v>111</v>
      </c>
      <c r="Q1299" s="89"/>
      <c r="R1299" s="29" t="s">
        <v>52</v>
      </c>
      <c r="S1299" s="39">
        <f t="shared" ref="S1299:S1300" si="3473">IF(Suggested="Yes",AA1299,AG1299)</f>
        <v>11.55</v>
      </c>
      <c r="T1299" s="37" t="s">
        <v>47</v>
      </c>
      <c r="U1299" s="5" t="str">
        <f>+Instructions!$B$3</f>
        <v>B</v>
      </c>
      <c r="V1299" s="52"/>
      <c r="W1299" s="56">
        <f>+Instructions!$C$22</f>
        <v>0</v>
      </c>
      <c r="X1299" s="17">
        <f t="shared" ref="X1299:X1300" si="3474">ROUND($AA1299*(1-W1299)+0.004999,2)</f>
        <v>11.55</v>
      </c>
      <c r="Y1299" s="52"/>
      <c r="Z1299" s="6" t="s">
        <v>667</v>
      </c>
      <c r="AA1299" s="39">
        <v>11.55</v>
      </c>
      <c r="AB1299" s="60">
        <f t="shared" ref="AB1299:AB1300" si="3475">+W1299</f>
        <v>0</v>
      </c>
      <c r="AC1299" s="17">
        <f t="shared" ref="AC1299:AC1300" si="3476">+X1299</f>
        <v>11.55</v>
      </c>
      <c r="AD1299" s="12">
        <f t="shared" ref="AD1299:AD1300" si="3477">(AG1299-AC1299)/AG1299</f>
        <v>0</v>
      </c>
      <c r="AE1299" s="120"/>
      <c r="AF1299" s="127">
        <v>1</v>
      </c>
      <c r="AG1299" s="38">
        <f t="shared" ref="AG1299:AG1300" si="3478">SUM(AJ1299:AL1299)+AE1299</f>
        <v>11.55</v>
      </c>
      <c r="AH1299" s="52"/>
      <c r="AJ1299" s="17">
        <f t="shared" ref="AJ1299:AJ1300" si="3479">ROUND(AC1299/(1-VLOOKUP(AF1299,Group,2,FALSE)),2)</f>
        <v>11.55</v>
      </c>
      <c r="AK1299" s="17">
        <f t="shared" ref="AK1299:AK1300" si="3480">IF(VLOOKUP(AF1299,Group,5,FALSE)="YES",VLOOKUP(ROUND(ROUND(AJ1299,1)-AJ1299,2),Round,2,FALSE)+VLOOKUP(AF1299,Group,6,FALSE),0)</f>
        <v>0</v>
      </c>
      <c r="AL1299" s="17">
        <f t="shared" ref="AL1299:AL1300" si="3481">IF(VLOOKUP(AF1299,Group,7,FALSE)="",0,ROUND(AJ1299-0.04999,1)-AJ1299+AM1299)</f>
        <v>0</v>
      </c>
      <c r="AM1299" s="17" t="str">
        <f t="shared" ref="AM1299:AM1300" si="3482">IF(VLOOKUP(AF1299,Group,7,FALSE)="","",VLOOKUP(AF1299,Group,7,FALSE))</f>
        <v/>
      </c>
      <c r="AO1299" s="31" t="s">
        <v>59</v>
      </c>
    </row>
    <row r="1300" spans="2:41" s="3" customFormat="1" ht="9.9499999999999993" customHeight="1" x14ac:dyDescent="0.2">
      <c r="B1300" s="112" t="s">
        <v>55</v>
      </c>
      <c r="D1300" s="40"/>
      <c r="E1300" s="73" t="s">
        <v>125</v>
      </c>
      <c r="F1300" s="73"/>
      <c r="G1300" s="30" t="s">
        <v>48</v>
      </c>
      <c r="H1300" s="30"/>
      <c r="I1300" s="30"/>
      <c r="J1300" s="30" t="s">
        <v>178</v>
      </c>
      <c r="K1300" s="30"/>
      <c r="L1300" s="30"/>
      <c r="M1300" s="30"/>
      <c r="N1300" s="30"/>
      <c r="P1300" s="73" t="s">
        <v>141</v>
      </c>
      <c r="Q1300" s="89"/>
      <c r="R1300" s="29" t="s">
        <v>52</v>
      </c>
      <c r="S1300" s="39">
        <f t="shared" si="3473"/>
        <v>14.4</v>
      </c>
      <c r="T1300" s="37" t="s">
        <v>47</v>
      </c>
      <c r="U1300" s="5" t="str">
        <f>+Instructions!$B$3</f>
        <v>B</v>
      </c>
      <c r="V1300" s="52"/>
      <c r="W1300" s="56">
        <f>+Instructions!$C$22</f>
        <v>0</v>
      </c>
      <c r="X1300" s="17">
        <f t="shared" si="3474"/>
        <v>14.4</v>
      </c>
      <c r="Y1300" s="52"/>
      <c r="Z1300" s="6" t="s">
        <v>667</v>
      </c>
      <c r="AA1300" s="39">
        <v>14.4</v>
      </c>
      <c r="AB1300" s="60">
        <f t="shared" si="3475"/>
        <v>0</v>
      </c>
      <c r="AC1300" s="17">
        <f t="shared" si="3476"/>
        <v>14.4</v>
      </c>
      <c r="AD1300" s="12">
        <f t="shared" si="3477"/>
        <v>0</v>
      </c>
      <c r="AE1300" s="120"/>
      <c r="AF1300" s="127">
        <v>1</v>
      </c>
      <c r="AG1300" s="38">
        <f t="shared" si="3478"/>
        <v>14.4</v>
      </c>
      <c r="AH1300" s="52"/>
      <c r="AJ1300" s="17">
        <f t="shared" si="3479"/>
        <v>14.4</v>
      </c>
      <c r="AK1300" s="17">
        <f t="shared" si="3480"/>
        <v>0</v>
      </c>
      <c r="AL1300" s="17">
        <f t="shared" si="3481"/>
        <v>0</v>
      </c>
      <c r="AM1300" s="17" t="str">
        <f t="shared" si="3482"/>
        <v/>
      </c>
      <c r="AO1300" s="31" t="s">
        <v>59</v>
      </c>
    </row>
    <row r="1301" spans="2:41" s="3" customFormat="1" ht="2.85" customHeight="1" x14ac:dyDescent="0.2">
      <c r="P1301" s="73"/>
      <c r="Q1301" s="89"/>
      <c r="R1301" s="6"/>
      <c r="S1301" s="39"/>
      <c r="T1301" s="6"/>
      <c r="U1301" s="5"/>
      <c r="V1301" s="52"/>
      <c r="W1301" s="56"/>
      <c r="X1301" s="15"/>
      <c r="Y1301" s="52"/>
      <c r="Z1301" s="39"/>
      <c r="AA1301" s="39"/>
      <c r="AB1301" s="55"/>
      <c r="AC1301" s="17"/>
      <c r="AD1301" s="15"/>
      <c r="AE1301" s="65"/>
      <c r="AF1301" s="123"/>
      <c r="AG1301" s="39"/>
      <c r="AH1301" s="52"/>
      <c r="AJ1301" s="17"/>
      <c r="AK1301" s="17"/>
      <c r="AL1301" s="17"/>
      <c r="AM1301" s="17"/>
      <c r="AO1301" s="157" t="s">
        <v>59</v>
      </c>
    </row>
    <row r="1302" spans="2:41" s="3" customFormat="1" ht="9.9499999999999993" customHeight="1" x14ac:dyDescent="0.2">
      <c r="D1302" s="40" t="s">
        <v>97</v>
      </c>
      <c r="E1302" s="186" t="s">
        <v>456</v>
      </c>
      <c r="F1302" s="186"/>
      <c r="G1302" s="186"/>
      <c r="H1302" s="186"/>
      <c r="I1302" s="186"/>
      <c r="J1302" s="186"/>
      <c r="K1302" s="186"/>
      <c r="L1302" s="186"/>
      <c r="M1302" s="186"/>
      <c r="N1302" s="186"/>
      <c r="O1302" s="186"/>
      <c r="P1302" s="98"/>
      <c r="Q1302" s="187"/>
      <c r="R1302" s="188"/>
      <c r="S1302" s="39"/>
      <c r="T1302" s="6"/>
      <c r="U1302" s="5"/>
      <c r="V1302" s="52"/>
      <c r="W1302" s="56"/>
      <c r="X1302" s="15"/>
      <c r="Y1302" s="52"/>
      <c r="Z1302" s="39"/>
      <c r="AA1302" s="39"/>
      <c r="AB1302" s="55"/>
      <c r="AC1302" s="17"/>
      <c r="AD1302" s="15"/>
      <c r="AE1302" s="65"/>
      <c r="AF1302" s="123"/>
      <c r="AG1302" s="39"/>
      <c r="AH1302" s="52"/>
      <c r="AJ1302" s="17"/>
      <c r="AK1302" s="17"/>
      <c r="AL1302" s="17"/>
      <c r="AM1302" s="17"/>
      <c r="AO1302" s="157" t="s">
        <v>59</v>
      </c>
    </row>
    <row r="1303" spans="2:41" s="3" customFormat="1" ht="1.5" customHeight="1" x14ac:dyDescent="0.2">
      <c r="P1303" s="73"/>
      <c r="Q1303" s="89"/>
      <c r="R1303" s="6"/>
      <c r="S1303" s="39"/>
      <c r="T1303" s="6"/>
      <c r="U1303" s="5"/>
      <c r="V1303" s="52"/>
      <c r="W1303" s="56"/>
      <c r="X1303" s="15"/>
      <c r="Y1303" s="52"/>
      <c r="Z1303" s="39"/>
      <c r="AA1303" s="39"/>
      <c r="AB1303" s="55"/>
      <c r="AC1303" s="17"/>
      <c r="AD1303" s="15"/>
      <c r="AE1303" s="65"/>
      <c r="AF1303" s="123"/>
      <c r="AG1303" s="39"/>
      <c r="AH1303" s="52"/>
      <c r="AJ1303" s="17"/>
      <c r="AK1303" s="17"/>
      <c r="AL1303" s="17"/>
      <c r="AM1303" s="17"/>
      <c r="AO1303" s="157" t="s">
        <v>59</v>
      </c>
    </row>
    <row r="1304" spans="2:41" s="3" customFormat="1" ht="9.9499999999999993" customHeight="1" x14ac:dyDescent="0.2">
      <c r="B1304" s="112" t="s">
        <v>55</v>
      </c>
      <c r="D1304" s="40"/>
      <c r="E1304" s="73" t="s">
        <v>172</v>
      </c>
      <c r="F1304" s="73"/>
      <c r="G1304" s="30" t="s">
        <v>48</v>
      </c>
      <c r="H1304" s="30"/>
      <c r="I1304" s="30"/>
      <c r="J1304" s="30" t="s">
        <v>175</v>
      </c>
      <c r="K1304" s="30"/>
      <c r="L1304" s="30"/>
      <c r="M1304" s="30"/>
      <c r="N1304" s="30"/>
      <c r="P1304" s="73" t="s">
        <v>176</v>
      </c>
      <c r="Q1304" s="89"/>
      <c r="R1304" s="29"/>
      <c r="S1304" s="39">
        <f t="shared" ref="S1304" si="3483">IF(Suggested="Yes",AA1304,AG1304)</f>
        <v>17.5</v>
      </c>
      <c r="T1304" s="37" t="s">
        <v>47</v>
      </c>
      <c r="U1304" s="5" t="str">
        <f>+Instructions!$B$3</f>
        <v>B</v>
      </c>
      <c r="V1304" s="52"/>
      <c r="W1304" s="56">
        <f>+Instructions!$C$22</f>
        <v>0</v>
      </c>
      <c r="X1304" s="17">
        <f t="shared" ref="X1304" si="3484">ROUND($AA1304*(1-W1304)+0.004999,2)</f>
        <v>17.5</v>
      </c>
      <c r="Y1304" s="52"/>
      <c r="Z1304" s="6" t="s">
        <v>667</v>
      </c>
      <c r="AA1304" s="39">
        <v>17.5</v>
      </c>
      <c r="AB1304" s="60">
        <f t="shared" ref="AB1304" si="3485">+W1304</f>
        <v>0</v>
      </c>
      <c r="AC1304" s="17">
        <f t="shared" ref="AC1304" si="3486">+X1304</f>
        <v>17.5</v>
      </c>
      <c r="AD1304" s="12">
        <f t="shared" ref="AD1304" si="3487">(AG1304-AC1304)/AG1304</f>
        <v>0</v>
      </c>
      <c r="AE1304" s="120"/>
      <c r="AF1304" s="127">
        <v>1</v>
      </c>
      <c r="AG1304" s="38">
        <f t="shared" ref="AG1304" si="3488">SUM(AJ1304:AL1304)+AE1304</f>
        <v>17.5</v>
      </c>
      <c r="AH1304" s="52"/>
      <c r="AJ1304" s="17">
        <f t="shared" ref="AJ1304" si="3489">ROUND(AC1304/(1-VLOOKUP(AF1304,Group,2,FALSE)),2)</f>
        <v>17.5</v>
      </c>
      <c r="AK1304" s="17">
        <f t="shared" ref="AK1304" si="3490">IF(VLOOKUP(AF1304,Group,5,FALSE)="YES",VLOOKUP(ROUND(ROUND(AJ1304,1)-AJ1304,2),Round,2,FALSE)+VLOOKUP(AF1304,Group,6,FALSE),0)</f>
        <v>0</v>
      </c>
      <c r="AL1304" s="17">
        <f t="shared" ref="AL1304" si="3491">IF(VLOOKUP(AF1304,Group,7,FALSE)="",0,ROUND(AJ1304-0.04999,1)-AJ1304+AM1304)</f>
        <v>0</v>
      </c>
      <c r="AM1304" s="17" t="str">
        <f t="shared" ref="AM1304" si="3492">IF(VLOOKUP(AF1304,Group,7,FALSE)="","",VLOOKUP(AF1304,Group,7,FALSE))</f>
        <v/>
      </c>
      <c r="AO1304" s="31" t="s">
        <v>59</v>
      </c>
    </row>
    <row r="1305" spans="2:41" s="3" customFormat="1" ht="1.5" customHeight="1" x14ac:dyDescent="0.2">
      <c r="P1305" s="73"/>
      <c r="Q1305" s="89"/>
      <c r="R1305" s="6"/>
      <c r="S1305" s="39"/>
      <c r="T1305" s="6"/>
      <c r="U1305" s="5"/>
      <c r="V1305" s="52"/>
      <c r="W1305" s="56"/>
      <c r="X1305" s="15"/>
      <c r="Y1305" s="52"/>
      <c r="Z1305" s="39"/>
      <c r="AA1305" s="39"/>
      <c r="AB1305" s="55"/>
      <c r="AC1305" s="17"/>
      <c r="AD1305" s="15"/>
      <c r="AE1305" s="65"/>
      <c r="AF1305" s="123"/>
      <c r="AG1305" s="39"/>
      <c r="AH1305" s="52"/>
      <c r="AJ1305" s="17"/>
      <c r="AK1305" s="17"/>
      <c r="AL1305" s="17"/>
      <c r="AM1305" s="17"/>
      <c r="AO1305" s="157" t="s">
        <v>59</v>
      </c>
    </row>
    <row r="1306" spans="2:41" s="3" customFormat="1" ht="9.75" customHeight="1" x14ac:dyDescent="0.2">
      <c r="C1306" s="11"/>
      <c r="D1306" s="98" t="s">
        <v>90</v>
      </c>
      <c r="E1306" s="174" t="s">
        <v>599</v>
      </c>
      <c r="F1306" s="73"/>
      <c r="G1306" s="30"/>
      <c r="H1306" s="30"/>
      <c r="I1306" s="30"/>
      <c r="J1306" s="174"/>
      <c r="K1306" s="174"/>
      <c r="M1306" s="30"/>
      <c r="N1306" s="174"/>
      <c r="P1306" s="73"/>
      <c r="Q1306" s="89"/>
      <c r="R1306" s="29"/>
      <c r="S1306" s="39"/>
      <c r="T1306" s="37"/>
      <c r="U1306" s="37"/>
      <c r="V1306" s="52"/>
      <c r="W1306" s="56"/>
      <c r="X1306" s="39"/>
      <c r="Y1306" s="52"/>
      <c r="Z1306" s="39"/>
      <c r="AA1306" s="39"/>
      <c r="AB1306" s="60"/>
      <c r="AC1306" s="39"/>
      <c r="AD1306" s="60"/>
      <c r="AE1306" s="74"/>
      <c r="AF1306" s="74"/>
      <c r="AG1306" s="39"/>
      <c r="AH1306" s="52"/>
      <c r="AI1306" s="39"/>
      <c r="AJ1306" s="39"/>
      <c r="AK1306" s="39"/>
      <c r="AL1306" s="39"/>
      <c r="AM1306" s="39"/>
      <c r="AN1306" s="6"/>
      <c r="AO1306" s="156"/>
    </row>
    <row r="1307" spans="2:41" s="3" customFormat="1" ht="3.95" customHeight="1" x14ac:dyDescent="0.2">
      <c r="P1307" s="73"/>
      <c r="Q1307" s="89"/>
      <c r="R1307" s="6"/>
      <c r="S1307" s="39"/>
      <c r="T1307" s="6"/>
      <c r="U1307" s="5"/>
      <c r="V1307" s="52"/>
      <c r="W1307" s="56"/>
      <c r="X1307" s="15"/>
      <c r="Y1307" s="52"/>
      <c r="Z1307" s="39"/>
      <c r="AA1307" s="39"/>
      <c r="AB1307" s="55"/>
      <c r="AC1307" s="17"/>
      <c r="AD1307" s="15"/>
      <c r="AE1307" s="65"/>
      <c r="AF1307" s="123"/>
      <c r="AG1307" s="39"/>
      <c r="AH1307" s="52"/>
      <c r="AJ1307" s="17"/>
      <c r="AK1307" s="17"/>
      <c r="AL1307" s="17"/>
      <c r="AM1307" s="17"/>
      <c r="AO1307" s="157" t="s">
        <v>59</v>
      </c>
    </row>
    <row r="1308" spans="2:41" s="3" customFormat="1" ht="9.9499999999999993" customHeight="1" x14ac:dyDescent="0.2">
      <c r="C1308" s="213" t="s">
        <v>541</v>
      </c>
      <c r="D1308" s="98"/>
      <c r="E1308" s="174"/>
      <c r="F1308" s="73"/>
      <c r="G1308" s="30"/>
      <c r="H1308" s="30"/>
      <c r="I1308" s="30"/>
      <c r="J1308" s="30"/>
      <c r="K1308" s="174"/>
      <c r="M1308" s="30"/>
      <c r="N1308" s="30"/>
      <c r="P1308" s="73"/>
      <c r="Q1308" s="89"/>
      <c r="R1308" s="78" t="s">
        <v>121</v>
      </c>
      <c r="S1308" s="189" t="s">
        <v>542</v>
      </c>
      <c r="T1308" s="190"/>
      <c r="U1308" s="37"/>
      <c r="V1308" s="52"/>
      <c r="W1308" s="56"/>
      <c r="X1308" s="39"/>
      <c r="Y1308" s="52"/>
      <c r="Z1308" s="39"/>
      <c r="AA1308" s="39"/>
      <c r="AB1308" s="60"/>
      <c r="AC1308" s="39"/>
      <c r="AD1308" s="60"/>
      <c r="AE1308" s="74"/>
      <c r="AF1308" s="74"/>
      <c r="AG1308" s="39"/>
      <c r="AH1308" s="52"/>
      <c r="AI1308" s="39"/>
      <c r="AJ1308" s="39"/>
      <c r="AK1308" s="39"/>
      <c r="AL1308" s="39"/>
      <c r="AM1308" s="39"/>
      <c r="AN1308" s="6"/>
      <c r="AO1308" s="156"/>
    </row>
    <row r="1309" spans="2:41" s="3" customFormat="1" ht="2.85" customHeight="1" x14ac:dyDescent="0.2">
      <c r="P1309" s="73"/>
      <c r="Q1309" s="89"/>
      <c r="R1309" s="6"/>
      <c r="S1309" s="39"/>
      <c r="T1309" s="6"/>
      <c r="U1309" s="5"/>
      <c r="V1309" s="52"/>
      <c r="W1309" s="56"/>
      <c r="X1309" s="15"/>
      <c r="Y1309" s="52"/>
      <c r="Z1309" s="39"/>
      <c r="AA1309" s="39"/>
      <c r="AB1309" s="55"/>
      <c r="AC1309" s="17"/>
      <c r="AD1309" s="15"/>
      <c r="AE1309" s="65"/>
      <c r="AF1309" s="123"/>
      <c r="AG1309" s="39"/>
      <c r="AH1309" s="52"/>
      <c r="AJ1309" s="17"/>
      <c r="AK1309" s="17"/>
      <c r="AL1309" s="17"/>
      <c r="AM1309" s="17"/>
      <c r="AO1309" s="157" t="s">
        <v>59</v>
      </c>
    </row>
    <row r="1310" spans="2:41" s="3" customFormat="1" ht="9.9499999999999993" customHeight="1" x14ac:dyDescent="0.2">
      <c r="D1310" s="40" t="s">
        <v>97</v>
      </c>
      <c r="E1310" s="186" t="s">
        <v>570</v>
      </c>
      <c r="F1310" s="186"/>
      <c r="G1310" s="186"/>
      <c r="I1310" s="186"/>
      <c r="J1310" s="186"/>
      <c r="L1310" s="186"/>
      <c r="M1310" s="186"/>
      <c r="N1310" s="186"/>
      <c r="O1310" s="186"/>
      <c r="P1310" s="98"/>
      <c r="Q1310" s="187"/>
      <c r="R1310" s="188"/>
      <c r="S1310" s="39"/>
      <c r="T1310" s="6"/>
      <c r="U1310" s="5"/>
      <c r="V1310" s="52"/>
      <c r="W1310" s="56"/>
      <c r="X1310" s="15"/>
      <c r="Y1310" s="52"/>
      <c r="Z1310" s="39"/>
      <c r="AA1310" s="39"/>
      <c r="AB1310" s="55"/>
      <c r="AC1310" s="17"/>
      <c r="AD1310" s="15"/>
      <c r="AE1310" s="65"/>
      <c r="AF1310" s="123"/>
      <c r="AG1310" s="39"/>
      <c r="AH1310" s="52"/>
      <c r="AJ1310" s="17"/>
      <c r="AK1310" s="17"/>
      <c r="AL1310" s="17"/>
      <c r="AM1310" s="17"/>
      <c r="AO1310" s="157" t="s">
        <v>59</v>
      </c>
    </row>
    <row r="1311" spans="2:41" s="3" customFormat="1" ht="0.95" customHeight="1" x14ac:dyDescent="0.2">
      <c r="P1311" s="73"/>
      <c r="Q1311" s="89"/>
      <c r="R1311" s="6"/>
      <c r="S1311" s="39"/>
      <c r="T1311" s="6"/>
      <c r="U1311" s="5"/>
      <c r="V1311" s="52"/>
      <c r="W1311" s="56"/>
      <c r="X1311" s="15"/>
      <c r="Y1311" s="52"/>
      <c r="Z1311" s="39"/>
      <c r="AA1311" s="39"/>
      <c r="AB1311" s="55"/>
      <c r="AC1311" s="17"/>
      <c r="AD1311" s="15"/>
      <c r="AE1311" s="65"/>
      <c r="AF1311" s="123"/>
      <c r="AG1311" s="39"/>
      <c r="AH1311" s="52"/>
      <c r="AJ1311" s="17"/>
      <c r="AK1311" s="17"/>
      <c r="AL1311" s="17"/>
      <c r="AM1311" s="17"/>
      <c r="AO1311" s="157" t="s">
        <v>59</v>
      </c>
    </row>
    <row r="1312" spans="2:41" s="3" customFormat="1" ht="9.9499999999999993" customHeight="1" x14ac:dyDescent="0.2">
      <c r="B1312" s="112" t="s">
        <v>55</v>
      </c>
      <c r="D1312" s="40"/>
      <c r="E1312" s="73" t="s">
        <v>311</v>
      </c>
      <c r="F1312" s="73"/>
      <c r="G1312" s="30" t="s">
        <v>48</v>
      </c>
      <c r="H1312" s="30"/>
      <c r="I1312" s="30"/>
      <c r="J1312" s="30" t="s">
        <v>105</v>
      </c>
      <c r="K1312" s="30"/>
      <c r="L1312" s="30"/>
      <c r="M1312" s="30"/>
      <c r="N1312" s="30"/>
      <c r="P1312" s="73" t="s">
        <v>108</v>
      </c>
      <c r="Q1312" s="89"/>
      <c r="R1312" s="29"/>
      <c r="S1312" s="39">
        <f t="shared" ref="S1312" si="3493">IF(Suggested="Yes",AA1312,AG1312)</f>
        <v>11.45</v>
      </c>
      <c r="T1312" s="37" t="s">
        <v>47</v>
      </c>
      <c r="U1312" s="5" t="str">
        <f>+Instructions!$B$3</f>
        <v>B</v>
      </c>
      <c r="V1312" s="52"/>
      <c r="W1312" s="56">
        <f>+Instructions!$C$22</f>
        <v>0</v>
      </c>
      <c r="X1312" s="17">
        <f t="shared" ref="X1312" si="3494">ROUND($AA1312*(1-W1312)+0.004999,2)</f>
        <v>11.45</v>
      </c>
      <c r="Y1312" s="52"/>
      <c r="Z1312" s="6" t="s">
        <v>667</v>
      </c>
      <c r="AA1312" s="39">
        <v>11.45</v>
      </c>
      <c r="AB1312" s="60">
        <f t="shared" ref="AB1312" si="3495">+W1312</f>
        <v>0</v>
      </c>
      <c r="AC1312" s="17">
        <f t="shared" ref="AC1312" si="3496">+X1312</f>
        <v>11.45</v>
      </c>
      <c r="AD1312" s="12">
        <f t="shared" ref="AD1312" si="3497">(AG1312-AC1312)/AG1312</f>
        <v>0</v>
      </c>
      <c r="AE1312" s="120"/>
      <c r="AF1312" s="127">
        <v>1</v>
      </c>
      <c r="AG1312" s="38">
        <f t="shared" ref="AG1312" si="3498">SUM(AJ1312:AL1312)+AE1312</f>
        <v>11.45</v>
      </c>
      <c r="AH1312" s="52"/>
      <c r="AJ1312" s="17">
        <f t="shared" ref="AJ1312" si="3499">ROUND(AC1312/(1-VLOOKUP(AF1312,Group,2,FALSE)),2)</f>
        <v>11.45</v>
      </c>
      <c r="AK1312" s="17">
        <f t="shared" ref="AK1312" si="3500">IF(VLOOKUP(AF1312,Group,5,FALSE)="YES",VLOOKUP(ROUND(ROUND(AJ1312,1)-AJ1312,2),Round,2,FALSE)+VLOOKUP(AF1312,Group,6,FALSE),0)</f>
        <v>0</v>
      </c>
      <c r="AL1312" s="17">
        <f t="shared" ref="AL1312" si="3501">IF(VLOOKUP(AF1312,Group,7,FALSE)="",0,ROUND(AJ1312-0.04999,1)-AJ1312+AM1312)</f>
        <v>0</v>
      </c>
      <c r="AM1312" s="17" t="str">
        <f t="shared" ref="AM1312" si="3502">IF(VLOOKUP(AF1312,Group,7,FALSE)="","",VLOOKUP(AF1312,Group,7,FALSE))</f>
        <v/>
      </c>
      <c r="AO1312" s="31" t="s">
        <v>59</v>
      </c>
    </row>
    <row r="1313" spans="2:41" s="3" customFormat="1" ht="0.95" customHeight="1" x14ac:dyDescent="0.2">
      <c r="P1313" s="73"/>
      <c r="Q1313" s="89"/>
      <c r="R1313" s="6"/>
      <c r="S1313" s="39"/>
      <c r="T1313" s="6"/>
      <c r="U1313" s="5"/>
      <c r="V1313" s="52"/>
      <c r="W1313" s="56"/>
      <c r="X1313" s="15"/>
      <c r="Y1313" s="52"/>
      <c r="Z1313" s="39"/>
      <c r="AA1313" s="39"/>
      <c r="AB1313" s="55"/>
      <c r="AC1313" s="17"/>
      <c r="AD1313" s="15"/>
      <c r="AE1313" s="65"/>
      <c r="AF1313" s="123"/>
      <c r="AG1313" s="39"/>
      <c r="AH1313" s="52"/>
      <c r="AJ1313" s="17"/>
      <c r="AK1313" s="17"/>
      <c r="AL1313" s="17"/>
      <c r="AM1313" s="17"/>
      <c r="AO1313" s="157" t="s">
        <v>59</v>
      </c>
    </row>
    <row r="1314" spans="2:41" s="3" customFormat="1" ht="9.9499999999999993" customHeight="1" x14ac:dyDescent="0.2">
      <c r="B1314" s="112" t="s">
        <v>55</v>
      </c>
      <c r="D1314" s="40"/>
      <c r="E1314" s="73" t="s">
        <v>544</v>
      </c>
      <c r="F1314" s="73"/>
      <c r="G1314" s="30" t="s">
        <v>545</v>
      </c>
      <c r="H1314" s="30"/>
      <c r="I1314" s="30"/>
      <c r="J1314" s="30"/>
      <c r="K1314" s="30" t="s">
        <v>105</v>
      </c>
      <c r="L1314" s="30"/>
      <c r="M1314" s="30"/>
      <c r="N1314" s="30"/>
      <c r="P1314" s="73" t="s">
        <v>547</v>
      </c>
      <c r="Q1314" s="89"/>
      <c r="R1314" s="29"/>
      <c r="S1314" s="39">
        <f t="shared" ref="S1314:S1315" si="3503">IF(Suggested="Yes",AA1314,AG1314)</f>
        <v>25.25</v>
      </c>
      <c r="T1314" s="37" t="s">
        <v>47</v>
      </c>
      <c r="U1314" s="5" t="str">
        <f>+Instructions!$B$3</f>
        <v>B</v>
      </c>
      <c r="V1314" s="52"/>
      <c r="W1314" s="56">
        <f>+Instructions!$C$22</f>
        <v>0</v>
      </c>
      <c r="X1314" s="17">
        <f t="shared" ref="X1314:X1315" si="3504">ROUND($AA1314*(1-W1314)+0.004999,2)</f>
        <v>25.25</v>
      </c>
      <c r="Y1314" s="52"/>
      <c r="Z1314" s="6" t="s">
        <v>667</v>
      </c>
      <c r="AA1314" s="39">
        <v>25.25</v>
      </c>
      <c r="AB1314" s="60">
        <f t="shared" ref="AB1314:AB1315" si="3505">+W1314</f>
        <v>0</v>
      </c>
      <c r="AC1314" s="17">
        <f t="shared" ref="AC1314:AC1315" si="3506">+X1314</f>
        <v>25.25</v>
      </c>
      <c r="AD1314" s="12">
        <f t="shared" ref="AD1314:AD1315" si="3507">(AG1314-AC1314)/AG1314</f>
        <v>0</v>
      </c>
      <c r="AE1314" s="120"/>
      <c r="AF1314" s="127">
        <v>1</v>
      </c>
      <c r="AG1314" s="38">
        <f t="shared" ref="AG1314:AG1315" si="3508">SUM(AJ1314:AL1314)+AE1314</f>
        <v>25.25</v>
      </c>
      <c r="AH1314" s="52"/>
      <c r="AJ1314" s="17">
        <f t="shared" ref="AJ1314:AJ1315" si="3509">ROUND(AC1314/(1-VLOOKUP(AF1314,Group,2,FALSE)),2)</f>
        <v>25.25</v>
      </c>
      <c r="AK1314" s="17">
        <f t="shared" ref="AK1314:AK1315" si="3510">IF(VLOOKUP(AF1314,Group,5,FALSE)="YES",VLOOKUP(ROUND(ROUND(AJ1314,1)-AJ1314,2),Round,2,FALSE)+VLOOKUP(AF1314,Group,6,FALSE),0)</f>
        <v>0</v>
      </c>
      <c r="AL1314" s="17">
        <f t="shared" ref="AL1314:AL1315" si="3511">IF(VLOOKUP(AF1314,Group,7,FALSE)="",0,ROUND(AJ1314-0.04999,1)-AJ1314+AM1314)</f>
        <v>0</v>
      </c>
      <c r="AM1314" s="17" t="str">
        <f t="shared" ref="AM1314:AM1315" si="3512">IF(VLOOKUP(AF1314,Group,7,FALSE)="","",VLOOKUP(AF1314,Group,7,FALSE))</f>
        <v/>
      </c>
      <c r="AO1314" s="31" t="s">
        <v>59</v>
      </c>
    </row>
    <row r="1315" spans="2:41" s="3" customFormat="1" ht="9.9499999999999993" customHeight="1" x14ac:dyDescent="0.2">
      <c r="B1315" s="112" t="s">
        <v>55</v>
      </c>
      <c r="D1315" s="40"/>
      <c r="E1315" s="73" t="s">
        <v>544</v>
      </c>
      <c r="F1315" s="73"/>
      <c r="G1315" s="30" t="s">
        <v>546</v>
      </c>
      <c r="H1315" s="30"/>
      <c r="I1315" s="30"/>
      <c r="J1315" s="30"/>
      <c r="K1315" s="30" t="s">
        <v>105</v>
      </c>
      <c r="L1315" s="30"/>
      <c r="M1315" s="30"/>
      <c r="N1315" s="30"/>
      <c r="P1315" s="73" t="s">
        <v>547</v>
      </c>
      <c r="Q1315" s="89"/>
      <c r="R1315" s="29"/>
      <c r="S1315" s="39">
        <f t="shared" si="3503"/>
        <v>25.25</v>
      </c>
      <c r="T1315" s="37" t="s">
        <v>47</v>
      </c>
      <c r="U1315" s="5" t="str">
        <f>+Instructions!$B$3</f>
        <v>B</v>
      </c>
      <c r="V1315" s="52"/>
      <c r="W1315" s="56">
        <f>+Instructions!$C$22</f>
        <v>0</v>
      </c>
      <c r="X1315" s="17">
        <f t="shared" si="3504"/>
        <v>25.25</v>
      </c>
      <c r="Y1315" s="52"/>
      <c r="Z1315" s="6" t="s">
        <v>667</v>
      </c>
      <c r="AA1315" s="39">
        <v>25.25</v>
      </c>
      <c r="AB1315" s="60">
        <f t="shared" si="3505"/>
        <v>0</v>
      </c>
      <c r="AC1315" s="17">
        <f t="shared" si="3506"/>
        <v>25.25</v>
      </c>
      <c r="AD1315" s="12">
        <f t="shared" si="3507"/>
        <v>0</v>
      </c>
      <c r="AE1315" s="120"/>
      <c r="AF1315" s="127">
        <v>1</v>
      </c>
      <c r="AG1315" s="38">
        <f t="shared" si="3508"/>
        <v>25.25</v>
      </c>
      <c r="AH1315" s="52"/>
      <c r="AJ1315" s="17">
        <f t="shared" si="3509"/>
        <v>25.25</v>
      </c>
      <c r="AK1315" s="17">
        <f t="shared" si="3510"/>
        <v>0</v>
      </c>
      <c r="AL1315" s="17">
        <f t="shared" si="3511"/>
        <v>0</v>
      </c>
      <c r="AM1315" s="17" t="str">
        <f t="shared" si="3512"/>
        <v/>
      </c>
      <c r="AO1315" s="31" t="s">
        <v>59</v>
      </c>
    </row>
    <row r="1316" spans="2:41" s="3" customFormat="1" ht="0.95" customHeight="1" x14ac:dyDescent="0.2">
      <c r="M1316" s="3" t="s">
        <v>87</v>
      </c>
      <c r="P1316" s="73"/>
      <c r="Q1316" s="89"/>
      <c r="R1316" s="6"/>
      <c r="S1316" s="39"/>
      <c r="T1316" s="6"/>
      <c r="U1316" s="5"/>
      <c r="V1316" s="52"/>
      <c r="W1316" s="56"/>
      <c r="X1316" s="15"/>
      <c r="Y1316" s="52"/>
      <c r="Z1316" s="39"/>
      <c r="AA1316" s="39"/>
      <c r="AB1316" s="55"/>
      <c r="AC1316" s="17"/>
      <c r="AD1316" s="15"/>
      <c r="AE1316" s="65"/>
      <c r="AF1316" s="123"/>
      <c r="AG1316" s="39"/>
      <c r="AH1316" s="52"/>
      <c r="AJ1316" s="17"/>
      <c r="AK1316" s="17"/>
      <c r="AL1316" s="17"/>
      <c r="AM1316" s="17"/>
      <c r="AO1316" s="157" t="s">
        <v>59</v>
      </c>
    </row>
    <row r="1317" spans="2:41" s="3" customFormat="1" ht="9.9499999999999993" customHeight="1" x14ac:dyDescent="0.2">
      <c r="B1317" s="111" t="s">
        <v>8</v>
      </c>
      <c r="D1317" s="40"/>
      <c r="E1317" s="73" t="s">
        <v>201</v>
      </c>
      <c r="F1317" s="73"/>
      <c r="G1317" s="30" t="s">
        <v>550</v>
      </c>
      <c r="H1317" s="30"/>
      <c r="I1317" s="30"/>
      <c r="J1317" s="30"/>
      <c r="K1317" s="30" t="s">
        <v>105</v>
      </c>
      <c r="L1317" s="30"/>
      <c r="M1317" s="30"/>
      <c r="N1317" s="191" t="s">
        <v>130</v>
      </c>
      <c r="P1317" s="73" t="s">
        <v>548</v>
      </c>
      <c r="Q1317" s="89"/>
      <c r="R1317" s="29"/>
      <c r="S1317" s="39">
        <f t="shared" ref="S1317" si="3513">IF(Suggested="Yes",AA1317,AG1317)</f>
        <v>241.95</v>
      </c>
      <c r="T1317" s="37" t="s">
        <v>46</v>
      </c>
      <c r="U1317" s="5" t="str">
        <f>+Instructions!$B$3</f>
        <v>B</v>
      </c>
      <c r="V1317" s="52"/>
      <c r="W1317" s="56">
        <f>+Instructions!$C$22</f>
        <v>0</v>
      </c>
      <c r="X1317" s="17">
        <f t="shared" ref="X1317" si="3514">ROUND($AA1317*(1-W1317)+0.004999,2)</f>
        <v>241.95</v>
      </c>
      <c r="Y1317" s="52"/>
      <c r="Z1317" s="6" t="s">
        <v>667</v>
      </c>
      <c r="AA1317" s="39">
        <v>241.95</v>
      </c>
      <c r="AB1317" s="60">
        <f t="shared" ref="AB1317" si="3515">+W1317</f>
        <v>0</v>
      </c>
      <c r="AC1317" s="17">
        <f t="shared" ref="AC1317" si="3516">+X1317</f>
        <v>241.95</v>
      </c>
      <c r="AD1317" s="12">
        <f t="shared" ref="AD1317" si="3517">(AG1317-AC1317)/AG1317</f>
        <v>0</v>
      </c>
      <c r="AE1317" s="120"/>
      <c r="AF1317" s="128">
        <v>3</v>
      </c>
      <c r="AG1317" s="53">
        <f t="shared" ref="AG1317" si="3518">SUM(AJ1317:AL1317)+AE1317</f>
        <v>241.95</v>
      </c>
      <c r="AH1317" s="52"/>
      <c r="AJ1317" s="17">
        <f t="shared" ref="AJ1317" si="3519">ROUND(AC1317/(1-VLOOKUP(AF1317,Group,2,FALSE)),2)</f>
        <v>241.95</v>
      </c>
      <c r="AK1317" s="17">
        <f t="shared" ref="AK1317" si="3520">IF(VLOOKUP(AF1317,Group,5,FALSE)="YES",VLOOKUP(ROUND(ROUND(AJ1317,1)-AJ1317,2),Round,2,FALSE)+VLOOKUP(AF1317,Group,6,FALSE),0)</f>
        <v>0</v>
      </c>
      <c r="AL1317" s="17">
        <f t="shared" ref="AL1317" si="3521">IF(VLOOKUP(AF1317,Group,7,FALSE)="",0,ROUND(AJ1317-0.04999,1)-AJ1317+AM1317)</f>
        <v>0</v>
      </c>
      <c r="AM1317" s="17" t="str">
        <f t="shared" ref="AM1317" si="3522">IF(VLOOKUP(AF1317,Group,7,FALSE)="","",VLOOKUP(AF1317,Group,7,FALSE))</f>
        <v/>
      </c>
      <c r="AO1317" s="31" t="s">
        <v>59</v>
      </c>
    </row>
    <row r="1318" spans="2:41" s="3" customFormat="1" ht="0.95" customHeight="1" x14ac:dyDescent="0.2">
      <c r="M1318" s="3" t="s">
        <v>87</v>
      </c>
      <c r="P1318" s="73"/>
      <c r="Q1318" s="89"/>
      <c r="R1318" s="6"/>
      <c r="S1318" s="39"/>
      <c r="T1318" s="6"/>
      <c r="U1318" s="5"/>
      <c r="V1318" s="52"/>
      <c r="W1318" s="56"/>
      <c r="X1318" s="15"/>
      <c r="Y1318" s="52"/>
      <c r="Z1318" s="39"/>
      <c r="AA1318" s="39"/>
      <c r="AB1318" s="55"/>
      <c r="AC1318" s="17"/>
      <c r="AD1318" s="15"/>
      <c r="AE1318" s="65"/>
      <c r="AF1318" s="123"/>
      <c r="AG1318" s="39"/>
      <c r="AH1318" s="52"/>
      <c r="AJ1318" s="17"/>
      <c r="AK1318" s="17"/>
      <c r="AL1318" s="17"/>
      <c r="AM1318" s="17"/>
      <c r="AO1318" s="157" t="s">
        <v>59</v>
      </c>
    </row>
    <row r="1319" spans="2:41" s="3" customFormat="1" ht="9.9499999999999993" customHeight="1" x14ac:dyDescent="0.2">
      <c r="B1319" s="113" t="s">
        <v>45</v>
      </c>
      <c r="D1319" s="40"/>
      <c r="E1319" s="73" t="s">
        <v>117</v>
      </c>
      <c r="F1319" s="73"/>
      <c r="G1319" s="30" t="s">
        <v>118</v>
      </c>
      <c r="H1319" s="30"/>
      <c r="I1319" s="30"/>
      <c r="J1319" s="30" t="s">
        <v>115</v>
      </c>
      <c r="K1319" s="30"/>
      <c r="L1319" s="30"/>
      <c r="M1319" s="30"/>
      <c r="N1319" s="30"/>
      <c r="P1319" s="73" t="s">
        <v>119</v>
      </c>
      <c r="Q1319" s="89"/>
      <c r="R1319" s="29"/>
      <c r="S1319" s="39">
        <f t="shared" ref="S1319" si="3523">IF(Suggested="Yes",AA1319,AG1319)</f>
        <v>17.55</v>
      </c>
      <c r="T1319" s="37" t="s">
        <v>46</v>
      </c>
      <c r="U1319" s="5" t="str">
        <f>+Instructions!$B$3</f>
        <v>B</v>
      </c>
      <c r="V1319" s="52"/>
      <c r="W1319" s="56">
        <f>+Instructions!$C$22</f>
        <v>0</v>
      </c>
      <c r="X1319" s="39">
        <f t="shared" ref="X1319" si="3524">ROUND($AA1319*(1-W1319)+0.004999,2)</f>
        <v>17.55</v>
      </c>
      <c r="Y1319" s="52"/>
      <c r="Z1319" s="6" t="s">
        <v>667</v>
      </c>
      <c r="AA1319" s="39">
        <v>17.55</v>
      </c>
      <c r="AB1319" s="60">
        <f t="shared" ref="AB1319" si="3525">+W1319</f>
        <v>0</v>
      </c>
      <c r="AC1319" s="39">
        <f t="shared" ref="AC1319" si="3526">+X1319</f>
        <v>17.55</v>
      </c>
      <c r="AD1319" s="60">
        <f t="shared" ref="AD1319" si="3527">(AG1319-AC1319)/AG1319</f>
        <v>0</v>
      </c>
      <c r="AE1319" s="120"/>
      <c r="AF1319" s="129">
        <v>2</v>
      </c>
      <c r="AG1319" s="44">
        <f t="shared" ref="AG1319" si="3528">SUM(AJ1319:AL1319)+AE1319</f>
        <v>17.55</v>
      </c>
      <c r="AH1319" s="52"/>
      <c r="AJ1319" s="17">
        <f t="shared" ref="AJ1319" si="3529">ROUND(AC1319/(1-VLOOKUP(AF1319,Group,2,FALSE)),2)</f>
        <v>17.55</v>
      </c>
      <c r="AK1319" s="17">
        <f t="shared" ref="AK1319" si="3530">IF(VLOOKUP(AF1319,Group,5,FALSE)="YES",VLOOKUP(ROUND(ROUND(AJ1319,1)-AJ1319,2),Round,2,FALSE)+VLOOKUP(AF1319,Group,6,FALSE),0)</f>
        <v>0</v>
      </c>
      <c r="AL1319" s="17">
        <f t="shared" ref="AL1319" si="3531">IF(VLOOKUP(AF1319,Group,7,FALSE)="",0,ROUND(AJ1319-0.04999,1)-AJ1319+AM1319)</f>
        <v>0</v>
      </c>
      <c r="AM1319" s="17" t="str">
        <f t="shared" ref="AM1319" si="3532">IF(VLOOKUP(AF1319,Group,7,FALSE)="","",VLOOKUP(AF1319,Group,7,FALSE))</f>
        <v/>
      </c>
      <c r="AO1319" s="31" t="s">
        <v>59</v>
      </c>
    </row>
    <row r="1320" spans="2:41" s="3" customFormat="1" ht="2.4500000000000002" customHeight="1" x14ac:dyDescent="0.2">
      <c r="P1320" s="73"/>
      <c r="Q1320" s="89"/>
      <c r="R1320" s="6"/>
      <c r="S1320" s="39"/>
      <c r="T1320" s="6"/>
      <c r="U1320" s="5"/>
      <c r="V1320" s="52"/>
      <c r="W1320" s="56"/>
      <c r="X1320" s="15"/>
      <c r="Y1320" s="52"/>
      <c r="Z1320" s="39"/>
      <c r="AA1320" s="39"/>
      <c r="AB1320" s="55"/>
      <c r="AC1320" s="17"/>
      <c r="AD1320" s="15"/>
      <c r="AE1320" s="65"/>
      <c r="AF1320" s="123"/>
      <c r="AG1320" s="39"/>
      <c r="AH1320" s="52"/>
      <c r="AJ1320" s="17"/>
      <c r="AK1320" s="17"/>
      <c r="AL1320" s="17"/>
      <c r="AM1320" s="17"/>
      <c r="AO1320" s="157" t="s">
        <v>59</v>
      </c>
    </row>
    <row r="1321" spans="2:41" s="3" customFormat="1" ht="9.9499999999999993" customHeight="1" x14ac:dyDescent="0.2">
      <c r="B1321" s="112" t="s">
        <v>55</v>
      </c>
      <c r="D1321" s="40"/>
      <c r="E1321" s="73" t="s">
        <v>311</v>
      </c>
      <c r="F1321" s="73"/>
      <c r="G1321" s="30" t="s">
        <v>48</v>
      </c>
      <c r="H1321" s="30"/>
      <c r="I1321" s="30"/>
      <c r="J1321" s="30" t="s">
        <v>179</v>
      </c>
      <c r="K1321" s="30"/>
      <c r="L1321" s="30"/>
      <c r="M1321" s="30"/>
      <c r="N1321" s="30"/>
      <c r="P1321" s="73" t="s">
        <v>108</v>
      </c>
      <c r="Q1321" s="89"/>
      <c r="R1321" s="29"/>
      <c r="S1321" s="39">
        <f t="shared" ref="S1321" si="3533">IF(Suggested="Yes",AA1321,AG1321)</f>
        <v>11.45</v>
      </c>
      <c r="T1321" s="37" t="s">
        <v>47</v>
      </c>
      <c r="U1321" s="5" t="str">
        <f>+Instructions!$B$3</f>
        <v>B</v>
      </c>
      <c r="V1321" s="52"/>
      <c r="W1321" s="56">
        <f>+Instructions!$C$22</f>
        <v>0</v>
      </c>
      <c r="X1321" s="17">
        <f t="shared" ref="X1321" si="3534">ROUND($AA1321*(1-W1321)+0.004999,2)</f>
        <v>11.45</v>
      </c>
      <c r="Y1321" s="52"/>
      <c r="Z1321" s="6" t="s">
        <v>667</v>
      </c>
      <c r="AA1321" s="39">
        <v>11.45</v>
      </c>
      <c r="AB1321" s="60">
        <f t="shared" ref="AB1321" si="3535">+W1321</f>
        <v>0</v>
      </c>
      <c r="AC1321" s="17">
        <f t="shared" ref="AC1321" si="3536">+X1321</f>
        <v>11.45</v>
      </c>
      <c r="AD1321" s="12">
        <f t="shared" ref="AD1321" si="3537">(AG1321-AC1321)/AG1321</f>
        <v>0</v>
      </c>
      <c r="AE1321" s="120"/>
      <c r="AF1321" s="127">
        <v>1</v>
      </c>
      <c r="AG1321" s="38">
        <f t="shared" ref="AG1321" si="3538">SUM(AJ1321:AL1321)+AE1321</f>
        <v>11.45</v>
      </c>
      <c r="AH1321" s="52"/>
      <c r="AJ1321" s="17">
        <f t="shared" ref="AJ1321" si="3539">ROUND(AC1321/(1-VLOOKUP(AF1321,Group,2,FALSE)),2)</f>
        <v>11.45</v>
      </c>
      <c r="AK1321" s="17">
        <f t="shared" ref="AK1321" si="3540">IF(VLOOKUP(AF1321,Group,5,FALSE)="YES",VLOOKUP(ROUND(ROUND(AJ1321,1)-AJ1321,2),Round,2,FALSE)+VLOOKUP(AF1321,Group,6,FALSE),0)</f>
        <v>0</v>
      </c>
      <c r="AL1321" s="17">
        <f t="shared" ref="AL1321" si="3541">IF(VLOOKUP(AF1321,Group,7,FALSE)="",0,ROUND(AJ1321-0.04999,1)-AJ1321+AM1321)</f>
        <v>0</v>
      </c>
      <c r="AM1321" s="17" t="str">
        <f t="shared" ref="AM1321" si="3542">IF(VLOOKUP(AF1321,Group,7,FALSE)="","",VLOOKUP(AF1321,Group,7,FALSE))</f>
        <v/>
      </c>
      <c r="AO1321" s="31" t="s">
        <v>59</v>
      </c>
    </row>
    <row r="1322" spans="2:41" s="3" customFormat="1" ht="2.4500000000000002" customHeight="1" x14ac:dyDescent="0.2">
      <c r="P1322" s="73"/>
      <c r="Q1322" s="89"/>
      <c r="R1322" s="6"/>
      <c r="S1322" s="39"/>
      <c r="T1322" s="6"/>
      <c r="U1322" s="5"/>
      <c r="V1322" s="52"/>
      <c r="W1322" s="56"/>
      <c r="X1322" s="15"/>
      <c r="Y1322" s="52"/>
      <c r="Z1322" s="39"/>
      <c r="AA1322" s="39"/>
      <c r="AB1322" s="55"/>
      <c r="AC1322" s="17"/>
      <c r="AD1322" s="15"/>
      <c r="AE1322" s="65"/>
      <c r="AF1322" s="123"/>
      <c r="AG1322" s="39"/>
      <c r="AH1322" s="52"/>
      <c r="AJ1322" s="17"/>
      <c r="AK1322" s="17"/>
      <c r="AL1322" s="17"/>
      <c r="AM1322" s="17"/>
      <c r="AO1322" s="157" t="s">
        <v>59</v>
      </c>
    </row>
    <row r="1323" spans="2:41" s="3" customFormat="1" ht="9.9499999999999993" customHeight="1" x14ac:dyDescent="0.2">
      <c r="D1323" s="40" t="s">
        <v>97</v>
      </c>
      <c r="E1323" s="186" t="s">
        <v>543</v>
      </c>
      <c r="F1323" s="186"/>
      <c r="G1323" s="186"/>
      <c r="I1323" s="186"/>
      <c r="J1323" s="186"/>
      <c r="L1323" s="186"/>
      <c r="M1323" s="186"/>
      <c r="N1323" s="186"/>
      <c r="O1323" s="186"/>
      <c r="P1323" s="98"/>
      <c r="Q1323" s="187"/>
      <c r="R1323" s="188"/>
      <c r="S1323" s="39"/>
      <c r="T1323" s="6"/>
      <c r="U1323" s="5"/>
      <c r="V1323" s="52"/>
      <c r="W1323" s="56"/>
      <c r="X1323" s="15"/>
      <c r="Y1323" s="52"/>
      <c r="Z1323" s="39"/>
      <c r="AA1323" s="39"/>
      <c r="AB1323" s="55"/>
      <c r="AC1323" s="17"/>
      <c r="AD1323" s="15"/>
      <c r="AE1323" s="65"/>
      <c r="AF1323" s="123"/>
      <c r="AG1323" s="39"/>
      <c r="AH1323" s="52"/>
      <c r="AJ1323" s="17"/>
      <c r="AK1323" s="17"/>
      <c r="AL1323" s="17"/>
      <c r="AM1323" s="17"/>
      <c r="AO1323" s="157" t="s">
        <v>59</v>
      </c>
    </row>
    <row r="1324" spans="2:41" s="3" customFormat="1" ht="0.95" customHeight="1" x14ac:dyDescent="0.2">
      <c r="P1324" s="73"/>
      <c r="Q1324" s="89"/>
      <c r="R1324" s="6"/>
      <c r="S1324" s="39"/>
      <c r="T1324" s="6"/>
      <c r="U1324" s="5"/>
      <c r="V1324" s="52"/>
      <c r="W1324" s="56"/>
      <c r="X1324" s="15"/>
      <c r="Y1324" s="52"/>
      <c r="Z1324" s="39"/>
      <c r="AA1324" s="39"/>
      <c r="AB1324" s="55"/>
      <c r="AC1324" s="17"/>
      <c r="AD1324" s="15"/>
      <c r="AE1324" s="65"/>
      <c r="AF1324" s="123"/>
      <c r="AG1324" s="39"/>
      <c r="AH1324" s="52"/>
      <c r="AJ1324" s="17"/>
      <c r="AK1324" s="17"/>
      <c r="AL1324" s="17"/>
      <c r="AM1324" s="17"/>
      <c r="AO1324" s="157" t="s">
        <v>59</v>
      </c>
    </row>
    <row r="1325" spans="2:41" s="3" customFormat="1" ht="9.9499999999999993" customHeight="1" x14ac:dyDescent="0.2">
      <c r="B1325" s="112" t="s">
        <v>55</v>
      </c>
      <c r="D1325" s="40"/>
      <c r="E1325" s="73" t="s">
        <v>104</v>
      </c>
      <c r="F1325" s="73"/>
      <c r="G1325" s="30" t="s">
        <v>48</v>
      </c>
      <c r="H1325" s="30"/>
      <c r="I1325" s="30"/>
      <c r="J1325" s="30" t="s">
        <v>105</v>
      </c>
      <c r="K1325" s="30"/>
      <c r="L1325" s="30"/>
      <c r="M1325" s="30"/>
      <c r="N1325" s="30"/>
      <c r="P1325" s="73" t="s">
        <v>106</v>
      </c>
      <c r="Q1325" s="89"/>
      <c r="R1325" s="29"/>
      <c r="S1325" s="39">
        <f t="shared" ref="S1325" si="3543">IF(Suggested="Yes",AA1325,AG1325)</f>
        <v>9.4499999999999993</v>
      </c>
      <c r="T1325" s="37" t="s">
        <v>47</v>
      </c>
      <c r="U1325" s="5" t="str">
        <f>+Instructions!$B$3</f>
        <v>B</v>
      </c>
      <c r="V1325" s="52"/>
      <c r="W1325" s="56">
        <f>+Instructions!$C$22</f>
        <v>0</v>
      </c>
      <c r="X1325" s="17">
        <f t="shared" ref="X1325" si="3544">ROUND($AA1325*(1-W1325)+0.004999,2)</f>
        <v>9.4499999999999993</v>
      </c>
      <c r="Y1325" s="52"/>
      <c r="Z1325" s="6" t="s">
        <v>667</v>
      </c>
      <c r="AA1325" s="39">
        <v>9.4499999999999993</v>
      </c>
      <c r="AB1325" s="60">
        <f t="shared" ref="AB1325" si="3545">+W1325</f>
        <v>0</v>
      </c>
      <c r="AC1325" s="17">
        <f t="shared" ref="AC1325" si="3546">+X1325</f>
        <v>9.4499999999999993</v>
      </c>
      <c r="AD1325" s="12">
        <f t="shared" ref="AD1325" si="3547">(AG1325-AC1325)/AG1325</f>
        <v>0</v>
      </c>
      <c r="AE1325" s="120"/>
      <c r="AF1325" s="127">
        <v>1</v>
      </c>
      <c r="AG1325" s="38">
        <f t="shared" ref="AG1325" si="3548">SUM(AJ1325:AL1325)+AE1325</f>
        <v>9.4499999999999993</v>
      </c>
      <c r="AH1325" s="52"/>
      <c r="AJ1325" s="17">
        <f t="shared" ref="AJ1325" si="3549">ROUND(AC1325/(1-VLOOKUP(AF1325,Group,2,FALSE)),2)</f>
        <v>9.4499999999999993</v>
      </c>
      <c r="AK1325" s="17">
        <f t="shared" ref="AK1325" si="3550">IF(VLOOKUP(AF1325,Group,5,FALSE)="YES",VLOOKUP(ROUND(ROUND(AJ1325,1)-AJ1325,2),Round,2,FALSE)+VLOOKUP(AF1325,Group,6,FALSE),0)</f>
        <v>0</v>
      </c>
      <c r="AL1325" s="17">
        <f t="shared" ref="AL1325" si="3551">IF(VLOOKUP(AF1325,Group,7,FALSE)="",0,ROUND(AJ1325-0.04999,1)-AJ1325+AM1325)</f>
        <v>0</v>
      </c>
      <c r="AM1325" s="17" t="str">
        <f t="shared" ref="AM1325" si="3552">IF(VLOOKUP(AF1325,Group,7,FALSE)="","",VLOOKUP(AF1325,Group,7,FALSE))</f>
        <v/>
      </c>
      <c r="AO1325" s="31" t="s">
        <v>59</v>
      </c>
    </row>
    <row r="1326" spans="2:41" s="3" customFormat="1" ht="9.9499999999999993" customHeight="1" x14ac:dyDescent="0.2">
      <c r="B1326" s="112" t="s">
        <v>55</v>
      </c>
      <c r="D1326" s="40"/>
      <c r="E1326" s="73" t="s">
        <v>109</v>
      </c>
      <c r="F1326" s="73"/>
      <c r="G1326" s="30" t="s">
        <v>48</v>
      </c>
      <c r="H1326" s="30"/>
      <c r="I1326" s="30"/>
      <c r="J1326" s="30" t="s">
        <v>105</v>
      </c>
      <c r="K1326" s="30"/>
      <c r="L1326" s="30"/>
      <c r="M1326" s="30"/>
      <c r="N1326" s="30"/>
      <c r="P1326" s="73" t="s">
        <v>106</v>
      </c>
      <c r="Q1326" s="89"/>
      <c r="R1326" s="29"/>
      <c r="S1326" s="39">
        <f t="shared" ref="S1326" si="3553">IF(Suggested="Yes",AA1326,AG1326)</f>
        <v>9.85</v>
      </c>
      <c r="T1326" s="37" t="s">
        <v>47</v>
      </c>
      <c r="U1326" s="5" t="str">
        <f>+Instructions!$B$3</f>
        <v>B</v>
      </c>
      <c r="V1326" s="52"/>
      <c r="W1326" s="56">
        <f>+Instructions!$C$22</f>
        <v>0</v>
      </c>
      <c r="X1326" s="17">
        <f t="shared" ref="X1326" si="3554">ROUND($AA1326*(1-W1326)+0.004999,2)</f>
        <v>9.85</v>
      </c>
      <c r="Y1326" s="52"/>
      <c r="Z1326" s="6" t="s">
        <v>667</v>
      </c>
      <c r="AA1326" s="39">
        <v>9.85</v>
      </c>
      <c r="AB1326" s="60">
        <f t="shared" ref="AB1326" si="3555">+W1326</f>
        <v>0</v>
      </c>
      <c r="AC1326" s="17">
        <f t="shared" ref="AC1326" si="3556">+X1326</f>
        <v>9.85</v>
      </c>
      <c r="AD1326" s="12">
        <f t="shared" ref="AD1326" si="3557">(AG1326-AC1326)/AG1326</f>
        <v>0</v>
      </c>
      <c r="AE1326" s="120"/>
      <c r="AF1326" s="127">
        <v>1</v>
      </c>
      <c r="AG1326" s="38">
        <f t="shared" ref="AG1326" si="3558">SUM(AJ1326:AL1326)+AE1326</f>
        <v>9.85</v>
      </c>
      <c r="AH1326" s="52"/>
      <c r="AJ1326" s="17">
        <f t="shared" ref="AJ1326" si="3559">ROUND(AC1326/(1-VLOOKUP(AF1326,Group,2,FALSE)),2)</f>
        <v>9.85</v>
      </c>
      <c r="AK1326" s="17">
        <f t="shared" ref="AK1326" si="3560">IF(VLOOKUP(AF1326,Group,5,FALSE)="YES",VLOOKUP(ROUND(ROUND(AJ1326,1)-AJ1326,2),Round,2,FALSE)+VLOOKUP(AF1326,Group,6,FALSE),0)</f>
        <v>0</v>
      </c>
      <c r="AL1326" s="17">
        <f t="shared" ref="AL1326" si="3561">IF(VLOOKUP(AF1326,Group,7,FALSE)="",0,ROUND(AJ1326-0.04999,1)-AJ1326+AM1326)</f>
        <v>0</v>
      </c>
      <c r="AM1326" s="17" t="str">
        <f t="shared" ref="AM1326" si="3562">IF(VLOOKUP(AF1326,Group,7,FALSE)="","",VLOOKUP(AF1326,Group,7,FALSE))</f>
        <v/>
      </c>
      <c r="AO1326" s="31" t="s">
        <v>59</v>
      </c>
    </row>
    <row r="1327" spans="2:41" s="3" customFormat="1" ht="9.9499999999999993" customHeight="1" x14ac:dyDescent="0.2">
      <c r="B1327" s="112" t="s">
        <v>55</v>
      </c>
      <c r="D1327" s="40"/>
      <c r="E1327" s="73" t="s">
        <v>107</v>
      </c>
      <c r="F1327" s="73"/>
      <c r="G1327" s="30" t="s">
        <v>48</v>
      </c>
      <c r="H1327" s="30"/>
      <c r="I1327" s="30"/>
      <c r="J1327" s="30" t="s">
        <v>105</v>
      </c>
      <c r="K1327" s="30"/>
      <c r="L1327" s="30"/>
      <c r="M1327" s="30"/>
      <c r="N1327" s="30"/>
      <c r="P1327" s="73" t="s">
        <v>108</v>
      </c>
      <c r="Q1327" s="89"/>
      <c r="R1327" s="29"/>
      <c r="S1327" s="39">
        <f t="shared" ref="S1327" si="3563">IF(Suggested="Yes",AA1327,AG1327)</f>
        <v>11.3</v>
      </c>
      <c r="T1327" s="37" t="s">
        <v>47</v>
      </c>
      <c r="U1327" s="5" t="str">
        <f>+Instructions!$B$3</f>
        <v>B</v>
      </c>
      <c r="V1327" s="52"/>
      <c r="W1327" s="56">
        <f>+Instructions!$C$22</f>
        <v>0</v>
      </c>
      <c r="X1327" s="17">
        <f t="shared" ref="X1327" si="3564">ROUND($AA1327*(1-W1327)+0.004999,2)</f>
        <v>11.3</v>
      </c>
      <c r="Y1327" s="52"/>
      <c r="Z1327" s="6" t="s">
        <v>667</v>
      </c>
      <c r="AA1327" s="39">
        <v>11.3</v>
      </c>
      <c r="AB1327" s="60">
        <f t="shared" ref="AB1327" si="3565">+W1327</f>
        <v>0</v>
      </c>
      <c r="AC1327" s="17">
        <f t="shared" ref="AC1327" si="3566">+X1327</f>
        <v>11.3</v>
      </c>
      <c r="AD1327" s="12">
        <f t="shared" ref="AD1327" si="3567">(AG1327-AC1327)/AG1327</f>
        <v>0</v>
      </c>
      <c r="AE1327" s="120"/>
      <c r="AF1327" s="127">
        <v>1</v>
      </c>
      <c r="AG1327" s="38">
        <f t="shared" ref="AG1327" si="3568">SUM(AJ1327:AL1327)+AE1327</f>
        <v>11.3</v>
      </c>
      <c r="AH1327" s="52"/>
      <c r="AJ1327" s="17">
        <f t="shared" ref="AJ1327" si="3569">ROUND(AC1327/(1-VLOOKUP(AF1327,Group,2,FALSE)),2)</f>
        <v>11.3</v>
      </c>
      <c r="AK1327" s="17">
        <f t="shared" ref="AK1327" si="3570">IF(VLOOKUP(AF1327,Group,5,FALSE)="YES",VLOOKUP(ROUND(ROUND(AJ1327,1)-AJ1327,2),Round,2,FALSE)+VLOOKUP(AF1327,Group,6,FALSE),0)</f>
        <v>0</v>
      </c>
      <c r="AL1327" s="17">
        <f t="shared" ref="AL1327" si="3571">IF(VLOOKUP(AF1327,Group,7,FALSE)="",0,ROUND(AJ1327-0.04999,1)-AJ1327+AM1327)</f>
        <v>0</v>
      </c>
      <c r="AM1327" s="17" t="str">
        <f t="shared" ref="AM1327" si="3572">IF(VLOOKUP(AF1327,Group,7,FALSE)="","",VLOOKUP(AF1327,Group,7,FALSE))</f>
        <v/>
      </c>
      <c r="AO1327" s="31" t="s">
        <v>59</v>
      </c>
    </row>
    <row r="1328" spans="2:41" s="3" customFormat="1" ht="0.95" customHeight="1" x14ac:dyDescent="0.2">
      <c r="M1328" s="3" t="s">
        <v>87</v>
      </c>
      <c r="P1328" s="73"/>
      <c r="Q1328" s="89"/>
      <c r="R1328" s="6"/>
      <c r="S1328" s="39"/>
      <c r="T1328" s="6"/>
      <c r="U1328" s="5"/>
      <c r="V1328" s="52"/>
      <c r="W1328" s="56"/>
      <c r="X1328" s="15"/>
      <c r="Y1328" s="52"/>
      <c r="Z1328" s="39"/>
      <c r="AA1328" s="39"/>
      <c r="AB1328" s="55"/>
      <c r="AC1328" s="17"/>
      <c r="AD1328" s="15"/>
      <c r="AE1328" s="65"/>
      <c r="AF1328" s="123"/>
      <c r="AG1328" s="39"/>
      <c r="AH1328" s="52"/>
      <c r="AJ1328" s="17"/>
      <c r="AK1328" s="17"/>
      <c r="AL1328" s="17"/>
      <c r="AM1328" s="17"/>
      <c r="AO1328" s="157" t="s">
        <v>59</v>
      </c>
    </row>
    <row r="1329" spans="2:41" s="3" customFormat="1" ht="9.9499999999999993" customHeight="1" x14ac:dyDescent="0.2">
      <c r="B1329" s="111" t="s">
        <v>8</v>
      </c>
      <c r="D1329" s="40"/>
      <c r="E1329" s="73" t="s">
        <v>551</v>
      </c>
      <c r="F1329" s="73"/>
      <c r="G1329" s="30" t="s">
        <v>552</v>
      </c>
      <c r="H1329" s="30"/>
      <c r="I1329" s="30"/>
      <c r="J1329" s="30" t="s">
        <v>553</v>
      </c>
      <c r="K1329" s="30"/>
      <c r="L1329" s="30"/>
      <c r="M1329" s="30"/>
      <c r="N1329" s="191" t="s">
        <v>130</v>
      </c>
      <c r="P1329" s="73" t="s">
        <v>549</v>
      </c>
      <c r="Q1329" s="89"/>
      <c r="R1329" s="29"/>
      <c r="S1329" s="39">
        <f>IF(Suggested="Yes",AA1329,AG1329)</f>
        <v>21.4</v>
      </c>
      <c r="T1329" s="37" t="s">
        <v>47</v>
      </c>
      <c r="U1329" s="5" t="str">
        <f>+Instructions!$B$3</f>
        <v>B</v>
      </c>
      <c r="V1329" s="52"/>
      <c r="W1329" s="56">
        <f>+Instructions!$C$22</f>
        <v>0</v>
      </c>
      <c r="X1329" s="17">
        <f>ROUND($AA1329*(1-W1329)+0.004999,2)</f>
        <v>21.4</v>
      </c>
      <c r="Y1329" s="52"/>
      <c r="Z1329" s="6" t="s">
        <v>667</v>
      </c>
      <c r="AA1329" s="39">
        <v>21.4</v>
      </c>
      <c r="AB1329" s="60">
        <f>+W1329</f>
        <v>0</v>
      </c>
      <c r="AC1329" s="17">
        <f>+X1329</f>
        <v>21.4</v>
      </c>
      <c r="AD1329" s="12">
        <f>(AG1329-AC1329)/AG1329</f>
        <v>0</v>
      </c>
      <c r="AE1329" s="120"/>
      <c r="AF1329" s="128">
        <v>3</v>
      </c>
      <c r="AG1329" s="53">
        <f>SUM(AJ1329:AL1329)+AE1329</f>
        <v>21.4</v>
      </c>
      <c r="AH1329" s="52"/>
      <c r="AJ1329" s="17">
        <f>ROUND(AC1329/(1-VLOOKUP(AF1329,Group,2,FALSE)),2)</f>
        <v>21.4</v>
      </c>
      <c r="AK1329" s="17">
        <f>IF(VLOOKUP(AF1329,Group,5,FALSE)="YES",VLOOKUP(ROUND(ROUND(AJ1329,1)-AJ1329,2),Round,2,FALSE)+VLOOKUP(AF1329,Group,6,FALSE),0)</f>
        <v>0</v>
      </c>
      <c r="AL1329" s="17">
        <f>IF(VLOOKUP(AF1329,Group,7,FALSE)="",0,ROUND(AJ1329-0.04999,1)-AJ1329+AM1329)</f>
        <v>0</v>
      </c>
      <c r="AM1329" s="17" t="str">
        <f>IF(VLOOKUP(AF1329,Group,7,FALSE)="","",VLOOKUP(AF1329,Group,7,FALSE))</f>
        <v/>
      </c>
      <c r="AO1329" s="31" t="s">
        <v>59</v>
      </c>
    </row>
    <row r="1330" spans="2:41" s="3" customFormat="1" ht="9.9499999999999993" customHeight="1" x14ac:dyDescent="0.2">
      <c r="B1330" s="111" t="s">
        <v>8</v>
      </c>
      <c r="D1330" s="40"/>
      <c r="E1330" s="73" t="s">
        <v>551</v>
      </c>
      <c r="F1330" s="73"/>
      <c r="G1330" s="30" t="s">
        <v>552</v>
      </c>
      <c r="H1330" s="30"/>
      <c r="I1330" s="30"/>
      <c r="J1330" s="30" t="s">
        <v>554</v>
      </c>
      <c r="K1330" s="30"/>
      <c r="L1330" s="30"/>
      <c r="M1330" s="30"/>
      <c r="N1330" s="191" t="s">
        <v>130</v>
      </c>
      <c r="P1330" s="73" t="s">
        <v>549</v>
      </c>
      <c r="Q1330" s="89"/>
      <c r="R1330" s="29"/>
      <c r="S1330" s="39">
        <f>IF(Suggested="Yes",AA1330,AG1330)</f>
        <v>21.4</v>
      </c>
      <c r="T1330" s="37" t="s">
        <v>47</v>
      </c>
      <c r="U1330" s="5" t="str">
        <f>+Instructions!$B$3</f>
        <v>B</v>
      </c>
      <c r="V1330" s="52"/>
      <c r="W1330" s="56">
        <f>+Instructions!$C$22</f>
        <v>0</v>
      </c>
      <c r="X1330" s="17">
        <f>ROUND($AA1330*(1-W1330)+0.004999,2)</f>
        <v>21.4</v>
      </c>
      <c r="Y1330" s="52"/>
      <c r="Z1330" s="6" t="s">
        <v>667</v>
      </c>
      <c r="AA1330" s="39">
        <v>21.4</v>
      </c>
      <c r="AB1330" s="60">
        <f>+W1330</f>
        <v>0</v>
      </c>
      <c r="AC1330" s="17">
        <f>+X1330</f>
        <v>21.4</v>
      </c>
      <c r="AD1330" s="12">
        <f>(AG1330-AC1330)/AG1330</f>
        <v>0</v>
      </c>
      <c r="AE1330" s="120"/>
      <c r="AF1330" s="128">
        <v>3</v>
      </c>
      <c r="AG1330" s="53">
        <f>SUM(AJ1330:AL1330)+AE1330</f>
        <v>21.4</v>
      </c>
      <c r="AH1330" s="52"/>
      <c r="AJ1330" s="17">
        <f>ROUND(AC1330/(1-VLOOKUP(AF1330,Group,2,FALSE)),2)</f>
        <v>21.4</v>
      </c>
      <c r="AK1330" s="17">
        <f>IF(VLOOKUP(AF1330,Group,5,FALSE)="YES",VLOOKUP(ROUND(ROUND(AJ1330,1)-AJ1330,2),Round,2,FALSE)+VLOOKUP(AF1330,Group,6,FALSE),0)</f>
        <v>0</v>
      </c>
      <c r="AL1330" s="17">
        <f>IF(VLOOKUP(AF1330,Group,7,FALSE)="",0,ROUND(AJ1330-0.04999,1)-AJ1330+AM1330)</f>
        <v>0</v>
      </c>
      <c r="AM1330" s="17" t="str">
        <f>IF(VLOOKUP(AF1330,Group,7,FALSE)="","",VLOOKUP(AF1330,Group,7,FALSE))</f>
        <v/>
      </c>
      <c r="AO1330" s="31" t="s">
        <v>59</v>
      </c>
    </row>
    <row r="1331" spans="2:41" s="3" customFormat="1" ht="0.95" customHeight="1" x14ac:dyDescent="0.2">
      <c r="M1331" s="3" t="s">
        <v>87</v>
      </c>
      <c r="P1331" s="73"/>
      <c r="Q1331" s="89"/>
      <c r="R1331" s="6"/>
      <c r="S1331" s="39"/>
      <c r="T1331" s="6"/>
      <c r="U1331" s="5"/>
      <c r="V1331" s="52"/>
      <c r="W1331" s="56"/>
      <c r="X1331" s="15"/>
      <c r="Y1331" s="52"/>
      <c r="Z1331" s="39"/>
      <c r="AA1331" s="39"/>
      <c r="AB1331" s="55"/>
      <c r="AC1331" s="17"/>
      <c r="AD1331" s="15"/>
      <c r="AE1331" s="65"/>
      <c r="AF1331" s="123"/>
      <c r="AG1331" s="39"/>
      <c r="AH1331" s="52"/>
      <c r="AJ1331" s="17"/>
      <c r="AK1331" s="17"/>
      <c r="AL1331" s="17"/>
      <c r="AM1331" s="17"/>
      <c r="AO1331" s="157" t="s">
        <v>59</v>
      </c>
    </row>
    <row r="1332" spans="2:41" s="3" customFormat="1" ht="9.9499999999999993" customHeight="1" x14ac:dyDescent="0.2">
      <c r="B1332" s="111" t="s">
        <v>8</v>
      </c>
      <c r="D1332" s="40"/>
      <c r="E1332" s="73" t="s">
        <v>104</v>
      </c>
      <c r="F1332" s="73"/>
      <c r="G1332" s="30" t="s">
        <v>114</v>
      </c>
      <c r="H1332" s="30"/>
      <c r="I1332" s="30"/>
      <c r="J1332" s="192" t="s">
        <v>262</v>
      </c>
      <c r="K1332" s="30"/>
      <c r="L1332" s="73"/>
      <c r="M1332" s="30"/>
      <c r="N1332" s="191" t="s">
        <v>130</v>
      </c>
      <c r="P1332" s="73" t="s">
        <v>194</v>
      </c>
      <c r="Q1332" s="89"/>
      <c r="R1332" s="29"/>
      <c r="S1332" s="39">
        <f t="shared" ref="S1332" si="3573">IF(Suggested="Yes",AA1332,AG1332)</f>
        <v>105.75</v>
      </c>
      <c r="T1332" s="37" t="s">
        <v>46</v>
      </c>
      <c r="U1332" s="5" t="str">
        <f>+Instructions!$B$3</f>
        <v>B</v>
      </c>
      <c r="V1332" s="52"/>
      <c r="W1332" s="56">
        <f>+Instructions!$C$22</f>
        <v>0</v>
      </c>
      <c r="X1332" s="17">
        <f t="shared" ref="X1332" si="3574">ROUND($AA1332*(1-W1332)+0.004999,2)</f>
        <v>105.75</v>
      </c>
      <c r="Y1332" s="52"/>
      <c r="Z1332" s="6" t="s">
        <v>667</v>
      </c>
      <c r="AA1332" s="39">
        <v>105.75</v>
      </c>
      <c r="AB1332" s="60">
        <f t="shared" ref="AB1332" si="3575">+W1332</f>
        <v>0</v>
      </c>
      <c r="AC1332" s="17">
        <f t="shared" ref="AC1332" si="3576">+X1332</f>
        <v>105.75</v>
      </c>
      <c r="AD1332" s="12">
        <f t="shared" ref="AD1332" si="3577">(AG1332-AC1332)/AG1332</f>
        <v>0</v>
      </c>
      <c r="AE1332" s="120"/>
      <c r="AF1332" s="128">
        <v>3</v>
      </c>
      <c r="AG1332" s="53">
        <f t="shared" ref="AG1332" si="3578">SUM(AJ1332:AL1332)+AE1332</f>
        <v>105.75</v>
      </c>
      <c r="AH1332" s="52"/>
      <c r="AJ1332" s="17">
        <f t="shared" ref="AJ1332" si="3579">ROUND(AC1332/(1-VLOOKUP(AF1332,Group,2,FALSE)),2)</f>
        <v>105.75</v>
      </c>
      <c r="AK1332" s="17">
        <f t="shared" ref="AK1332" si="3580">IF(VLOOKUP(AF1332,Group,5,FALSE)="YES",VLOOKUP(ROUND(ROUND(AJ1332,1)-AJ1332,2),Round,2,FALSE)+VLOOKUP(AF1332,Group,6,FALSE),0)</f>
        <v>0</v>
      </c>
      <c r="AL1332" s="17">
        <f t="shared" ref="AL1332" si="3581">IF(VLOOKUP(AF1332,Group,7,FALSE)="",0,ROUND(AJ1332-0.04999,1)-AJ1332+AM1332)</f>
        <v>0</v>
      </c>
      <c r="AM1332" s="17" t="str">
        <f t="shared" ref="AM1332" si="3582">IF(VLOOKUP(AF1332,Group,7,FALSE)="","",VLOOKUP(AF1332,Group,7,FALSE))</f>
        <v/>
      </c>
      <c r="AO1332" s="31" t="s">
        <v>59</v>
      </c>
    </row>
    <row r="1333" spans="2:41" s="3" customFormat="1" ht="0.95" customHeight="1" x14ac:dyDescent="0.2">
      <c r="M1333" s="3" t="s">
        <v>87</v>
      </c>
      <c r="P1333" s="73"/>
      <c r="Q1333" s="89"/>
      <c r="R1333" s="6"/>
      <c r="S1333" s="39"/>
      <c r="T1333" s="6"/>
      <c r="U1333" s="5"/>
      <c r="V1333" s="52"/>
      <c r="W1333" s="56"/>
      <c r="X1333" s="15"/>
      <c r="Y1333" s="52"/>
      <c r="Z1333" s="39"/>
      <c r="AA1333" s="39"/>
      <c r="AB1333" s="55"/>
      <c r="AC1333" s="17"/>
      <c r="AD1333" s="15"/>
      <c r="AE1333" s="65"/>
      <c r="AF1333" s="123"/>
      <c r="AG1333" s="39"/>
      <c r="AH1333" s="52"/>
      <c r="AJ1333" s="17"/>
      <c r="AK1333" s="17"/>
      <c r="AL1333" s="17"/>
      <c r="AM1333" s="17"/>
      <c r="AO1333" s="157" t="s">
        <v>59</v>
      </c>
    </row>
    <row r="1334" spans="2:41" s="3" customFormat="1" ht="9.9499999999999993" customHeight="1" x14ac:dyDescent="0.2">
      <c r="B1334" s="113" t="s">
        <v>45</v>
      </c>
      <c r="D1334" s="40"/>
      <c r="E1334" s="73" t="s">
        <v>136</v>
      </c>
      <c r="F1334" s="73"/>
      <c r="G1334" s="30" t="s">
        <v>162</v>
      </c>
      <c r="H1334" s="30"/>
      <c r="I1334" s="30"/>
      <c r="J1334" s="30" t="s">
        <v>115</v>
      </c>
      <c r="K1334" s="30"/>
      <c r="L1334" s="30"/>
      <c r="M1334" s="30"/>
      <c r="N1334" s="30"/>
      <c r="P1334" s="73" t="s">
        <v>120</v>
      </c>
      <c r="Q1334" s="89"/>
      <c r="R1334" s="29"/>
      <c r="S1334" s="39">
        <f t="shared" ref="S1334" si="3583">IF(Suggested="Yes",AA1334,AG1334)</f>
        <v>361.4</v>
      </c>
      <c r="T1334" s="37" t="s">
        <v>46</v>
      </c>
      <c r="U1334" s="5" t="str">
        <f>+Instructions!$B$3</f>
        <v>B</v>
      </c>
      <c r="V1334" s="52"/>
      <c r="W1334" s="56">
        <f>+Instructions!$C$22</f>
        <v>0</v>
      </c>
      <c r="X1334" s="39">
        <f t="shared" ref="X1334" si="3584">ROUND($AA1334*(1-W1334)+0.004999,2)</f>
        <v>361.4</v>
      </c>
      <c r="Y1334" s="52"/>
      <c r="Z1334" s="6" t="s">
        <v>667</v>
      </c>
      <c r="AA1334" s="39">
        <v>361.4</v>
      </c>
      <c r="AB1334" s="60">
        <f t="shared" ref="AB1334" si="3585">+W1334</f>
        <v>0</v>
      </c>
      <c r="AC1334" s="39">
        <f t="shared" ref="AC1334" si="3586">+X1334</f>
        <v>361.4</v>
      </c>
      <c r="AD1334" s="60">
        <f t="shared" ref="AD1334" si="3587">(AG1334-AC1334)/AG1334</f>
        <v>0</v>
      </c>
      <c r="AE1334" s="120"/>
      <c r="AF1334" s="129">
        <v>2</v>
      </c>
      <c r="AG1334" s="44">
        <f t="shared" ref="AG1334" si="3588">SUM(AJ1334:AL1334)+AE1334</f>
        <v>361.4</v>
      </c>
      <c r="AH1334" s="52"/>
      <c r="AJ1334" s="17">
        <f t="shared" ref="AJ1334" si="3589">ROUND(AC1334/(1-VLOOKUP(AF1334,Group,2,FALSE)),2)</f>
        <v>361.4</v>
      </c>
      <c r="AK1334" s="17">
        <f t="shared" ref="AK1334" si="3590">IF(VLOOKUP(AF1334,Group,5,FALSE)="YES",VLOOKUP(ROUND(ROUND(AJ1334,1)-AJ1334,2),Round,2,FALSE)+VLOOKUP(AF1334,Group,6,FALSE),0)</f>
        <v>0</v>
      </c>
      <c r="AL1334" s="17">
        <f t="shared" ref="AL1334" si="3591">IF(VLOOKUP(AF1334,Group,7,FALSE)="",0,ROUND(AJ1334-0.04999,1)-AJ1334+AM1334)</f>
        <v>0</v>
      </c>
      <c r="AM1334" s="17" t="str">
        <f t="shared" ref="AM1334" si="3592">IF(VLOOKUP(AF1334,Group,7,FALSE)="","",VLOOKUP(AF1334,Group,7,FALSE))</f>
        <v/>
      </c>
      <c r="AO1334" s="31" t="s">
        <v>59</v>
      </c>
    </row>
    <row r="1335" spans="2:41" s="3" customFormat="1" ht="0.95" customHeight="1" x14ac:dyDescent="0.2">
      <c r="M1335" s="3" t="s">
        <v>87</v>
      </c>
      <c r="P1335" s="73"/>
      <c r="Q1335" s="89"/>
      <c r="R1335" s="6"/>
      <c r="S1335" s="39"/>
      <c r="T1335" s="6"/>
      <c r="U1335" s="5"/>
      <c r="V1335" s="52"/>
      <c r="W1335" s="56"/>
      <c r="X1335" s="15"/>
      <c r="Y1335" s="52"/>
      <c r="Z1335" s="39"/>
      <c r="AA1335" s="39"/>
      <c r="AB1335" s="55"/>
      <c r="AC1335" s="17"/>
      <c r="AD1335" s="15"/>
      <c r="AE1335" s="65"/>
      <c r="AF1335" s="123"/>
      <c r="AG1335" s="39"/>
      <c r="AH1335" s="52"/>
      <c r="AJ1335" s="17"/>
      <c r="AK1335" s="17"/>
      <c r="AL1335" s="17"/>
      <c r="AM1335" s="17"/>
      <c r="AO1335" s="157" t="s">
        <v>59</v>
      </c>
    </row>
    <row r="1336" spans="2:41" s="3" customFormat="1" ht="9.9499999999999993" customHeight="1" x14ac:dyDescent="0.2">
      <c r="B1336" s="113" t="s">
        <v>45</v>
      </c>
      <c r="D1336" s="40"/>
      <c r="E1336" s="73" t="s">
        <v>117</v>
      </c>
      <c r="F1336" s="73"/>
      <c r="G1336" s="30" t="s">
        <v>118</v>
      </c>
      <c r="H1336" s="30"/>
      <c r="I1336" s="30"/>
      <c r="J1336" s="30" t="s">
        <v>115</v>
      </c>
      <c r="K1336" s="30"/>
      <c r="L1336" s="30"/>
      <c r="M1336" s="30"/>
      <c r="N1336" s="30"/>
      <c r="P1336" s="73" t="s">
        <v>119</v>
      </c>
      <c r="Q1336" s="89"/>
      <c r="R1336" s="29"/>
      <c r="S1336" s="39">
        <f t="shared" ref="S1336" si="3593">IF(Suggested="Yes",AA1336,AG1336)</f>
        <v>17.55</v>
      </c>
      <c r="T1336" s="37" t="s">
        <v>46</v>
      </c>
      <c r="U1336" s="5" t="str">
        <f>+Instructions!$B$3</f>
        <v>B</v>
      </c>
      <c r="V1336" s="52"/>
      <c r="W1336" s="56">
        <f>+Instructions!$C$22</f>
        <v>0</v>
      </c>
      <c r="X1336" s="39">
        <f t="shared" ref="X1336" si="3594">ROUND($AA1336*(1-W1336)+0.004999,2)</f>
        <v>17.55</v>
      </c>
      <c r="Y1336" s="52"/>
      <c r="Z1336" s="6" t="s">
        <v>667</v>
      </c>
      <c r="AA1336" s="39">
        <v>17.55</v>
      </c>
      <c r="AB1336" s="60">
        <f t="shared" ref="AB1336" si="3595">+W1336</f>
        <v>0</v>
      </c>
      <c r="AC1336" s="39">
        <f t="shared" ref="AC1336" si="3596">+X1336</f>
        <v>17.55</v>
      </c>
      <c r="AD1336" s="60">
        <f t="shared" ref="AD1336" si="3597">(AG1336-AC1336)/AG1336</f>
        <v>0</v>
      </c>
      <c r="AE1336" s="120"/>
      <c r="AF1336" s="129">
        <v>2</v>
      </c>
      <c r="AG1336" s="44">
        <f t="shared" ref="AG1336" si="3598">SUM(AJ1336:AL1336)+AE1336</f>
        <v>17.55</v>
      </c>
      <c r="AH1336" s="52"/>
      <c r="AJ1336" s="17">
        <f t="shared" ref="AJ1336" si="3599">ROUND(AC1336/(1-VLOOKUP(AF1336,Group,2,FALSE)),2)</f>
        <v>17.55</v>
      </c>
      <c r="AK1336" s="17">
        <f t="shared" ref="AK1336" si="3600">IF(VLOOKUP(AF1336,Group,5,FALSE)="YES",VLOOKUP(ROUND(ROUND(AJ1336,1)-AJ1336,2),Round,2,FALSE)+VLOOKUP(AF1336,Group,6,FALSE),0)</f>
        <v>0</v>
      </c>
      <c r="AL1336" s="17">
        <f t="shared" ref="AL1336" si="3601">IF(VLOOKUP(AF1336,Group,7,FALSE)="",0,ROUND(AJ1336-0.04999,1)-AJ1336+AM1336)</f>
        <v>0</v>
      </c>
      <c r="AM1336" s="17" t="str">
        <f t="shared" ref="AM1336" si="3602">IF(VLOOKUP(AF1336,Group,7,FALSE)="","",VLOOKUP(AF1336,Group,7,FALSE))</f>
        <v/>
      </c>
      <c r="AO1336" s="31" t="s">
        <v>59</v>
      </c>
    </row>
    <row r="1337" spans="2:41" s="3" customFormat="1" ht="2.4500000000000002" customHeight="1" x14ac:dyDescent="0.2">
      <c r="P1337" s="73"/>
      <c r="Q1337" s="89"/>
      <c r="R1337" s="6"/>
      <c r="S1337" s="39"/>
      <c r="T1337" s="6"/>
      <c r="U1337" s="5"/>
      <c r="V1337" s="52"/>
      <c r="W1337" s="56"/>
      <c r="X1337" s="15"/>
      <c r="Y1337" s="52"/>
      <c r="Z1337" s="39"/>
      <c r="AA1337" s="39"/>
      <c r="AB1337" s="55"/>
      <c r="AC1337" s="17"/>
      <c r="AD1337" s="15"/>
      <c r="AE1337" s="65"/>
      <c r="AF1337" s="123"/>
      <c r="AG1337" s="39"/>
      <c r="AH1337" s="52"/>
      <c r="AJ1337" s="17"/>
      <c r="AK1337" s="17"/>
      <c r="AL1337" s="17"/>
      <c r="AM1337" s="17"/>
      <c r="AO1337" s="157" t="s">
        <v>59</v>
      </c>
    </row>
    <row r="1338" spans="2:41" s="3" customFormat="1" ht="9.9499999999999993" customHeight="1" x14ac:dyDescent="0.2">
      <c r="B1338" s="112" t="s">
        <v>55</v>
      </c>
      <c r="D1338" s="40"/>
      <c r="E1338" s="73" t="s">
        <v>107</v>
      </c>
      <c r="F1338" s="73"/>
      <c r="G1338" s="30" t="s">
        <v>48</v>
      </c>
      <c r="H1338" s="30"/>
      <c r="I1338" s="30"/>
      <c r="J1338" s="30" t="s">
        <v>179</v>
      </c>
      <c r="K1338" s="30"/>
      <c r="L1338" s="30"/>
      <c r="M1338" s="30"/>
      <c r="N1338" s="30"/>
      <c r="P1338" s="73" t="s">
        <v>108</v>
      </c>
      <c r="Q1338" s="89"/>
      <c r="R1338" s="29"/>
      <c r="S1338" s="39">
        <f t="shared" ref="S1338" si="3603">IF(Suggested="Yes",AA1338,AG1338)</f>
        <v>11.3</v>
      </c>
      <c r="T1338" s="37" t="s">
        <v>47</v>
      </c>
      <c r="U1338" s="5" t="str">
        <f>+Instructions!$B$3</f>
        <v>B</v>
      </c>
      <c r="V1338" s="52"/>
      <c r="W1338" s="56">
        <f>+Instructions!$C$22</f>
        <v>0</v>
      </c>
      <c r="X1338" s="17">
        <f t="shared" ref="X1338" si="3604">ROUND($AA1338*(1-W1338)+0.004999,2)</f>
        <v>11.3</v>
      </c>
      <c r="Y1338" s="52"/>
      <c r="Z1338" s="6" t="s">
        <v>667</v>
      </c>
      <c r="AA1338" s="39">
        <v>11.3</v>
      </c>
      <c r="AB1338" s="60">
        <f t="shared" ref="AB1338" si="3605">+W1338</f>
        <v>0</v>
      </c>
      <c r="AC1338" s="17">
        <f t="shared" ref="AC1338" si="3606">+X1338</f>
        <v>11.3</v>
      </c>
      <c r="AD1338" s="12">
        <f t="shared" ref="AD1338" si="3607">(AG1338-AC1338)/AG1338</f>
        <v>0</v>
      </c>
      <c r="AE1338" s="120"/>
      <c r="AF1338" s="127">
        <v>1</v>
      </c>
      <c r="AG1338" s="38">
        <f t="shared" ref="AG1338" si="3608">SUM(AJ1338:AL1338)+AE1338</f>
        <v>11.3</v>
      </c>
      <c r="AH1338" s="52"/>
      <c r="AJ1338" s="17">
        <f t="shared" ref="AJ1338" si="3609">ROUND(AC1338/(1-VLOOKUP(AF1338,Group,2,FALSE)),2)</f>
        <v>11.3</v>
      </c>
      <c r="AK1338" s="17">
        <f t="shared" ref="AK1338" si="3610">IF(VLOOKUP(AF1338,Group,5,FALSE)="YES",VLOOKUP(ROUND(ROUND(AJ1338,1)-AJ1338,2),Round,2,FALSE)+VLOOKUP(AF1338,Group,6,FALSE),0)</f>
        <v>0</v>
      </c>
      <c r="AL1338" s="17">
        <f t="shared" ref="AL1338" si="3611">IF(VLOOKUP(AF1338,Group,7,FALSE)="",0,ROUND(AJ1338-0.04999,1)-AJ1338+AM1338)</f>
        <v>0</v>
      </c>
      <c r="AM1338" s="17" t="str">
        <f t="shared" ref="AM1338" si="3612">IF(VLOOKUP(AF1338,Group,7,FALSE)="","",VLOOKUP(AF1338,Group,7,FALSE))</f>
        <v/>
      </c>
      <c r="AO1338" s="31" t="s">
        <v>59</v>
      </c>
    </row>
    <row r="1339" spans="2:41" s="3" customFormat="1" ht="2.4500000000000002" customHeight="1" x14ac:dyDescent="0.2">
      <c r="P1339" s="73"/>
      <c r="Q1339" s="89"/>
      <c r="R1339" s="6"/>
      <c r="S1339" s="39"/>
      <c r="T1339" s="6"/>
      <c r="U1339" s="5"/>
      <c r="V1339" s="52"/>
      <c r="W1339" s="56"/>
      <c r="X1339" s="15"/>
      <c r="Y1339" s="52"/>
      <c r="Z1339" s="39"/>
      <c r="AA1339" s="39"/>
      <c r="AB1339" s="55"/>
      <c r="AC1339" s="17"/>
      <c r="AD1339" s="15"/>
      <c r="AE1339" s="65"/>
      <c r="AF1339" s="123"/>
      <c r="AG1339" s="39"/>
      <c r="AH1339" s="52"/>
      <c r="AJ1339" s="17"/>
      <c r="AK1339" s="17"/>
      <c r="AL1339" s="17"/>
      <c r="AM1339" s="17"/>
      <c r="AO1339" s="157" t="s">
        <v>59</v>
      </c>
    </row>
    <row r="1340" spans="2:41" s="3" customFormat="1" ht="9.9499999999999993" customHeight="1" x14ac:dyDescent="0.2">
      <c r="B1340" s="112" t="s">
        <v>55</v>
      </c>
      <c r="D1340" s="40"/>
      <c r="E1340" s="73" t="s">
        <v>123</v>
      </c>
      <c r="F1340" s="73"/>
      <c r="G1340" s="30" t="s">
        <v>48</v>
      </c>
      <c r="H1340" s="30"/>
      <c r="I1340" s="30"/>
      <c r="J1340" s="30" t="s">
        <v>105</v>
      </c>
      <c r="K1340" s="30"/>
      <c r="L1340" s="30"/>
      <c r="M1340" s="30"/>
      <c r="N1340" s="30"/>
      <c r="P1340" s="73" t="s">
        <v>129</v>
      </c>
      <c r="Q1340" s="89"/>
      <c r="R1340" s="29"/>
      <c r="S1340" s="39">
        <f t="shared" ref="S1340:S1341" si="3613">IF(Suggested="Yes",AA1340,AG1340)</f>
        <v>9.1999999999999993</v>
      </c>
      <c r="T1340" s="37" t="s">
        <v>47</v>
      </c>
      <c r="U1340" s="5" t="str">
        <f>+Instructions!$B$3</f>
        <v>B</v>
      </c>
      <c r="V1340" s="52"/>
      <c r="W1340" s="56">
        <f>+Instructions!$C$22</f>
        <v>0</v>
      </c>
      <c r="X1340" s="17">
        <f t="shared" ref="X1340:X1341" si="3614">ROUND($AA1340*(1-W1340)+0.004999,2)</f>
        <v>9.1999999999999993</v>
      </c>
      <c r="Y1340" s="52"/>
      <c r="Z1340" s="6" t="s">
        <v>667</v>
      </c>
      <c r="AA1340" s="39">
        <v>9.1999999999999993</v>
      </c>
      <c r="AB1340" s="60">
        <f t="shared" ref="AB1340:AB1341" si="3615">+W1340</f>
        <v>0</v>
      </c>
      <c r="AC1340" s="17">
        <f t="shared" ref="AC1340:AC1341" si="3616">+X1340</f>
        <v>9.1999999999999993</v>
      </c>
      <c r="AD1340" s="12">
        <f t="shared" ref="AD1340:AD1341" si="3617">(AG1340-AC1340)/AG1340</f>
        <v>0</v>
      </c>
      <c r="AE1340" s="120"/>
      <c r="AF1340" s="127">
        <v>1</v>
      </c>
      <c r="AG1340" s="38">
        <f t="shared" ref="AG1340:AG1341" si="3618">SUM(AJ1340:AL1340)+AE1340</f>
        <v>9.1999999999999993</v>
      </c>
      <c r="AH1340" s="52"/>
      <c r="AJ1340" s="17">
        <f t="shared" ref="AJ1340:AJ1341" si="3619">ROUND(AC1340/(1-VLOOKUP(AF1340,Group,2,FALSE)),2)</f>
        <v>9.1999999999999993</v>
      </c>
      <c r="AK1340" s="17">
        <f t="shared" ref="AK1340:AK1341" si="3620">IF(VLOOKUP(AF1340,Group,5,FALSE)="YES",VLOOKUP(ROUND(ROUND(AJ1340,1)-AJ1340,2),Round,2,FALSE)+VLOOKUP(AF1340,Group,6,FALSE),0)</f>
        <v>0</v>
      </c>
      <c r="AL1340" s="17">
        <f t="shared" ref="AL1340:AL1341" si="3621">IF(VLOOKUP(AF1340,Group,7,FALSE)="",0,ROUND(AJ1340-0.04999,1)-AJ1340+AM1340)</f>
        <v>0</v>
      </c>
      <c r="AM1340" s="17" t="str">
        <f t="shared" ref="AM1340:AM1341" si="3622">IF(VLOOKUP(AF1340,Group,7,FALSE)="","",VLOOKUP(AF1340,Group,7,FALSE))</f>
        <v/>
      </c>
      <c r="AO1340" s="31" t="s">
        <v>59</v>
      </c>
    </row>
    <row r="1341" spans="2:41" s="3" customFormat="1" ht="9.9499999999999993" customHeight="1" x14ac:dyDescent="0.2">
      <c r="B1341" s="112" t="s">
        <v>55</v>
      </c>
      <c r="D1341" s="40"/>
      <c r="E1341" s="73" t="s">
        <v>124</v>
      </c>
      <c r="F1341" s="73"/>
      <c r="G1341" s="30" t="s">
        <v>48</v>
      </c>
      <c r="H1341" s="30"/>
      <c r="I1341" s="30"/>
      <c r="J1341" s="30" t="s">
        <v>105</v>
      </c>
      <c r="K1341" s="30"/>
      <c r="L1341" s="30"/>
      <c r="M1341" s="30"/>
      <c r="N1341" s="30"/>
      <c r="P1341" s="73" t="s">
        <v>111</v>
      </c>
      <c r="Q1341" s="89"/>
      <c r="R1341" s="29"/>
      <c r="S1341" s="39">
        <f t="shared" si="3613"/>
        <v>10.55</v>
      </c>
      <c r="T1341" s="37" t="s">
        <v>47</v>
      </c>
      <c r="U1341" s="5" t="str">
        <f>+Instructions!$B$3</f>
        <v>B</v>
      </c>
      <c r="V1341" s="52"/>
      <c r="W1341" s="56">
        <f>+Instructions!$C$22</f>
        <v>0</v>
      </c>
      <c r="X1341" s="17">
        <f t="shared" si="3614"/>
        <v>10.55</v>
      </c>
      <c r="Y1341" s="52"/>
      <c r="Z1341" s="6" t="s">
        <v>667</v>
      </c>
      <c r="AA1341" s="39">
        <v>10.55</v>
      </c>
      <c r="AB1341" s="60">
        <f t="shared" si="3615"/>
        <v>0</v>
      </c>
      <c r="AC1341" s="17">
        <f t="shared" si="3616"/>
        <v>10.55</v>
      </c>
      <c r="AD1341" s="12">
        <f t="shared" si="3617"/>
        <v>0</v>
      </c>
      <c r="AE1341" s="120"/>
      <c r="AF1341" s="127">
        <v>1</v>
      </c>
      <c r="AG1341" s="38">
        <f t="shared" si="3618"/>
        <v>10.55</v>
      </c>
      <c r="AH1341" s="52"/>
      <c r="AJ1341" s="17">
        <f t="shared" si="3619"/>
        <v>10.55</v>
      </c>
      <c r="AK1341" s="17">
        <f t="shared" si="3620"/>
        <v>0</v>
      </c>
      <c r="AL1341" s="17">
        <f t="shared" si="3621"/>
        <v>0</v>
      </c>
      <c r="AM1341" s="17" t="str">
        <f t="shared" si="3622"/>
        <v/>
      </c>
      <c r="AO1341" s="31" t="s">
        <v>59</v>
      </c>
    </row>
    <row r="1342" spans="2:41" s="3" customFormat="1" ht="9.9499999999999993" customHeight="1" x14ac:dyDescent="0.2">
      <c r="B1342" s="112" t="s">
        <v>55</v>
      </c>
      <c r="D1342" s="40"/>
      <c r="E1342" s="73" t="s">
        <v>125</v>
      </c>
      <c r="F1342" s="73"/>
      <c r="G1342" s="30" t="s">
        <v>48</v>
      </c>
      <c r="H1342" s="30"/>
      <c r="I1342" s="30"/>
      <c r="J1342" s="30" t="s">
        <v>105</v>
      </c>
      <c r="K1342" s="30"/>
      <c r="L1342" s="30"/>
      <c r="M1342" s="30"/>
      <c r="N1342" s="30"/>
      <c r="P1342" s="73" t="s">
        <v>141</v>
      </c>
      <c r="Q1342" s="89"/>
      <c r="R1342" s="29"/>
      <c r="S1342" s="39">
        <f t="shared" ref="S1342" si="3623">IF(Suggested="Yes",AA1342,AG1342)</f>
        <v>13.15</v>
      </c>
      <c r="T1342" s="37" t="s">
        <v>47</v>
      </c>
      <c r="U1342" s="5" t="str">
        <f>+Instructions!$B$3</f>
        <v>B</v>
      </c>
      <c r="V1342" s="52"/>
      <c r="W1342" s="56">
        <f>+Instructions!$C$22</f>
        <v>0</v>
      </c>
      <c r="X1342" s="17">
        <f t="shared" ref="X1342" si="3624">ROUND($AA1342*(1-W1342)+0.004999,2)</f>
        <v>13.15</v>
      </c>
      <c r="Y1342" s="52"/>
      <c r="Z1342" s="6" t="s">
        <v>667</v>
      </c>
      <c r="AA1342" s="39">
        <v>13.15</v>
      </c>
      <c r="AB1342" s="60">
        <f t="shared" ref="AB1342" si="3625">+W1342</f>
        <v>0</v>
      </c>
      <c r="AC1342" s="17">
        <f t="shared" ref="AC1342" si="3626">+X1342</f>
        <v>13.15</v>
      </c>
      <c r="AD1342" s="12">
        <f t="shared" ref="AD1342" si="3627">(AG1342-AC1342)/AG1342</f>
        <v>0</v>
      </c>
      <c r="AE1342" s="120"/>
      <c r="AF1342" s="127">
        <v>1</v>
      </c>
      <c r="AG1342" s="38">
        <f t="shared" ref="AG1342" si="3628">SUM(AJ1342:AL1342)+AE1342</f>
        <v>13.15</v>
      </c>
      <c r="AH1342" s="52"/>
      <c r="AJ1342" s="17">
        <f t="shared" ref="AJ1342" si="3629">ROUND(AC1342/(1-VLOOKUP(AF1342,Group,2,FALSE)),2)</f>
        <v>13.15</v>
      </c>
      <c r="AK1342" s="17">
        <f t="shared" ref="AK1342" si="3630">IF(VLOOKUP(AF1342,Group,5,FALSE)="YES",VLOOKUP(ROUND(ROUND(AJ1342,1)-AJ1342,2),Round,2,FALSE)+VLOOKUP(AF1342,Group,6,FALSE),0)</f>
        <v>0</v>
      </c>
      <c r="AL1342" s="17">
        <f t="shared" ref="AL1342" si="3631">IF(VLOOKUP(AF1342,Group,7,FALSE)="",0,ROUND(AJ1342-0.04999,1)-AJ1342+AM1342)</f>
        <v>0</v>
      </c>
      <c r="AM1342" s="17" t="str">
        <f t="shared" ref="AM1342" si="3632">IF(VLOOKUP(AF1342,Group,7,FALSE)="","",VLOOKUP(AF1342,Group,7,FALSE))</f>
        <v/>
      </c>
      <c r="AO1342" s="31" t="s">
        <v>59</v>
      </c>
    </row>
    <row r="1343" spans="2:41" s="3" customFormat="1" ht="9.9499999999999993" customHeight="1" x14ac:dyDescent="0.2">
      <c r="B1343" s="112" t="s">
        <v>55</v>
      </c>
      <c r="D1343" s="40"/>
      <c r="E1343" s="73" t="s">
        <v>277</v>
      </c>
      <c r="F1343" s="73"/>
      <c r="G1343" s="30" t="s">
        <v>48</v>
      </c>
      <c r="H1343" s="30"/>
      <c r="I1343" s="30"/>
      <c r="J1343" s="30" t="s">
        <v>105</v>
      </c>
      <c r="K1343" s="30"/>
      <c r="L1343" s="30"/>
      <c r="M1343" s="30"/>
      <c r="N1343" s="30"/>
      <c r="P1343" s="73" t="s">
        <v>143</v>
      </c>
      <c r="Q1343" s="89"/>
      <c r="R1343" s="29"/>
      <c r="S1343" s="39">
        <f t="shared" ref="S1343" si="3633">IF(Suggested="Yes",AA1343,AG1343)</f>
        <v>13.9</v>
      </c>
      <c r="T1343" s="37" t="s">
        <v>47</v>
      </c>
      <c r="U1343" s="5" t="str">
        <f>+Instructions!$B$3</f>
        <v>B</v>
      </c>
      <c r="V1343" s="52"/>
      <c r="W1343" s="56">
        <f>+Instructions!$C$22</f>
        <v>0</v>
      </c>
      <c r="X1343" s="17">
        <f t="shared" ref="X1343" si="3634">ROUND($AA1343*(1-W1343)+0.004999,2)</f>
        <v>13.9</v>
      </c>
      <c r="Y1343" s="52"/>
      <c r="Z1343" s="6" t="s">
        <v>667</v>
      </c>
      <c r="AA1343" s="39">
        <v>13.9</v>
      </c>
      <c r="AB1343" s="60">
        <f t="shared" ref="AB1343" si="3635">+W1343</f>
        <v>0</v>
      </c>
      <c r="AC1343" s="17">
        <f t="shared" ref="AC1343" si="3636">+X1343</f>
        <v>13.9</v>
      </c>
      <c r="AD1343" s="12">
        <f t="shared" ref="AD1343" si="3637">(AG1343-AC1343)/AG1343</f>
        <v>0</v>
      </c>
      <c r="AE1343" s="120"/>
      <c r="AF1343" s="127">
        <v>1</v>
      </c>
      <c r="AG1343" s="38">
        <f t="shared" ref="AG1343" si="3638">SUM(AJ1343:AL1343)+AE1343</f>
        <v>13.9</v>
      </c>
      <c r="AH1343" s="52"/>
      <c r="AJ1343" s="17">
        <f t="shared" ref="AJ1343" si="3639">ROUND(AC1343/(1-VLOOKUP(AF1343,Group,2,FALSE)),2)</f>
        <v>13.9</v>
      </c>
      <c r="AK1343" s="17">
        <f t="shared" ref="AK1343" si="3640">IF(VLOOKUP(AF1343,Group,5,FALSE)="YES",VLOOKUP(ROUND(ROUND(AJ1343,1)-AJ1343,2),Round,2,FALSE)+VLOOKUP(AF1343,Group,6,FALSE),0)</f>
        <v>0</v>
      </c>
      <c r="AL1343" s="17">
        <f t="shared" ref="AL1343" si="3641">IF(VLOOKUP(AF1343,Group,7,FALSE)="",0,ROUND(AJ1343-0.04999,1)-AJ1343+AM1343)</f>
        <v>0</v>
      </c>
      <c r="AM1343" s="17" t="str">
        <f t="shared" ref="AM1343" si="3642">IF(VLOOKUP(AF1343,Group,7,FALSE)="","",VLOOKUP(AF1343,Group,7,FALSE))</f>
        <v/>
      </c>
      <c r="AO1343" s="31" t="s">
        <v>59</v>
      </c>
    </row>
    <row r="1344" spans="2:41" s="198" customFormat="1" ht="0.95" customHeight="1" x14ac:dyDescent="0.2">
      <c r="C1344" s="3"/>
      <c r="D1344" s="3"/>
      <c r="E1344" s="3"/>
      <c r="F1344" s="3"/>
      <c r="G1344" s="3"/>
      <c r="H1344" s="3"/>
      <c r="I1344" s="3"/>
      <c r="J1344" s="3"/>
      <c r="K1344" s="3"/>
      <c r="L1344" s="3"/>
      <c r="M1344" s="3"/>
      <c r="N1344" s="3"/>
      <c r="O1344" s="3"/>
      <c r="P1344" s="73"/>
      <c r="Q1344" s="89"/>
      <c r="R1344" s="6"/>
      <c r="S1344" s="39"/>
      <c r="T1344" s="6"/>
      <c r="U1344" s="201"/>
      <c r="V1344" s="202"/>
      <c r="W1344" s="205"/>
      <c r="X1344" s="204"/>
      <c r="Y1344" s="202"/>
      <c r="Z1344" s="199"/>
      <c r="AA1344" s="199"/>
      <c r="AB1344" s="206"/>
      <c r="AC1344" s="203"/>
      <c r="AD1344" s="204"/>
      <c r="AE1344" s="207"/>
      <c r="AF1344" s="208"/>
      <c r="AG1344" s="199"/>
      <c r="AH1344" s="202"/>
      <c r="AJ1344" s="203"/>
      <c r="AK1344" s="203"/>
      <c r="AL1344" s="203"/>
      <c r="AM1344" s="203"/>
      <c r="AO1344" s="209" t="s">
        <v>59</v>
      </c>
    </row>
    <row r="1345" spans="2:41" s="3" customFormat="1" ht="9.9499999999999993" customHeight="1" x14ac:dyDescent="0.2">
      <c r="B1345" s="113" t="s">
        <v>45</v>
      </c>
      <c r="D1345" s="40"/>
      <c r="E1345" s="73" t="s">
        <v>167</v>
      </c>
      <c r="F1345" s="73"/>
      <c r="G1345" s="30" t="s">
        <v>118</v>
      </c>
      <c r="H1345" s="30"/>
      <c r="I1345" s="30"/>
      <c r="J1345" s="30" t="s">
        <v>115</v>
      </c>
      <c r="K1345" s="30"/>
      <c r="L1345" s="30"/>
      <c r="M1345" s="30"/>
      <c r="N1345" s="30"/>
      <c r="P1345" s="73" t="s">
        <v>168</v>
      </c>
      <c r="Q1345" s="89"/>
      <c r="R1345" s="29"/>
      <c r="S1345" s="39">
        <f t="shared" ref="S1345" si="3643">IF(Suggested="Yes",AA1345,AG1345)</f>
        <v>14.45</v>
      </c>
      <c r="T1345" s="37" t="s">
        <v>46</v>
      </c>
      <c r="U1345" s="5" t="str">
        <f>+Instructions!$B$3</f>
        <v>B</v>
      </c>
      <c r="V1345" s="210"/>
      <c r="W1345" s="56">
        <f>+Instructions!$C$22</f>
        <v>0</v>
      </c>
      <c r="X1345" s="39">
        <f t="shared" ref="X1345" si="3644">ROUND($AA1345*(1-W1345)+0.004999,2)</f>
        <v>14.45</v>
      </c>
      <c r="Y1345" s="210"/>
      <c r="Z1345" s="6" t="s">
        <v>667</v>
      </c>
      <c r="AA1345" s="39">
        <v>14.45</v>
      </c>
      <c r="AB1345" s="60">
        <f t="shared" ref="AB1345" si="3645">+W1345</f>
        <v>0</v>
      </c>
      <c r="AC1345" s="39">
        <f t="shared" ref="AC1345" si="3646">+X1345</f>
        <v>14.45</v>
      </c>
      <c r="AD1345" s="60">
        <f t="shared" ref="AD1345" si="3647">(AG1345-AC1345)/AG1345</f>
        <v>0</v>
      </c>
      <c r="AE1345" s="120"/>
      <c r="AF1345" s="129">
        <v>2</v>
      </c>
      <c r="AG1345" s="44">
        <f t="shared" ref="AG1345" si="3648">SUM(AJ1345:AL1345)+AE1345</f>
        <v>14.45</v>
      </c>
      <c r="AH1345" s="210"/>
      <c r="AJ1345" s="17">
        <f t="shared" ref="AJ1345" si="3649">ROUND(AC1345/(1-VLOOKUP(AF1345,Group,2,FALSE)),2)</f>
        <v>14.45</v>
      </c>
      <c r="AK1345" s="17">
        <f t="shared" ref="AK1345" si="3650">IF(VLOOKUP(AF1345,Group,5,FALSE)="YES",VLOOKUP(ROUND(ROUND(AJ1345,1)-AJ1345,2),Round,2,FALSE)+VLOOKUP(AF1345,Group,6,FALSE),0)</f>
        <v>0</v>
      </c>
      <c r="AL1345" s="17">
        <f t="shared" ref="AL1345" si="3651">IF(VLOOKUP(AF1345,Group,7,FALSE)="",0,ROUND(AJ1345-0.04999,1)-AJ1345+AM1345)</f>
        <v>0</v>
      </c>
      <c r="AM1345" s="17" t="str">
        <f t="shared" ref="AM1345" si="3652">IF(VLOOKUP(AF1345,Group,7,FALSE)="","",VLOOKUP(AF1345,Group,7,FALSE))</f>
        <v/>
      </c>
      <c r="AO1345" s="31" t="s">
        <v>59</v>
      </c>
    </row>
    <row r="1346" spans="2:41" s="3" customFormat="1" ht="2.4500000000000002" customHeight="1" x14ac:dyDescent="0.2">
      <c r="P1346" s="73"/>
      <c r="Q1346" s="89"/>
      <c r="R1346" s="6"/>
      <c r="S1346" s="39"/>
      <c r="T1346" s="6"/>
      <c r="U1346" s="5"/>
      <c r="V1346" s="52"/>
      <c r="W1346" s="56"/>
      <c r="X1346" s="15"/>
      <c r="Y1346" s="52"/>
      <c r="Z1346" s="39"/>
      <c r="AA1346" s="39"/>
      <c r="AB1346" s="55"/>
      <c r="AC1346" s="17"/>
      <c r="AD1346" s="15"/>
      <c r="AE1346" s="65"/>
      <c r="AF1346" s="123"/>
      <c r="AG1346" s="39"/>
      <c r="AH1346" s="52"/>
      <c r="AJ1346" s="17"/>
      <c r="AK1346" s="17"/>
      <c r="AL1346" s="17"/>
      <c r="AM1346" s="17"/>
      <c r="AO1346" s="157" t="s">
        <v>59</v>
      </c>
    </row>
    <row r="1347" spans="2:41" s="3" customFormat="1" ht="9.9499999999999993" customHeight="1" x14ac:dyDescent="0.2">
      <c r="B1347" s="112" t="s">
        <v>55</v>
      </c>
      <c r="D1347" s="40"/>
      <c r="E1347" s="73" t="s">
        <v>172</v>
      </c>
      <c r="F1347" s="73"/>
      <c r="G1347" s="30" t="s">
        <v>48</v>
      </c>
      <c r="H1347" s="30"/>
      <c r="I1347" s="30"/>
      <c r="J1347" s="30" t="s">
        <v>179</v>
      </c>
      <c r="K1347" s="30"/>
      <c r="L1347" s="30"/>
      <c r="M1347" s="30"/>
      <c r="N1347" s="30"/>
      <c r="P1347" s="73" t="s">
        <v>176</v>
      </c>
      <c r="Q1347" s="89"/>
      <c r="R1347" s="29"/>
      <c r="S1347" s="39">
        <f t="shared" ref="S1347" si="3653">IF(Suggested="Yes",AA1347,AG1347)</f>
        <v>17.05</v>
      </c>
      <c r="T1347" s="37" t="s">
        <v>47</v>
      </c>
      <c r="U1347" s="5" t="str">
        <f>+Instructions!$B$3</f>
        <v>B</v>
      </c>
      <c r="V1347" s="52"/>
      <c r="W1347" s="56">
        <f>+Instructions!$C$22</f>
        <v>0</v>
      </c>
      <c r="X1347" s="17">
        <f t="shared" ref="X1347" si="3654">ROUND($AA1347*(1-W1347)+0.004999,2)</f>
        <v>17.05</v>
      </c>
      <c r="Y1347" s="52"/>
      <c r="Z1347" s="6" t="s">
        <v>667</v>
      </c>
      <c r="AA1347" s="39">
        <v>17.05</v>
      </c>
      <c r="AB1347" s="60">
        <f t="shared" ref="AB1347" si="3655">+W1347</f>
        <v>0</v>
      </c>
      <c r="AC1347" s="17">
        <f t="shared" ref="AC1347" si="3656">+X1347</f>
        <v>17.05</v>
      </c>
      <c r="AD1347" s="12">
        <f t="shared" ref="AD1347" si="3657">(AG1347-AC1347)/AG1347</f>
        <v>0</v>
      </c>
      <c r="AE1347" s="120"/>
      <c r="AF1347" s="127">
        <v>1</v>
      </c>
      <c r="AG1347" s="38">
        <f t="shared" ref="AG1347" si="3658">SUM(AJ1347:AL1347)+AE1347</f>
        <v>17.05</v>
      </c>
      <c r="AH1347" s="52"/>
      <c r="AJ1347" s="17">
        <f t="shared" ref="AJ1347" si="3659">ROUND(AC1347/(1-VLOOKUP(AF1347,Group,2,FALSE)),2)</f>
        <v>17.05</v>
      </c>
      <c r="AK1347" s="17">
        <f t="shared" ref="AK1347" si="3660">IF(VLOOKUP(AF1347,Group,5,FALSE)="YES",VLOOKUP(ROUND(ROUND(AJ1347,1)-AJ1347,2),Round,2,FALSE)+VLOOKUP(AF1347,Group,6,FALSE),0)</f>
        <v>0</v>
      </c>
      <c r="AL1347" s="17">
        <f t="shared" ref="AL1347" si="3661">IF(VLOOKUP(AF1347,Group,7,FALSE)="",0,ROUND(AJ1347-0.04999,1)-AJ1347+AM1347)</f>
        <v>0</v>
      </c>
      <c r="AM1347" s="17" t="str">
        <f t="shared" ref="AM1347" si="3662">IF(VLOOKUP(AF1347,Group,7,FALSE)="","",VLOOKUP(AF1347,Group,7,FALSE))</f>
        <v/>
      </c>
      <c r="AO1347" s="31" t="s">
        <v>59</v>
      </c>
    </row>
    <row r="1348" spans="2:41" s="3" customFormat="1" ht="3.95" customHeight="1" x14ac:dyDescent="0.2">
      <c r="P1348" s="73"/>
      <c r="Q1348" s="89"/>
      <c r="R1348" s="6"/>
      <c r="S1348" s="39"/>
      <c r="T1348" s="6"/>
      <c r="U1348" s="5"/>
      <c r="V1348" s="52"/>
      <c r="W1348" s="56"/>
      <c r="X1348" s="15"/>
      <c r="Y1348" s="52"/>
      <c r="Z1348" s="39"/>
      <c r="AA1348" s="39"/>
      <c r="AB1348" s="55"/>
      <c r="AC1348" s="17"/>
      <c r="AD1348" s="15"/>
      <c r="AE1348" s="65"/>
      <c r="AF1348" s="123"/>
      <c r="AG1348" s="39"/>
      <c r="AH1348" s="52"/>
      <c r="AJ1348" s="17"/>
      <c r="AK1348" s="17"/>
      <c r="AL1348" s="17"/>
      <c r="AM1348" s="17"/>
      <c r="AO1348" s="157" t="s">
        <v>59</v>
      </c>
    </row>
    <row r="1349" spans="2:41" s="3" customFormat="1" ht="9.9499999999999993" customHeight="1" x14ac:dyDescent="0.2">
      <c r="P1349" s="73"/>
      <c r="Q1349" s="89"/>
      <c r="R1349" s="6"/>
      <c r="S1349" s="39"/>
      <c r="T1349" s="6"/>
      <c r="U1349" s="5"/>
      <c r="V1349" s="52"/>
      <c r="W1349" s="56"/>
      <c r="X1349" s="15"/>
      <c r="Y1349" s="52"/>
      <c r="Z1349" s="39"/>
      <c r="AA1349" s="39"/>
      <c r="AB1349" s="55"/>
      <c r="AC1349" s="17"/>
      <c r="AD1349" s="15"/>
      <c r="AE1349" s="65"/>
      <c r="AF1349" s="123"/>
      <c r="AG1349" s="39"/>
      <c r="AH1349" s="52"/>
      <c r="AJ1349" s="17"/>
      <c r="AK1349" s="17"/>
      <c r="AL1349" s="17"/>
      <c r="AM1349" s="17"/>
      <c r="AO1349" s="157" t="s">
        <v>59</v>
      </c>
    </row>
    <row r="1350" spans="2:41" s="3" customFormat="1" ht="9.9499999999999993" customHeight="1" x14ac:dyDescent="0.2">
      <c r="P1350" s="73"/>
      <c r="Q1350" s="89"/>
      <c r="R1350" s="6"/>
      <c r="S1350" s="39"/>
      <c r="T1350" s="6"/>
      <c r="U1350" s="5"/>
      <c r="V1350" s="52"/>
      <c r="W1350" s="56"/>
      <c r="X1350" s="15"/>
      <c r="Y1350" s="52"/>
      <c r="Z1350" s="39"/>
      <c r="AA1350" s="39"/>
      <c r="AB1350" s="55"/>
      <c r="AC1350" s="17"/>
      <c r="AD1350" s="15"/>
      <c r="AE1350" s="65"/>
      <c r="AF1350" s="123"/>
      <c r="AG1350" s="39"/>
      <c r="AH1350" s="52"/>
      <c r="AJ1350" s="17"/>
      <c r="AK1350" s="17"/>
      <c r="AL1350" s="17"/>
      <c r="AM1350" s="17"/>
      <c r="AO1350" s="157" t="s">
        <v>59</v>
      </c>
    </row>
    <row r="1351" spans="2:41" s="3" customFormat="1" ht="9.9499999999999993" customHeight="1" x14ac:dyDescent="0.2">
      <c r="P1351" s="73"/>
      <c r="Q1351" s="89"/>
      <c r="R1351" s="6"/>
      <c r="S1351" s="39"/>
      <c r="T1351" s="6"/>
      <c r="U1351" s="5"/>
      <c r="V1351" s="52"/>
      <c r="W1351" s="56"/>
      <c r="X1351" s="15"/>
      <c r="Y1351" s="52"/>
      <c r="Z1351" s="39"/>
      <c r="AA1351" s="39"/>
      <c r="AB1351" s="55"/>
      <c r="AC1351" s="17"/>
      <c r="AD1351" s="15"/>
      <c r="AE1351" s="65"/>
      <c r="AF1351" s="123"/>
      <c r="AG1351" s="39"/>
      <c r="AH1351" s="52"/>
      <c r="AJ1351" s="17"/>
      <c r="AK1351" s="17"/>
      <c r="AL1351" s="17"/>
      <c r="AM1351" s="17"/>
      <c r="AO1351" s="157" t="s">
        <v>59</v>
      </c>
    </row>
    <row r="1352" spans="2:41" s="3" customFormat="1" ht="9.9499999999999993" customHeight="1" x14ac:dyDescent="0.2">
      <c r="P1352" s="73"/>
      <c r="Q1352" s="89"/>
      <c r="R1352" s="6"/>
      <c r="S1352" s="39"/>
      <c r="T1352" s="6"/>
      <c r="U1352" s="5"/>
      <c r="V1352" s="52"/>
      <c r="W1352" s="56"/>
      <c r="X1352" s="15"/>
      <c r="Y1352" s="52"/>
      <c r="Z1352" s="39"/>
      <c r="AA1352" s="39"/>
      <c r="AB1352" s="55"/>
      <c r="AC1352" s="17"/>
      <c r="AD1352" s="15"/>
      <c r="AE1352" s="65"/>
      <c r="AF1352" s="123"/>
      <c r="AG1352" s="39"/>
      <c r="AH1352" s="52"/>
      <c r="AJ1352" s="17"/>
      <c r="AK1352" s="17"/>
      <c r="AL1352" s="17"/>
      <c r="AM1352" s="17"/>
      <c r="AO1352" s="157" t="s">
        <v>59</v>
      </c>
    </row>
    <row r="1353" spans="2:41" s="3" customFormat="1" ht="9.9499999999999993" customHeight="1" x14ac:dyDescent="0.2">
      <c r="P1353" s="73"/>
      <c r="Q1353" s="89"/>
      <c r="R1353" s="6"/>
      <c r="S1353" s="39"/>
      <c r="T1353" s="6"/>
      <c r="U1353" s="5"/>
      <c r="V1353" s="52"/>
      <c r="W1353" s="56"/>
      <c r="X1353" s="15"/>
      <c r="Y1353" s="52"/>
      <c r="Z1353" s="39"/>
      <c r="AA1353" s="39"/>
      <c r="AB1353" s="55"/>
      <c r="AC1353" s="17"/>
      <c r="AD1353" s="15"/>
      <c r="AE1353" s="65"/>
      <c r="AF1353" s="123"/>
      <c r="AG1353" s="39"/>
      <c r="AH1353" s="52"/>
      <c r="AJ1353" s="17"/>
      <c r="AK1353" s="17"/>
      <c r="AL1353" s="17"/>
      <c r="AM1353" s="17"/>
      <c r="AO1353" s="157" t="s">
        <v>59</v>
      </c>
    </row>
    <row r="1354" spans="2:41" s="3" customFormat="1" ht="9.9499999999999993" customHeight="1" x14ac:dyDescent="0.2">
      <c r="P1354" s="73"/>
      <c r="Q1354" s="89"/>
      <c r="R1354" s="6"/>
      <c r="S1354" s="39"/>
      <c r="T1354" s="6"/>
      <c r="U1354" s="5"/>
      <c r="V1354" s="52"/>
      <c r="W1354" s="56"/>
      <c r="X1354" s="15"/>
      <c r="Y1354" s="52"/>
      <c r="Z1354" s="39"/>
      <c r="AA1354" s="39"/>
      <c r="AB1354" s="55"/>
      <c r="AC1354" s="17"/>
      <c r="AD1354" s="15"/>
      <c r="AE1354" s="65"/>
      <c r="AF1354" s="123"/>
      <c r="AG1354" s="39"/>
      <c r="AH1354" s="52"/>
      <c r="AJ1354" s="17"/>
      <c r="AK1354" s="17"/>
      <c r="AL1354" s="17"/>
      <c r="AM1354" s="17"/>
      <c r="AO1354" s="157" t="s">
        <v>59</v>
      </c>
    </row>
    <row r="1355" spans="2:41" s="3" customFormat="1" ht="9.9499999999999993" customHeight="1" x14ac:dyDescent="0.2">
      <c r="P1355" s="73"/>
      <c r="Q1355" s="89"/>
      <c r="R1355" s="6"/>
      <c r="S1355" s="39"/>
      <c r="T1355" s="6"/>
      <c r="U1355" s="5"/>
      <c r="V1355" s="52"/>
      <c r="W1355" s="56"/>
      <c r="X1355" s="15"/>
      <c r="Y1355" s="52"/>
      <c r="Z1355" s="39"/>
      <c r="AA1355" s="39"/>
      <c r="AB1355" s="55"/>
      <c r="AC1355" s="17"/>
      <c r="AD1355" s="15"/>
      <c r="AE1355" s="65"/>
      <c r="AF1355" s="123"/>
      <c r="AG1355" s="39"/>
      <c r="AH1355" s="52"/>
      <c r="AJ1355" s="17"/>
      <c r="AK1355" s="17"/>
      <c r="AL1355" s="17"/>
      <c r="AM1355" s="17"/>
      <c r="AO1355" s="157" t="s">
        <v>59</v>
      </c>
    </row>
    <row r="1356" spans="2:41" s="3" customFormat="1" ht="9.9499999999999993" customHeight="1" x14ac:dyDescent="0.2">
      <c r="P1356" s="73"/>
      <c r="Q1356" s="89"/>
      <c r="R1356" s="6"/>
      <c r="S1356" s="39"/>
      <c r="T1356" s="6"/>
      <c r="U1356" s="5"/>
      <c r="V1356" s="52"/>
      <c r="W1356" s="56"/>
      <c r="X1356" s="15"/>
      <c r="Y1356" s="52"/>
      <c r="Z1356" s="39"/>
      <c r="AA1356" s="39"/>
      <c r="AB1356" s="55"/>
      <c r="AC1356" s="17"/>
      <c r="AD1356" s="15"/>
      <c r="AE1356" s="65"/>
      <c r="AF1356" s="123"/>
      <c r="AG1356" s="39"/>
      <c r="AH1356" s="52"/>
      <c r="AJ1356" s="17"/>
      <c r="AK1356" s="17"/>
      <c r="AL1356" s="17"/>
      <c r="AM1356" s="17"/>
      <c r="AO1356" s="157" t="s">
        <v>59</v>
      </c>
    </row>
    <row r="1357" spans="2:41" s="3" customFormat="1" ht="9.9499999999999993" customHeight="1" x14ac:dyDescent="0.2">
      <c r="P1357" s="73"/>
      <c r="Q1357" s="89"/>
      <c r="R1357" s="6"/>
      <c r="S1357" s="39"/>
      <c r="T1357" s="6"/>
      <c r="U1357" s="5"/>
      <c r="V1357" s="52"/>
      <c r="W1357" s="56"/>
      <c r="X1357" s="15"/>
      <c r="Y1357" s="52"/>
      <c r="Z1357" s="39"/>
      <c r="AA1357" s="39"/>
      <c r="AB1357" s="55"/>
      <c r="AC1357" s="17"/>
      <c r="AD1357" s="15"/>
      <c r="AE1357" s="65"/>
      <c r="AF1357" s="123"/>
      <c r="AG1357" s="39"/>
      <c r="AH1357" s="52"/>
      <c r="AJ1357" s="17"/>
      <c r="AK1357" s="17"/>
      <c r="AL1357" s="17"/>
      <c r="AM1357" s="17"/>
      <c r="AO1357" s="157" t="s">
        <v>59</v>
      </c>
    </row>
    <row r="1358" spans="2:41" s="3" customFormat="1" ht="9.9499999999999993" customHeight="1" x14ac:dyDescent="0.2">
      <c r="P1358" s="73"/>
      <c r="Q1358" s="89"/>
      <c r="R1358" s="6"/>
      <c r="S1358" s="39"/>
      <c r="T1358" s="6"/>
      <c r="U1358" s="5"/>
      <c r="V1358" s="52"/>
      <c r="W1358" s="56"/>
      <c r="X1358" s="15"/>
      <c r="Y1358" s="52"/>
      <c r="Z1358" s="39"/>
      <c r="AA1358" s="39"/>
      <c r="AB1358" s="55"/>
      <c r="AC1358" s="17"/>
      <c r="AD1358" s="15"/>
      <c r="AE1358" s="65"/>
      <c r="AF1358" s="123"/>
      <c r="AG1358" s="39"/>
      <c r="AH1358" s="52"/>
      <c r="AJ1358" s="17"/>
      <c r="AK1358" s="17"/>
      <c r="AL1358" s="17"/>
      <c r="AM1358" s="17"/>
      <c r="AO1358" s="157" t="s">
        <v>59</v>
      </c>
    </row>
    <row r="1359" spans="2:41" s="3" customFormat="1" ht="9.9499999999999993" customHeight="1" x14ac:dyDescent="0.2">
      <c r="P1359" s="73"/>
      <c r="Q1359" s="89"/>
      <c r="R1359" s="6"/>
      <c r="S1359" s="39"/>
      <c r="T1359" s="6"/>
      <c r="U1359" s="5"/>
      <c r="V1359" s="52"/>
      <c r="W1359" s="56"/>
      <c r="X1359" s="15"/>
      <c r="Y1359" s="52"/>
      <c r="Z1359" s="39"/>
      <c r="AA1359" s="39"/>
      <c r="AB1359" s="55"/>
      <c r="AC1359" s="17"/>
      <c r="AD1359" s="15"/>
      <c r="AE1359" s="65"/>
      <c r="AF1359" s="123"/>
      <c r="AG1359" s="39"/>
      <c r="AH1359" s="52"/>
      <c r="AJ1359" s="17"/>
      <c r="AK1359" s="17"/>
      <c r="AL1359" s="17"/>
      <c r="AM1359" s="17"/>
      <c r="AO1359" s="157" t="s">
        <v>59</v>
      </c>
    </row>
    <row r="1360" spans="2:41" s="3" customFormat="1" ht="9.9499999999999993" customHeight="1" x14ac:dyDescent="0.2">
      <c r="P1360" s="73"/>
      <c r="Q1360" s="89"/>
      <c r="R1360" s="6"/>
      <c r="S1360" s="39"/>
      <c r="T1360" s="6"/>
      <c r="U1360" s="5"/>
      <c r="V1360" s="52"/>
      <c r="W1360" s="56"/>
      <c r="X1360" s="15"/>
      <c r="Y1360" s="52"/>
      <c r="Z1360" s="39"/>
      <c r="AA1360" s="39"/>
      <c r="AB1360" s="55"/>
      <c r="AC1360" s="17"/>
      <c r="AD1360" s="15"/>
      <c r="AE1360" s="65"/>
      <c r="AF1360" s="123"/>
      <c r="AG1360" s="39"/>
      <c r="AH1360" s="52"/>
      <c r="AJ1360" s="17"/>
      <c r="AK1360" s="17"/>
      <c r="AL1360" s="17"/>
      <c r="AM1360" s="17"/>
      <c r="AO1360" s="157" t="s">
        <v>59</v>
      </c>
    </row>
    <row r="1361" spans="16:41" s="3" customFormat="1" ht="9.9499999999999993" customHeight="1" x14ac:dyDescent="0.2">
      <c r="P1361" s="73"/>
      <c r="Q1361" s="89"/>
      <c r="R1361" s="6"/>
      <c r="S1361" s="39"/>
      <c r="T1361" s="6"/>
      <c r="U1361" s="5"/>
      <c r="V1361" s="52"/>
      <c r="W1361" s="56"/>
      <c r="X1361" s="15"/>
      <c r="Y1361" s="52"/>
      <c r="Z1361" s="39"/>
      <c r="AA1361" s="39"/>
      <c r="AB1361" s="55"/>
      <c r="AC1361" s="17"/>
      <c r="AD1361" s="15"/>
      <c r="AE1361" s="65"/>
      <c r="AF1361" s="123"/>
      <c r="AG1361" s="39"/>
      <c r="AH1361" s="52"/>
      <c r="AJ1361" s="17"/>
      <c r="AK1361" s="17"/>
      <c r="AL1361" s="17"/>
      <c r="AM1361" s="17"/>
      <c r="AO1361" s="157" t="s">
        <v>59</v>
      </c>
    </row>
    <row r="1362" spans="16:41" s="3" customFormat="1" ht="9.9499999999999993" customHeight="1" x14ac:dyDescent="0.2">
      <c r="P1362" s="73"/>
      <c r="Q1362" s="89"/>
      <c r="R1362" s="6"/>
      <c r="S1362" s="39"/>
      <c r="T1362" s="6"/>
      <c r="U1362" s="5"/>
      <c r="V1362" s="52"/>
      <c r="W1362" s="56"/>
      <c r="X1362" s="15"/>
      <c r="Y1362" s="52"/>
      <c r="Z1362" s="39"/>
      <c r="AA1362" s="39"/>
      <c r="AB1362" s="55"/>
      <c r="AC1362" s="17"/>
      <c r="AD1362" s="15"/>
      <c r="AE1362" s="65"/>
      <c r="AF1362" s="123"/>
      <c r="AG1362" s="39"/>
      <c r="AH1362" s="52"/>
      <c r="AJ1362" s="17"/>
      <c r="AK1362" s="17"/>
      <c r="AL1362" s="17"/>
      <c r="AM1362" s="17"/>
      <c r="AO1362" s="157" t="s">
        <v>59</v>
      </c>
    </row>
    <row r="1363" spans="16:41" s="3" customFormat="1" ht="9.9499999999999993" customHeight="1" x14ac:dyDescent="0.2">
      <c r="P1363" s="73"/>
      <c r="Q1363" s="89"/>
      <c r="R1363" s="6"/>
      <c r="S1363" s="39"/>
      <c r="T1363" s="6"/>
      <c r="U1363" s="5"/>
      <c r="V1363" s="52"/>
      <c r="W1363" s="56"/>
      <c r="X1363" s="15"/>
      <c r="Y1363" s="52"/>
      <c r="Z1363" s="39"/>
      <c r="AA1363" s="39"/>
      <c r="AB1363" s="55"/>
      <c r="AC1363" s="17"/>
      <c r="AD1363" s="15"/>
      <c r="AE1363" s="65"/>
      <c r="AF1363" s="123"/>
      <c r="AG1363" s="39"/>
      <c r="AH1363" s="52"/>
      <c r="AJ1363" s="17"/>
      <c r="AK1363" s="17"/>
      <c r="AL1363" s="17"/>
      <c r="AM1363" s="17"/>
      <c r="AO1363" s="157" t="s">
        <v>59</v>
      </c>
    </row>
    <row r="1364" spans="16:41" s="3" customFormat="1" ht="9.9499999999999993" customHeight="1" x14ac:dyDescent="0.2">
      <c r="P1364" s="73"/>
      <c r="Q1364" s="89"/>
      <c r="R1364" s="6"/>
      <c r="S1364" s="39"/>
      <c r="T1364" s="6"/>
      <c r="U1364" s="5"/>
      <c r="V1364" s="52"/>
      <c r="W1364" s="56"/>
      <c r="X1364" s="15"/>
      <c r="Y1364" s="52"/>
      <c r="Z1364" s="39"/>
      <c r="AA1364" s="39"/>
      <c r="AB1364" s="55"/>
      <c r="AC1364" s="17"/>
      <c r="AD1364" s="15"/>
      <c r="AE1364" s="65"/>
      <c r="AF1364" s="123"/>
      <c r="AG1364" s="39"/>
      <c r="AH1364" s="52"/>
      <c r="AJ1364" s="17"/>
      <c r="AK1364" s="17"/>
      <c r="AL1364" s="17"/>
      <c r="AM1364" s="17"/>
      <c r="AO1364" s="157" t="s">
        <v>59</v>
      </c>
    </row>
    <row r="1365" spans="16:41" s="3" customFormat="1" ht="9.9499999999999993" customHeight="1" x14ac:dyDescent="0.2">
      <c r="P1365" s="73"/>
      <c r="Q1365" s="89"/>
      <c r="R1365" s="6"/>
      <c r="S1365" s="39"/>
      <c r="T1365" s="6"/>
      <c r="U1365" s="5"/>
      <c r="V1365" s="52"/>
      <c r="W1365" s="56"/>
      <c r="X1365" s="15"/>
      <c r="Y1365" s="52"/>
      <c r="Z1365" s="39"/>
      <c r="AA1365" s="39"/>
      <c r="AB1365" s="55"/>
      <c r="AC1365" s="17"/>
      <c r="AD1365" s="15"/>
      <c r="AE1365" s="65"/>
      <c r="AF1365" s="123"/>
      <c r="AG1365" s="39"/>
      <c r="AH1365" s="52"/>
      <c r="AJ1365" s="17"/>
      <c r="AK1365" s="17"/>
      <c r="AL1365" s="17"/>
      <c r="AM1365" s="17"/>
      <c r="AO1365" s="157" t="s">
        <v>59</v>
      </c>
    </row>
    <row r="1366" spans="16:41" s="3" customFormat="1" ht="9.9499999999999993" customHeight="1" x14ac:dyDescent="0.2">
      <c r="P1366" s="73"/>
      <c r="Q1366" s="89"/>
      <c r="R1366" s="6"/>
      <c r="S1366" s="39"/>
      <c r="T1366" s="6"/>
      <c r="U1366" s="5"/>
      <c r="V1366" s="52"/>
      <c r="W1366" s="56"/>
      <c r="X1366" s="15"/>
      <c r="Y1366" s="52"/>
      <c r="Z1366" s="39"/>
      <c r="AA1366" s="39"/>
      <c r="AB1366" s="55"/>
      <c r="AC1366" s="17"/>
      <c r="AD1366" s="15"/>
      <c r="AE1366" s="65"/>
      <c r="AF1366" s="123"/>
      <c r="AG1366" s="39"/>
      <c r="AH1366" s="52"/>
      <c r="AJ1366" s="17"/>
      <c r="AK1366" s="17"/>
      <c r="AL1366" s="17"/>
      <c r="AM1366" s="17"/>
      <c r="AO1366" s="157" t="s">
        <v>59</v>
      </c>
    </row>
    <row r="1367" spans="16:41" s="3" customFormat="1" ht="9.9499999999999993" customHeight="1" x14ac:dyDescent="0.2">
      <c r="P1367" s="73"/>
      <c r="Q1367" s="89"/>
      <c r="R1367" s="6"/>
      <c r="S1367" s="39"/>
      <c r="T1367" s="6"/>
      <c r="U1367" s="5"/>
      <c r="V1367" s="52"/>
      <c r="W1367" s="56"/>
      <c r="X1367" s="15"/>
      <c r="Y1367" s="52"/>
      <c r="Z1367" s="39"/>
      <c r="AA1367" s="39"/>
      <c r="AB1367" s="55"/>
      <c r="AC1367" s="17"/>
      <c r="AD1367" s="15"/>
      <c r="AE1367" s="65"/>
      <c r="AF1367" s="123"/>
      <c r="AG1367" s="39"/>
      <c r="AH1367" s="52"/>
      <c r="AJ1367" s="17"/>
      <c r="AK1367" s="17"/>
      <c r="AL1367" s="17"/>
      <c r="AM1367" s="17"/>
      <c r="AO1367" s="157" t="s">
        <v>59</v>
      </c>
    </row>
    <row r="1368" spans="16:41" s="3" customFormat="1" ht="9.9499999999999993" customHeight="1" x14ac:dyDescent="0.2">
      <c r="P1368" s="73"/>
      <c r="Q1368" s="89"/>
      <c r="R1368" s="6"/>
      <c r="S1368" s="39"/>
      <c r="T1368" s="6"/>
      <c r="U1368" s="5"/>
      <c r="V1368" s="52"/>
      <c r="W1368" s="56"/>
      <c r="X1368" s="15"/>
      <c r="Y1368" s="52"/>
      <c r="Z1368" s="39"/>
      <c r="AA1368" s="39"/>
      <c r="AB1368" s="55"/>
      <c r="AC1368" s="17"/>
      <c r="AD1368" s="15"/>
      <c r="AE1368" s="65"/>
      <c r="AF1368" s="123"/>
      <c r="AG1368" s="39"/>
      <c r="AH1368" s="52"/>
      <c r="AJ1368" s="17"/>
      <c r="AK1368" s="17"/>
      <c r="AL1368" s="17"/>
      <c r="AM1368" s="17"/>
      <c r="AO1368" s="157" t="s">
        <v>59</v>
      </c>
    </row>
    <row r="1369" spans="16:41" s="3" customFormat="1" ht="9.9499999999999993" customHeight="1" x14ac:dyDescent="0.2">
      <c r="P1369" s="73"/>
      <c r="Q1369" s="89"/>
      <c r="R1369" s="6"/>
      <c r="S1369" s="39"/>
      <c r="T1369" s="6"/>
      <c r="U1369" s="5"/>
      <c r="V1369" s="52"/>
      <c r="W1369" s="56"/>
      <c r="X1369" s="15"/>
      <c r="Y1369" s="52"/>
      <c r="Z1369" s="39"/>
      <c r="AA1369" s="39"/>
      <c r="AB1369" s="55"/>
      <c r="AC1369" s="17"/>
      <c r="AD1369" s="15"/>
      <c r="AE1369" s="65"/>
      <c r="AF1369" s="123"/>
      <c r="AG1369" s="39"/>
      <c r="AH1369" s="52"/>
      <c r="AJ1369" s="17"/>
      <c r="AK1369" s="17"/>
      <c r="AL1369" s="17"/>
      <c r="AM1369" s="17"/>
      <c r="AO1369" s="157" t="s">
        <v>59</v>
      </c>
    </row>
    <row r="1370" spans="16:41" s="3" customFormat="1" ht="9.9499999999999993" customHeight="1" x14ac:dyDescent="0.2">
      <c r="P1370" s="73"/>
      <c r="Q1370" s="89"/>
      <c r="R1370" s="6"/>
      <c r="S1370" s="39"/>
      <c r="T1370" s="6"/>
      <c r="U1370" s="5"/>
      <c r="V1370" s="52"/>
      <c r="W1370" s="56"/>
      <c r="X1370" s="15"/>
      <c r="Y1370" s="52"/>
      <c r="Z1370" s="39"/>
      <c r="AA1370" s="39"/>
      <c r="AB1370" s="55"/>
      <c r="AC1370" s="17"/>
      <c r="AD1370" s="15"/>
      <c r="AE1370" s="65"/>
      <c r="AF1370" s="123"/>
      <c r="AG1370" s="39"/>
      <c r="AH1370" s="52"/>
      <c r="AJ1370" s="17"/>
      <c r="AK1370" s="17"/>
      <c r="AL1370" s="17"/>
      <c r="AM1370" s="17"/>
      <c r="AO1370" s="157" t="s">
        <v>59</v>
      </c>
    </row>
    <row r="1371" spans="16:41" s="3" customFormat="1" ht="9.9499999999999993" customHeight="1" x14ac:dyDescent="0.2">
      <c r="P1371" s="73"/>
      <c r="Q1371" s="89"/>
      <c r="R1371" s="6"/>
      <c r="S1371" s="39"/>
      <c r="T1371" s="6"/>
      <c r="U1371" s="5"/>
      <c r="V1371" s="52"/>
      <c r="W1371" s="56"/>
      <c r="X1371" s="15"/>
      <c r="Y1371" s="52"/>
      <c r="Z1371" s="39"/>
      <c r="AA1371" s="39"/>
      <c r="AB1371" s="55"/>
      <c r="AC1371" s="17"/>
      <c r="AD1371" s="15"/>
      <c r="AE1371" s="65"/>
      <c r="AF1371" s="123"/>
      <c r="AG1371" s="39"/>
      <c r="AH1371" s="52"/>
      <c r="AJ1371" s="17"/>
      <c r="AK1371" s="17"/>
      <c r="AL1371" s="17"/>
      <c r="AM1371" s="17"/>
      <c r="AO1371" s="157" t="s">
        <v>59</v>
      </c>
    </row>
    <row r="1372" spans="16:41" s="3" customFormat="1" ht="9.9499999999999993" customHeight="1" x14ac:dyDescent="0.2">
      <c r="P1372" s="73"/>
      <c r="Q1372" s="89"/>
      <c r="R1372" s="6"/>
      <c r="S1372" s="39"/>
      <c r="T1372" s="6"/>
      <c r="U1372" s="5"/>
      <c r="V1372" s="52"/>
      <c r="W1372" s="56"/>
      <c r="X1372" s="15"/>
      <c r="Y1372" s="52"/>
      <c r="Z1372" s="39"/>
      <c r="AA1372" s="39"/>
      <c r="AB1372" s="55"/>
      <c r="AC1372" s="17"/>
      <c r="AD1372" s="15"/>
      <c r="AE1372" s="65"/>
      <c r="AF1372" s="123"/>
      <c r="AG1372" s="39"/>
      <c r="AH1372" s="52"/>
      <c r="AJ1372" s="17"/>
      <c r="AK1372" s="17"/>
      <c r="AL1372" s="17"/>
      <c r="AM1372" s="17"/>
      <c r="AO1372" s="157" t="s">
        <v>59</v>
      </c>
    </row>
    <row r="1373" spans="16:41" s="3" customFormat="1" ht="9.9499999999999993" customHeight="1" x14ac:dyDescent="0.2">
      <c r="P1373" s="73"/>
      <c r="Q1373" s="89"/>
      <c r="R1373" s="6"/>
      <c r="S1373" s="39"/>
      <c r="T1373" s="6"/>
      <c r="U1373" s="5"/>
      <c r="V1373" s="52"/>
      <c r="W1373" s="56"/>
      <c r="X1373" s="15"/>
      <c r="Y1373" s="52"/>
      <c r="Z1373" s="39"/>
      <c r="AA1373" s="39"/>
      <c r="AB1373" s="55"/>
      <c r="AC1373" s="17"/>
      <c r="AD1373" s="15"/>
      <c r="AE1373" s="65"/>
      <c r="AF1373" s="123"/>
      <c r="AG1373" s="39"/>
      <c r="AH1373" s="52"/>
      <c r="AJ1373" s="17"/>
      <c r="AK1373" s="17"/>
      <c r="AL1373" s="17"/>
      <c r="AM1373" s="17"/>
      <c r="AO1373" s="157" t="s">
        <v>59</v>
      </c>
    </row>
    <row r="1374" spans="16:41" s="3" customFormat="1" ht="9.9499999999999993" customHeight="1" x14ac:dyDescent="0.2">
      <c r="P1374" s="73"/>
      <c r="Q1374" s="89"/>
      <c r="R1374" s="6"/>
      <c r="S1374" s="39"/>
      <c r="T1374" s="6"/>
      <c r="U1374" s="5"/>
      <c r="V1374" s="52"/>
      <c r="W1374" s="56"/>
      <c r="X1374" s="15"/>
      <c r="Y1374" s="52"/>
      <c r="Z1374" s="39"/>
      <c r="AA1374" s="39"/>
      <c r="AB1374" s="55"/>
      <c r="AC1374" s="17"/>
      <c r="AD1374" s="15"/>
      <c r="AE1374" s="65"/>
      <c r="AF1374" s="123"/>
      <c r="AG1374" s="39"/>
      <c r="AH1374" s="52"/>
      <c r="AJ1374" s="17"/>
      <c r="AK1374" s="17"/>
      <c r="AL1374" s="17"/>
      <c r="AM1374" s="17"/>
      <c r="AO1374" s="157" t="s">
        <v>59</v>
      </c>
    </row>
    <row r="1375" spans="16:41" s="3" customFormat="1" ht="9.9499999999999993" customHeight="1" x14ac:dyDescent="0.2">
      <c r="P1375" s="73"/>
      <c r="Q1375" s="89"/>
      <c r="R1375" s="6"/>
      <c r="S1375" s="39"/>
      <c r="T1375" s="6"/>
      <c r="U1375" s="5"/>
      <c r="V1375" s="52"/>
      <c r="W1375" s="56"/>
      <c r="X1375" s="15"/>
      <c r="Y1375" s="52"/>
      <c r="Z1375" s="39"/>
      <c r="AA1375" s="39"/>
      <c r="AB1375" s="55"/>
      <c r="AC1375" s="17"/>
      <c r="AD1375" s="15"/>
      <c r="AE1375" s="65"/>
      <c r="AF1375" s="123"/>
      <c r="AG1375" s="39"/>
      <c r="AH1375" s="52"/>
      <c r="AJ1375" s="17"/>
      <c r="AK1375" s="17"/>
      <c r="AL1375" s="17"/>
      <c r="AM1375" s="17"/>
      <c r="AO1375" s="157" t="s">
        <v>59</v>
      </c>
    </row>
    <row r="1376" spans="16:41" s="3" customFormat="1" ht="9.9499999999999993" customHeight="1" x14ac:dyDescent="0.2">
      <c r="P1376" s="73"/>
      <c r="Q1376" s="89"/>
      <c r="R1376" s="6"/>
      <c r="S1376" s="39"/>
      <c r="T1376" s="6"/>
      <c r="U1376" s="5"/>
      <c r="V1376" s="52"/>
      <c r="W1376" s="56"/>
      <c r="X1376" s="15"/>
      <c r="Y1376" s="52"/>
      <c r="Z1376" s="39"/>
      <c r="AA1376" s="39"/>
      <c r="AB1376" s="55"/>
      <c r="AC1376" s="17"/>
      <c r="AD1376" s="15"/>
      <c r="AE1376" s="65"/>
      <c r="AF1376" s="123"/>
      <c r="AG1376" s="39"/>
      <c r="AH1376" s="52"/>
      <c r="AJ1376" s="17"/>
      <c r="AK1376" s="17"/>
      <c r="AL1376" s="17"/>
      <c r="AM1376" s="17"/>
      <c r="AO1376" s="157" t="s">
        <v>59</v>
      </c>
    </row>
    <row r="1377" spans="1:42" s="3" customFormat="1" ht="9.9499999999999993" customHeight="1" x14ac:dyDescent="0.2">
      <c r="P1377" s="73"/>
      <c r="Q1377" s="89"/>
      <c r="R1377" s="6"/>
      <c r="S1377" s="39"/>
      <c r="T1377" s="6"/>
      <c r="U1377" s="5"/>
      <c r="V1377" s="52"/>
      <c r="W1377" s="56"/>
      <c r="X1377" s="15"/>
      <c r="Y1377" s="52"/>
      <c r="Z1377" s="39"/>
      <c r="AA1377" s="39"/>
      <c r="AB1377" s="55"/>
      <c r="AC1377" s="17"/>
      <c r="AD1377" s="15"/>
      <c r="AE1377" s="65"/>
      <c r="AF1377" s="123"/>
      <c r="AG1377" s="39"/>
      <c r="AH1377" s="52"/>
      <c r="AJ1377" s="17"/>
      <c r="AK1377" s="17"/>
      <c r="AL1377" s="17"/>
      <c r="AM1377" s="17"/>
      <c r="AO1377" s="157" t="s">
        <v>59</v>
      </c>
    </row>
    <row r="1378" spans="1:42" s="3" customFormat="1" ht="9.9499999999999993" customHeight="1" x14ac:dyDescent="0.2">
      <c r="P1378" s="73"/>
      <c r="Q1378" s="89"/>
      <c r="R1378" s="6"/>
      <c r="S1378" s="39"/>
      <c r="T1378" s="6"/>
      <c r="U1378" s="5"/>
      <c r="V1378" s="52"/>
      <c r="W1378" s="56"/>
      <c r="X1378" s="15"/>
      <c r="Y1378" s="52"/>
      <c r="Z1378" s="39"/>
      <c r="AA1378" s="39"/>
      <c r="AB1378" s="55"/>
      <c r="AC1378" s="17"/>
      <c r="AD1378" s="15"/>
      <c r="AE1378" s="65"/>
      <c r="AF1378" s="123"/>
      <c r="AG1378" s="39"/>
      <c r="AH1378" s="52"/>
      <c r="AJ1378" s="17"/>
      <c r="AK1378" s="17"/>
      <c r="AL1378" s="17"/>
      <c r="AM1378" s="17"/>
      <c r="AO1378" s="157" t="s">
        <v>59</v>
      </c>
    </row>
    <row r="1379" spans="1:42" s="3" customFormat="1" ht="9.9499999999999993" customHeight="1" x14ac:dyDescent="0.2">
      <c r="P1379" s="73"/>
      <c r="Q1379" s="89"/>
      <c r="R1379" s="6"/>
      <c r="S1379" s="39"/>
      <c r="T1379" s="6"/>
      <c r="U1379" s="5"/>
      <c r="V1379" s="52"/>
      <c r="W1379" s="56"/>
      <c r="X1379" s="15"/>
      <c r="Y1379" s="52"/>
      <c r="Z1379" s="39"/>
      <c r="AA1379" s="39"/>
      <c r="AB1379" s="55"/>
      <c r="AC1379" s="17"/>
      <c r="AD1379" s="15"/>
      <c r="AE1379" s="65"/>
      <c r="AF1379" s="123"/>
      <c r="AG1379" s="39"/>
      <c r="AH1379" s="52"/>
      <c r="AJ1379" s="17"/>
      <c r="AK1379" s="17"/>
      <c r="AL1379" s="17"/>
      <c r="AM1379" s="17"/>
      <c r="AO1379" s="157" t="s">
        <v>59</v>
      </c>
    </row>
    <row r="1380" spans="1:42" s="3" customFormat="1" ht="9.9499999999999993" customHeight="1" x14ac:dyDescent="0.2">
      <c r="P1380" s="73"/>
      <c r="Q1380" s="89"/>
      <c r="R1380" s="6"/>
      <c r="S1380" s="39"/>
      <c r="T1380" s="6"/>
      <c r="U1380" s="5"/>
      <c r="V1380" s="52"/>
      <c r="W1380" s="56"/>
      <c r="X1380" s="15"/>
      <c r="Y1380" s="52"/>
      <c r="Z1380" s="39"/>
      <c r="AA1380" s="39"/>
      <c r="AB1380" s="55"/>
      <c r="AC1380" s="17"/>
      <c r="AD1380" s="15"/>
      <c r="AE1380" s="65"/>
      <c r="AF1380" s="123"/>
      <c r="AG1380" s="39"/>
      <c r="AH1380" s="52"/>
      <c r="AJ1380" s="17"/>
      <c r="AK1380" s="17"/>
      <c r="AL1380" s="17"/>
      <c r="AM1380" s="17"/>
      <c r="AO1380" s="157" t="s">
        <v>59</v>
      </c>
    </row>
    <row r="1381" spans="1:42" s="3" customFormat="1" ht="9.9499999999999993" customHeight="1" x14ac:dyDescent="0.2">
      <c r="P1381" s="73"/>
      <c r="Q1381" s="89"/>
      <c r="R1381" s="6"/>
      <c r="S1381" s="39"/>
      <c r="T1381" s="6"/>
      <c r="U1381" s="5"/>
      <c r="V1381" s="52"/>
      <c r="W1381" s="56"/>
      <c r="X1381" s="15"/>
      <c r="Y1381" s="52"/>
      <c r="Z1381" s="39"/>
      <c r="AA1381" s="39"/>
      <c r="AB1381" s="55"/>
      <c r="AC1381" s="17"/>
      <c r="AD1381" s="15"/>
      <c r="AE1381" s="65"/>
      <c r="AF1381" s="123"/>
      <c r="AG1381" s="39"/>
      <c r="AH1381" s="52"/>
      <c r="AJ1381" s="17"/>
      <c r="AK1381" s="17"/>
      <c r="AL1381" s="17"/>
      <c r="AM1381" s="17"/>
      <c r="AO1381" s="157" t="s">
        <v>59</v>
      </c>
    </row>
    <row r="1382" spans="1:42" s="3" customFormat="1" ht="9.9499999999999993" customHeight="1" x14ac:dyDescent="0.2">
      <c r="P1382" s="73"/>
      <c r="Q1382" s="89"/>
      <c r="R1382" s="6"/>
      <c r="S1382" s="39"/>
      <c r="T1382" s="6"/>
      <c r="U1382" s="5"/>
      <c r="V1382" s="52"/>
      <c r="W1382" s="56"/>
      <c r="X1382" s="15"/>
      <c r="Y1382" s="52"/>
      <c r="Z1382" s="39"/>
      <c r="AA1382" s="39"/>
      <c r="AB1382" s="55"/>
      <c r="AC1382" s="17"/>
      <c r="AD1382" s="15"/>
      <c r="AE1382" s="65"/>
      <c r="AF1382" s="123"/>
      <c r="AG1382" s="39"/>
      <c r="AH1382" s="52"/>
      <c r="AJ1382" s="17"/>
      <c r="AK1382" s="17"/>
      <c r="AL1382" s="17"/>
      <c r="AM1382" s="17"/>
      <c r="AO1382" s="157" t="s">
        <v>59</v>
      </c>
    </row>
    <row r="1383" spans="1:42" s="3" customFormat="1" ht="9.9499999999999993" customHeight="1" x14ac:dyDescent="0.2">
      <c r="P1383" s="73"/>
      <c r="Q1383" s="89"/>
      <c r="R1383" s="6"/>
      <c r="S1383" s="39"/>
      <c r="T1383" s="6"/>
      <c r="U1383" s="5"/>
      <c r="V1383" s="52"/>
      <c r="W1383" s="56"/>
      <c r="X1383" s="15"/>
      <c r="Y1383" s="52"/>
      <c r="Z1383" s="39"/>
      <c r="AA1383" s="39"/>
      <c r="AB1383" s="55"/>
      <c r="AC1383" s="17"/>
      <c r="AD1383" s="15"/>
      <c r="AE1383" s="65"/>
      <c r="AF1383" s="123"/>
      <c r="AG1383" s="39"/>
      <c r="AH1383" s="52"/>
      <c r="AJ1383" s="17"/>
      <c r="AK1383" s="17"/>
      <c r="AL1383" s="17"/>
      <c r="AM1383" s="17"/>
      <c r="AO1383" s="157" t="s">
        <v>59</v>
      </c>
    </row>
    <row r="1384" spans="1:42" s="3" customFormat="1" ht="9.9499999999999993" customHeight="1" x14ac:dyDescent="0.2">
      <c r="P1384" s="73"/>
      <c r="Q1384" s="89"/>
      <c r="R1384" s="6"/>
      <c r="S1384" s="39"/>
      <c r="T1384" s="6"/>
      <c r="U1384" s="5"/>
      <c r="V1384" s="52"/>
      <c r="W1384" s="56"/>
      <c r="X1384" s="15"/>
      <c r="Y1384" s="52"/>
      <c r="Z1384" s="39"/>
      <c r="AA1384" s="39"/>
      <c r="AB1384" s="55"/>
      <c r="AC1384" s="17"/>
      <c r="AD1384" s="15"/>
      <c r="AE1384" s="65"/>
      <c r="AF1384" s="123"/>
      <c r="AG1384" s="39"/>
      <c r="AH1384" s="52"/>
      <c r="AJ1384" s="17"/>
      <c r="AK1384" s="17"/>
      <c r="AL1384" s="17"/>
      <c r="AM1384" s="17"/>
      <c r="AO1384" s="157" t="s">
        <v>59</v>
      </c>
    </row>
    <row r="1385" spans="1:42" s="3" customFormat="1" ht="3.95" customHeight="1" x14ac:dyDescent="0.2">
      <c r="P1385" s="73"/>
      <c r="Q1385" s="89"/>
      <c r="R1385" s="6"/>
      <c r="S1385" s="39"/>
      <c r="T1385" s="6"/>
      <c r="U1385" s="5"/>
      <c r="V1385" s="52"/>
      <c r="W1385" s="56"/>
      <c r="X1385" s="15"/>
      <c r="Y1385" s="52"/>
      <c r="Z1385" s="39"/>
      <c r="AA1385" s="39"/>
      <c r="AB1385" s="55"/>
      <c r="AC1385" s="17"/>
      <c r="AD1385" s="15"/>
      <c r="AE1385" s="65"/>
      <c r="AF1385" s="123"/>
      <c r="AG1385" s="39"/>
      <c r="AH1385" s="52"/>
      <c r="AJ1385" s="17"/>
      <c r="AK1385" s="17"/>
      <c r="AL1385" s="17"/>
      <c r="AM1385" s="17"/>
      <c r="AO1385" s="157" t="s">
        <v>59</v>
      </c>
    </row>
    <row r="1386" spans="1:42" s="142" customFormat="1" ht="12.75" customHeight="1" x14ac:dyDescent="0.2">
      <c r="C1386" s="261" t="s">
        <v>93</v>
      </c>
      <c r="D1386" s="261"/>
      <c r="E1386" s="261"/>
      <c r="F1386" s="261"/>
      <c r="G1386" s="261"/>
      <c r="H1386" s="261"/>
      <c r="I1386" s="261"/>
      <c r="J1386" s="261"/>
      <c r="K1386" s="261"/>
      <c r="L1386" s="261"/>
      <c r="M1386" s="261"/>
      <c r="N1386" s="261"/>
      <c r="O1386" s="261"/>
      <c r="P1386" s="261"/>
      <c r="Q1386" s="261"/>
      <c r="R1386" s="261"/>
      <c r="S1386" s="261"/>
      <c r="T1386" s="261"/>
      <c r="U1386" s="143"/>
      <c r="V1386" s="144"/>
      <c r="W1386" s="147"/>
      <c r="X1386" s="145"/>
      <c r="Y1386" s="144"/>
      <c r="Z1386" s="145"/>
      <c r="AA1386" s="145"/>
      <c r="AB1386" s="146"/>
      <c r="AC1386" s="145"/>
      <c r="AD1386" s="146"/>
      <c r="AE1386" s="148"/>
      <c r="AF1386" s="148"/>
      <c r="AG1386" s="145"/>
      <c r="AH1386" s="144"/>
      <c r="AI1386" s="145"/>
      <c r="AJ1386" s="145"/>
      <c r="AK1386" s="145"/>
      <c r="AL1386" s="145"/>
      <c r="AM1386" s="145"/>
      <c r="AO1386" s="149"/>
    </row>
    <row r="1387" spans="1:42" s="3" customFormat="1" ht="2.1" customHeight="1" x14ac:dyDescent="0.2">
      <c r="P1387" s="73"/>
      <c r="Q1387" s="89"/>
      <c r="R1387" s="6"/>
      <c r="S1387" s="39"/>
      <c r="T1387" s="6"/>
      <c r="U1387" s="5"/>
      <c r="V1387" s="52"/>
      <c r="W1387" s="56"/>
      <c r="X1387" s="15"/>
      <c r="Y1387" s="52"/>
      <c r="Z1387" s="39"/>
      <c r="AA1387" s="39"/>
      <c r="AB1387" s="55"/>
      <c r="AC1387" s="17"/>
      <c r="AD1387" s="15"/>
      <c r="AE1387" s="65"/>
      <c r="AF1387" s="123"/>
      <c r="AG1387" s="39"/>
      <c r="AH1387" s="52"/>
      <c r="AI1387" s="17"/>
      <c r="AJ1387" s="39"/>
      <c r="AK1387" s="17"/>
      <c r="AL1387" s="17"/>
      <c r="AO1387" s="31" t="s">
        <v>59</v>
      </c>
    </row>
    <row r="1388" spans="1:42" s="3" customFormat="1" ht="38.25" customHeight="1" x14ac:dyDescent="0.2">
      <c r="C1388" s="262" t="s">
        <v>28</v>
      </c>
      <c r="D1388" s="262"/>
      <c r="E1388" s="262"/>
      <c r="F1388" s="262"/>
      <c r="G1388" s="262"/>
      <c r="H1388" s="262"/>
      <c r="I1388" s="262"/>
      <c r="J1388" s="262"/>
      <c r="K1388" s="262"/>
      <c r="L1388" s="262"/>
      <c r="M1388" s="262"/>
      <c r="N1388" s="262"/>
      <c r="O1388" s="262"/>
      <c r="P1388" s="262"/>
      <c r="Q1388" s="262"/>
      <c r="R1388" s="262"/>
      <c r="S1388" s="262"/>
      <c r="T1388" s="262"/>
      <c r="U1388" s="37"/>
      <c r="V1388" s="52"/>
      <c r="W1388" s="56"/>
      <c r="X1388" s="39"/>
      <c r="Y1388" s="52"/>
      <c r="Z1388" s="39"/>
      <c r="AA1388" s="39"/>
      <c r="AB1388" s="60"/>
      <c r="AC1388" s="39"/>
      <c r="AD1388" s="60"/>
      <c r="AE1388" s="74"/>
      <c r="AF1388" s="74"/>
      <c r="AG1388" s="39"/>
      <c r="AH1388" s="52"/>
      <c r="AI1388" s="39"/>
      <c r="AJ1388" s="39"/>
      <c r="AK1388" s="39"/>
      <c r="AL1388" s="39"/>
      <c r="AM1388" s="39"/>
      <c r="AO1388" s="141"/>
    </row>
    <row r="1389" spans="1:42" ht="2.1" customHeight="1" x14ac:dyDescent="0.2">
      <c r="V1389" s="52"/>
      <c r="Y1389" s="52"/>
      <c r="AF1389" s="126"/>
      <c r="AH1389" s="52"/>
      <c r="AO1389" s="97" t="s">
        <v>59</v>
      </c>
      <c r="AP1389" s="3"/>
    </row>
    <row r="1390" spans="1:42" x14ac:dyDescent="0.2">
      <c r="A1390" s="97" t="s">
        <v>59</v>
      </c>
      <c r="B1390" s="97" t="s">
        <v>59</v>
      </c>
      <c r="C1390" s="97" t="s">
        <v>59</v>
      </c>
      <c r="D1390" s="97" t="s">
        <v>59</v>
      </c>
      <c r="E1390" s="97" t="s">
        <v>59</v>
      </c>
      <c r="F1390" s="97" t="s">
        <v>59</v>
      </c>
      <c r="G1390" s="97" t="s">
        <v>59</v>
      </c>
      <c r="H1390" s="97" t="s">
        <v>59</v>
      </c>
      <c r="I1390" s="97" t="s">
        <v>59</v>
      </c>
      <c r="J1390" s="97" t="s">
        <v>59</v>
      </c>
      <c r="K1390" s="97" t="s">
        <v>59</v>
      </c>
      <c r="L1390" s="97" t="s">
        <v>59</v>
      </c>
      <c r="M1390" s="97" t="s">
        <v>59</v>
      </c>
      <c r="N1390" s="97" t="s">
        <v>59</v>
      </c>
      <c r="O1390" s="97" t="s">
        <v>59</v>
      </c>
      <c r="P1390" s="97" t="s">
        <v>59</v>
      </c>
      <c r="Q1390" s="97" t="s">
        <v>59</v>
      </c>
      <c r="R1390" s="97" t="s">
        <v>59</v>
      </c>
      <c r="S1390" s="97" t="s">
        <v>59</v>
      </c>
      <c r="T1390" s="97" t="s">
        <v>59</v>
      </c>
      <c r="U1390" s="97" t="s">
        <v>59</v>
      </c>
      <c r="V1390" s="97" t="s">
        <v>59</v>
      </c>
      <c r="W1390" s="97" t="s">
        <v>59</v>
      </c>
      <c r="X1390" s="97" t="s">
        <v>59</v>
      </c>
      <c r="Y1390" s="97" t="s">
        <v>59</v>
      </c>
      <c r="Z1390" s="97" t="s">
        <v>59</v>
      </c>
      <c r="AA1390" s="97" t="s">
        <v>59</v>
      </c>
      <c r="AB1390" s="97" t="s">
        <v>59</v>
      </c>
      <c r="AC1390" s="97" t="s">
        <v>59</v>
      </c>
      <c r="AD1390" s="97" t="s">
        <v>59</v>
      </c>
      <c r="AE1390" s="97" t="s">
        <v>59</v>
      </c>
      <c r="AF1390" s="97" t="s">
        <v>59</v>
      </c>
      <c r="AG1390" s="97" t="s">
        <v>59</v>
      </c>
      <c r="AH1390" s="97" t="s">
        <v>59</v>
      </c>
      <c r="AI1390" s="97" t="s">
        <v>59</v>
      </c>
      <c r="AJ1390" s="97" t="s">
        <v>59</v>
      </c>
      <c r="AK1390" s="97" t="s">
        <v>59</v>
      </c>
      <c r="AL1390" s="97" t="s">
        <v>59</v>
      </c>
      <c r="AM1390" s="97" t="s">
        <v>59</v>
      </c>
      <c r="AN1390" s="97" t="s">
        <v>59</v>
      </c>
      <c r="AO1390" s="97" t="s">
        <v>59</v>
      </c>
      <c r="AP1390" s="3"/>
    </row>
    <row r="1391" spans="1:42" x14ac:dyDescent="0.2">
      <c r="AP1391" s="3"/>
    </row>
    <row r="1392" spans="1:42" x14ac:dyDescent="0.2">
      <c r="D1392" s="259" t="s">
        <v>60</v>
      </c>
      <c r="E1392" s="260"/>
      <c r="AP1392" s="3"/>
    </row>
    <row r="1393" spans="4:42" x14ac:dyDescent="0.2">
      <c r="D1393" s="119">
        <v>-0.04</v>
      </c>
      <c r="E1393" s="119">
        <v>0.01</v>
      </c>
      <c r="AP1393" s="3"/>
    </row>
    <row r="1394" spans="4:42" x14ac:dyDescent="0.2">
      <c r="D1394" s="119">
        <v>-0.03</v>
      </c>
      <c r="E1394" s="119">
        <v>0.02</v>
      </c>
      <c r="AP1394" s="3"/>
    </row>
    <row r="1395" spans="4:42" x14ac:dyDescent="0.2">
      <c r="D1395" s="119">
        <v>-0.02</v>
      </c>
      <c r="E1395" s="119">
        <v>0.03</v>
      </c>
      <c r="AP1395" s="3"/>
    </row>
    <row r="1396" spans="4:42" x14ac:dyDescent="0.2">
      <c r="D1396" s="119">
        <v>-0.01</v>
      </c>
      <c r="E1396" s="119">
        <v>-0.01</v>
      </c>
      <c r="AP1396" s="3"/>
    </row>
    <row r="1397" spans="4:42" x14ac:dyDescent="0.2">
      <c r="D1397" s="119">
        <v>0</v>
      </c>
      <c r="E1397" s="119">
        <v>0</v>
      </c>
      <c r="AP1397" s="3"/>
    </row>
    <row r="1398" spans="4:42" x14ac:dyDescent="0.2">
      <c r="D1398" s="119">
        <v>0.01</v>
      </c>
      <c r="E1398" s="119">
        <v>1.0000000000005116E-2</v>
      </c>
      <c r="AP1398" s="3"/>
    </row>
    <row r="1399" spans="4:42" x14ac:dyDescent="0.2">
      <c r="D1399" s="119">
        <v>0.02</v>
      </c>
      <c r="E1399" s="119">
        <v>2.0000000000003126E-2</v>
      </c>
      <c r="AP1399" s="3"/>
    </row>
    <row r="1400" spans="4:42" x14ac:dyDescent="0.2">
      <c r="D1400" s="119">
        <v>0.03</v>
      </c>
      <c r="E1400" s="119">
        <v>3.0000000000001137E-2</v>
      </c>
      <c r="AP1400" s="3"/>
    </row>
    <row r="1401" spans="4:42" x14ac:dyDescent="0.2">
      <c r="D1401" s="119">
        <v>0.04</v>
      </c>
      <c r="E1401" s="119">
        <v>-0.01</v>
      </c>
      <c r="AP1401" s="3"/>
    </row>
    <row r="1402" spans="4:42" x14ac:dyDescent="0.2">
      <c r="D1402" s="119">
        <v>0.05</v>
      </c>
      <c r="E1402" s="119">
        <v>0</v>
      </c>
      <c r="AP1402" s="3"/>
    </row>
    <row r="1403" spans="4:42" x14ac:dyDescent="0.2">
      <c r="AP1403" s="3"/>
    </row>
    <row r="1404" spans="4:42" x14ac:dyDescent="0.2">
      <c r="AP1404" s="3"/>
    </row>
    <row r="1405" spans="4:42" x14ac:dyDescent="0.2">
      <c r="AP1405" s="3"/>
    </row>
    <row r="1406" spans="4:42" x14ac:dyDescent="0.2">
      <c r="AP1406" s="3"/>
    </row>
    <row r="1407" spans="4:42" x14ac:dyDescent="0.2">
      <c r="AP1407" s="3"/>
    </row>
    <row r="1408" spans="4:42" x14ac:dyDescent="0.2">
      <c r="AP1408" s="3"/>
    </row>
    <row r="1409" spans="42:42" x14ac:dyDescent="0.2">
      <c r="AP1409" s="3"/>
    </row>
    <row r="1410" spans="42:42" x14ac:dyDescent="0.2">
      <c r="AP1410" s="3"/>
    </row>
    <row r="1411" spans="42:42" x14ac:dyDescent="0.2">
      <c r="AP1411" s="3"/>
    </row>
    <row r="1412" spans="42:42" x14ac:dyDescent="0.2">
      <c r="AP1412" s="3"/>
    </row>
    <row r="1413" spans="42:42" x14ac:dyDescent="0.2">
      <c r="AP1413" s="3"/>
    </row>
    <row r="1414" spans="42:42" x14ac:dyDescent="0.2">
      <c r="AP1414" s="3"/>
    </row>
    <row r="1415" spans="42:42" x14ac:dyDescent="0.2">
      <c r="AP1415" s="3"/>
    </row>
    <row r="1416" spans="42:42" x14ac:dyDescent="0.2">
      <c r="AP1416" s="3"/>
    </row>
    <row r="1417" spans="42:42" x14ac:dyDescent="0.2">
      <c r="AP1417" s="3"/>
    </row>
    <row r="1418" spans="42:42" x14ac:dyDescent="0.2">
      <c r="AP1418" s="3"/>
    </row>
    <row r="1419" spans="42:42" x14ac:dyDescent="0.2">
      <c r="AP1419" s="3"/>
    </row>
    <row r="1420" spans="42:42" x14ac:dyDescent="0.2">
      <c r="AP1420" s="3"/>
    </row>
    <row r="1421" spans="42:42" x14ac:dyDescent="0.2">
      <c r="AP1421" s="3"/>
    </row>
  </sheetData>
  <mergeCells count="14">
    <mergeCell ref="D1392:E1392"/>
    <mergeCell ref="C1386:T1386"/>
    <mergeCell ref="O18:P18"/>
    <mergeCell ref="C1388:T1388"/>
    <mergeCell ref="C20:T20"/>
    <mergeCell ref="C19:T19"/>
    <mergeCell ref="N13:T13"/>
    <mergeCell ref="N15:T16"/>
    <mergeCell ref="O10:T10"/>
    <mergeCell ref="O11:P11"/>
    <mergeCell ref="W10:X10"/>
    <mergeCell ref="W13:X13"/>
    <mergeCell ref="AE14:AG14"/>
    <mergeCell ref="Z10:AG10"/>
  </mergeCells>
  <phoneticPr fontId="0" type="noConversion"/>
  <printOptions horizontalCentered="1"/>
  <pageMargins left="0.35" right="0.35" top="0.35" bottom="0.5" header="0.5" footer="0.35"/>
  <pageSetup scale="97" orientation="portrait" r:id="rId1"/>
  <headerFooter alignWithMargins="0">
    <oddFooter>&amp;C&amp;8Page &amp;P of &amp;N</oddFooter>
  </headerFooter>
  <rowBreaks count="15" manualBreakCount="15">
    <brk id="12" max="16383" man="1"/>
    <brk id="114" max="16383" man="1"/>
    <brk id="207" max="16383" man="1"/>
    <brk id="297" max="16383" man="1"/>
    <brk id="394" max="16383" man="1"/>
    <brk id="492" max="16383" man="1"/>
    <brk id="585" max="16383" man="1"/>
    <brk id="662" max="16383" man="1"/>
    <brk id="757" max="16383" man="1"/>
    <brk id="854" max="16383" man="1"/>
    <brk id="943" max="16383" man="1"/>
    <brk id="1034" max="16383" man="1"/>
    <brk id="1131" max="16383" man="1"/>
    <brk id="1224" max="16383" man="1"/>
    <brk id="1307"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50"/>
  <sheetViews>
    <sheetView workbookViewId="0">
      <selection activeCell="B1" sqref="B1"/>
    </sheetView>
  </sheetViews>
  <sheetFormatPr defaultRowHeight="12.75" x14ac:dyDescent="0.2"/>
  <cols>
    <col min="1" max="1" width="26.5703125" customWidth="1"/>
    <col min="2" max="2" width="93.42578125" customWidth="1"/>
  </cols>
  <sheetData>
    <row r="1" spans="1:4" x14ac:dyDescent="0.2">
      <c r="A1" t="s">
        <v>80</v>
      </c>
    </row>
    <row r="3" spans="1:4" x14ac:dyDescent="0.2">
      <c r="A3" s="135" t="s">
        <v>81</v>
      </c>
      <c r="B3" s="136" t="s">
        <v>82</v>
      </c>
    </row>
    <row r="5" spans="1:4" x14ac:dyDescent="0.2">
      <c r="A5" s="137" t="s">
        <v>83</v>
      </c>
      <c r="B5" s="136" t="s">
        <v>96</v>
      </c>
    </row>
    <row r="8" spans="1:4" x14ac:dyDescent="0.2">
      <c r="A8" s="138" t="s">
        <v>34</v>
      </c>
      <c r="B8" s="138" t="s">
        <v>84</v>
      </c>
    </row>
    <row r="9" spans="1:4" x14ac:dyDescent="0.2">
      <c r="A9" s="217" t="s">
        <v>280</v>
      </c>
      <c r="B9" s="136" t="s">
        <v>602</v>
      </c>
      <c r="D9" s="3"/>
    </row>
    <row r="10" spans="1:4" x14ac:dyDescent="0.2">
      <c r="A10" s="217" t="s">
        <v>459</v>
      </c>
      <c r="B10" s="136" t="s">
        <v>603</v>
      </c>
      <c r="D10" s="155"/>
    </row>
    <row r="11" spans="1:4" x14ac:dyDescent="0.2">
      <c r="A11" s="217" t="s">
        <v>281</v>
      </c>
      <c r="B11" s="136" t="s">
        <v>604</v>
      </c>
      <c r="D11" s="3"/>
    </row>
    <row r="12" spans="1:4" x14ac:dyDescent="0.2">
      <c r="A12" s="217" t="s">
        <v>605</v>
      </c>
      <c r="B12" s="136" t="s">
        <v>606</v>
      </c>
      <c r="D12" s="3"/>
    </row>
    <row r="13" spans="1:4" x14ac:dyDescent="0.2">
      <c r="A13" s="217" t="s">
        <v>447</v>
      </c>
      <c r="B13" s="136" t="s">
        <v>608</v>
      </c>
      <c r="D13" s="3"/>
    </row>
    <row r="14" spans="1:4" x14ac:dyDescent="0.2">
      <c r="A14" s="217" t="s">
        <v>282</v>
      </c>
      <c r="B14" s="136" t="s">
        <v>609</v>
      </c>
      <c r="D14" s="155"/>
    </row>
    <row r="15" spans="1:4" x14ac:dyDescent="0.2">
      <c r="A15" s="217" t="s">
        <v>448</v>
      </c>
      <c r="B15" s="136" t="s">
        <v>610</v>
      </c>
      <c r="D15" s="3"/>
    </row>
    <row r="16" spans="1:4" x14ac:dyDescent="0.2">
      <c r="A16" s="217" t="s">
        <v>287</v>
      </c>
      <c r="B16" s="136" t="s">
        <v>611</v>
      </c>
      <c r="D16" s="3"/>
    </row>
    <row r="17" spans="1:4" x14ac:dyDescent="0.2">
      <c r="A17" s="217" t="s">
        <v>361</v>
      </c>
      <c r="B17" s="136" t="s">
        <v>612</v>
      </c>
      <c r="D17" s="3"/>
    </row>
    <row r="18" spans="1:4" x14ac:dyDescent="0.2">
      <c r="A18" s="217" t="s">
        <v>292</v>
      </c>
      <c r="B18" s="136" t="s">
        <v>613</v>
      </c>
    </row>
    <row r="19" spans="1:4" x14ac:dyDescent="0.2">
      <c r="A19" s="217" t="s">
        <v>601</v>
      </c>
      <c r="B19" s="136" t="s">
        <v>614</v>
      </c>
    </row>
    <row r="20" spans="1:4" x14ac:dyDescent="0.2">
      <c r="A20" s="217" t="s">
        <v>288</v>
      </c>
      <c r="B20" s="136" t="s">
        <v>615</v>
      </c>
    </row>
    <row r="21" spans="1:4" x14ac:dyDescent="0.2">
      <c r="A21" s="217" t="s">
        <v>449</v>
      </c>
      <c r="B21" s="136" t="s">
        <v>616</v>
      </c>
    </row>
    <row r="22" spans="1:4" x14ac:dyDescent="0.2">
      <c r="A22" s="217" t="s">
        <v>483</v>
      </c>
      <c r="B22" s="136" t="s">
        <v>617</v>
      </c>
    </row>
    <row r="23" spans="1:4" x14ac:dyDescent="0.2">
      <c r="A23" s="217" t="s">
        <v>289</v>
      </c>
      <c r="B23" s="136" t="s">
        <v>618</v>
      </c>
    </row>
    <row r="24" spans="1:4" x14ac:dyDescent="0.2">
      <c r="A24" s="217" t="s">
        <v>450</v>
      </c>
      <c r="B24" s="136" t="s">
        <v>619</v>
      </c>
    </row>
    <row r="25" spans="1:4" x14ac:dyDescent="0.2">
      <c r="A25" s="217" t="s">
        <v>291</v>
      </c>
      <c r="B25" s="136" t="s">
        <v>620</v>
      </c>
    </row>
    <row r="26" spans="1:4" x14ac:dyDescent="0.2">
      <c r="A26" s="217" t="s">
        <v>484</v>
      </c>
      <c r="B26" s="136" t="s">
        <v>621</v>
      </c>
    </row>
    <row r="27" spans="1:4" x14ac:dyDescent="0.2">
      <c r="A27" s="217" t="s">
        <v>295</v>
      </c>
      <c r="B27" s="136" t="s">
        <v>622</v>
      </c>
    </row>
    <row r="28" spans="1:4" x14ac:dyDescent="0.2">
      <c r="A28" s="217" t="s">
        <v>296</v>
      </c>
      <c r="B28" s="136" t="s">
        <v>623</v>
      </c>
    </row>
    <row r="29" spans="1:4" x14ac:dyDescent="0.2">
      <c r="A29" s="217" t="s">
        <v>452</v>
      </c>
      <c r="B29" s="136" t="s">
        <v>624</v>
      </c>
    </row>
    <row r="30" spans="1:4" x14ac:dyDescent="0.2">
      <c r="A30" s="217" t="s">
        <v>297</v>
      </c>
      <c r="B30" s="136" t="s">
        <v>625</v>
      </c>
    </row>
    <row r="31" spans="1:4" x14ac:dyDescent="0.2">
      <c r="A31" s="217" t="s">
        <v>453</v>
      </c>
      <c r="B31" s="136" t="s">
        <v>626</v>
      </c>
    </row>
    <row r="32" spans="1:4" x14ac:dyDescent="0.2">
      <c r="A32" s="217" t="s">
        <v>457</v>
      </c>
      <c r="B32" s="136" t="s">
        <v>627</v>
      </c>
    </row>
    <row r="33" spans="1:2" x14ac:dyDescent="0.2">
      <c r="A33" s="217" t="s">
        <v>485</v>
      </c>
      <c r="B33" s="136" t="s">
        <v>628</v>
      </c>
    </row>
    <row r="34" spans="1:2" x14ac:dyDescent="0.2">
      <c r="A34" s="217"/>
      <c r="B34" s="217"/>
    </row>
    <row r="35" spans="1:2" x14ac:dyDescent="0.2">
      <c r="A35" s="139"/>
      <c r="B35" s="139"/>
    </row>
    <row r="36" spans="1:2" x14ac:dyDescent="0.2">
      <c r="A36" s="139"/>
      <c r="B36" s="139"/>
    </row>
    <row r="37" spans="1:2" x14ac:dyDescent="0.2">
      <c r="A37" s="139"/>
      <c r="B37" s="139"/>
    </row>
    <row r="38" spans="1:2" x14ac:dyDescent="0.2">
      <c r="A38" s="139"/>
      <c r="B38" s="139"/>
    </row>
    <row r="39" spans="1:2" x14ac:dyDescent="0.2">
      <c r="A39" s="139"/>
      <c r="B39" s="139"/>
    </row>
    <row r="40" spans="1:2" x14ac:dyDescent="0.2">
      <c r="A40" s="139"/>
      <c r="B40" s="139"/>
    </row>
    <row r="41" spans="1:2" x14ac:dyDescent="0.2">
      <c r="A41" s="139"/>
      <c r="B41" s="139"/>
    </row>
    <row r="42" spans="1:2" x14ac:dyDescent="0.2">
      <c r="A42" s="139"/>
      <c r="B42" s="139"/>
    </row>
    <row r="43" spans="1:2" x14ac:dyDescent="0.2">
      <c r="A43" s="139"/>
      <c r="B43" s="139"/>
    </row>
    <row r="44" spans="1:2" x14ac:dyDescent="0.2">
      <c r="A44" s="139"/>
      <c r="B44" s="139"/>
    </row>
    <row r="45" spans="1:2" x14ac:dyDescent="0.2">
      <c r="A45" s="139"/>
      <c r="B45" s="139"/>
    </row>
    <row r="46" spans="1:2" x14ac:dyDescent="0.2">
      <c r="A46" s="139"/>
      <c r="B46" s="139"/>
    </row>
    <row r="47" spans="1:2" x14ac:dyDescent="0.2">
      <c r="A47" s="139"/>
      <c r="B47" s="139"/>
    </row>
    <row r="48" spans="1:2" x14ac:dyDescent="0.2">
      <c r="A48" s="139"/>
      <c r="B48" s="139"/>
    </row>
    <row r="49" spans="1:2" x14ac:dyDescent="0.2">
      <c r="A49" s="139"/>
      <c r="B49" s="139"/>
    </row>
    <row r="50" spans="1:2" x14ac:dyDescent="0.2">
      <c r="A50" s="139"/>
      <c r="B50" s="139"/>
    </row>
  </sheetData>
  <phoneticPr fontId="0" type="noConversion"/>
  <hyperlinks>
    <hyperlink ref="B3" r:id="rId1" xr:uid="{00000000-0004-0000-0300-000000000000}"/>
    <hyperlink ref="B5" r:id="rId2" xr:uid="{CA276398-75E3-49BE-9BE4-34869194F795}"/>
  </hyperlinks>
  <pageMargins left="0.75" right="0.75" top="1" bottom="1" header="0.5" footer="0.5"/>
  <pageSetup orientation="portrait"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L81"/>
  <sheetViews>
    <sheetView zoomScaleNormal="100" workbookViewId="0">
      <pane ySplit="2" topLeftCell="A3" activePane="bottomLeft" state="frozen"/>
      <selection pane="bottomLeft" activeCell="D1" sqref="D1"/>
    </sheetView>
  </sheetViews>
  <sheetFormatPr defaultRowHeight="12.75" x14ac:dyDescent="0.2"/>
  <cols>
    <col min="1" max="1" width="11.28515625" style="96" customWidth="1"/>
    <col min="2" max="2" width="31.140625" style="103" customWidth="1"/>
    <col min="3" max="3" width="87.5703125" customWidth="1"/>
  </cols>
  <sheetData>
    <row r="1" spans="1:3" x14ac:dyDescent="0.2">
      <c r="A1" s="170" t="s">
        <v>0</v>
      </c>
      <c r="B1" s="170"/>
      <c r="C1" s="264" t="s">
        <v>26</v>
      </c>
    </row>
    <row r="2" spans="1:3" x14ac:dyDescent="0.2">
      <c r="A2" s="171" t="s">
        <v>1</v>
      </c>
      <c r="B2" s="171" t="s">
        <v>49</v>
      </c>
      <c r="C2" s="265"/>
    </row>
    <row r="3" spans="1:3" ht="3.95" customHeight="1" x14ac:dyDescent="0.2"/>
    <row r="4" spans="1:3" x14ac:dyDescent="0.2">
      <c r="A4" s="225" t="s">
        <v>2</v>
      </c>
    </row>
    <row r="5" spans="1:3" s="152" customFormat="1" x14ac:dyDescent="0.2">
      <c r="A5" s="96">
        <v>45292</v>
      </c>
      <c r="B5" s="200" t="s">
        <v>279</v>
      </c>
      <c r="C5" s="151" t="s">
        <v>284</v>
      </c>
    </row>
    <row r="6" spans="1:3" s="152" customFormat="1" ht="12.75" customHeight="1" x14ac:dyDescent="0.2">
      <c r="A6" s="96">
        <v>45292</v>
      </c>
      <c r="B6" s="200" t="s">
        <v>280</v>
      </c>
      <c r="C6" s="151" t="s">
        <v>284</v>
      </c>
    </row>
    <row r="7" spans="1:3" s="175" customFormat="1" x14ac:dyDescent="0.2">
      <c r="A7" s="96">
        <v>45292</v>
      </c>
      <c r="B7" s="177" t="s">
        <v>281</v>
      </c>
      <c r="C7" s="178" t="s">
        <v>284</v>
      </c>
    </row>
    <row r="8" spans="1:3" s="182" customFormat="1" x14ac:dyDescent="0.2">
      <c r="A8" s="96">
        <v>45292</v>
      </c>
      <c r="B8" s="200" t="s">
        <v>447</v>
      </c>
      <c r="C8" s="216" t="s">
        <v>284</v>
      </c>
    </row>
    <row r="9" spans="1:3" s="182" customFormat="1" x14ac:dyDescent="0.2">
      <c r="A9" s="96">
        <v>45292</v>
      </c>
      <c r="B9" s="177" t="s">
        <v>282</v>
      </c>
      <c r="C9" s="178" t="s">
        <v>283</v>
      </c>
    </row>
    <row r="10" spans="1:3" s="152" customFormat="1" x14ac:dyDescent="0.2">
      <c r="A10" s="96">
        <v>45292</v>
      </c>
      <c r="B10" s="177" t="s">
        <v>448</v>
      </c>
      <c r="C10" s="178" t="s">
        <v>293</v>
      </c>
    </row>
    <row r="11" spans="1:3" s="151" customFormat="1" x14ac:dyDescent="0.2">
      <c r="A11" s="96">
        <v>45292</v>
      </c>
      <c r="B11" s="177" t="s">
        <v>285</v>
      </c>
      <c r="C11" s="178" t="s">
        <v>283</v>
      </c>
    </row>
    <row r="12" spans="1:3" x14ac:dyDescent="0.2">
      <c r="A12" s="96">
        <v>45292</v>
      </c>
      <c r="B12" s="200" t="s">
        <v>286</v>
      </c>
      <c r="C12" s="151" t="s">
        <v>284</v>
      </c>
    </row>
    <row r="13" spans="1:3" x14ac:dyDescent="0.2">
      <c r="A13" s="96">
        <v>45292</v>
      </c>
      <c r="B13" s="200" t="s">
        <v>287</v>
      </c>
      <c r="C13" s="151" t="s">
        <v>284</v>
      </c>
    </row>
    <row r="14" spans="1:3" x14ac:dyDescent="0.2">
      <c r="A14" s="96">
        <v>45292</v>
      </c>
      <c r="B14" s="200" t="s">
        <v>361</v>
      </c>
      <c r="C14" s="151" t="s">
        <v>293</v>
      </c>
    </row>
    <row r="15" spans="1:3" x14ac:dyDescent="0.2">
      <c r="A15" s="96">
        <v>45292</v>
      </c>
      <c r="B15" s="200" t="s">
        <v>292</v>
      </c>
      <c r="C15" s="151" t="s">
        <v>293</v>
      </c>
    </row>
    <row r="16" spans="1:3" x14ac:dyDescent="0.2">
      <c r="A16" s="96">
        <v>45292</v>
      </c>
      <c r="B16" s="200" t="s">
        <v>288</v>
      </c>
      <c r="C16" s="151" t="s">
        <v>284</v>
      </c>
    </row>
    <row r="17" spans="1:3" x14ac:dyDescent="0.2">
      <c r="A17" s="96">
        <v>45292</v>
      </c>
      <c r="B17" s="200" t="s">
        <v>449</v>
      </c>
      <c r="C17" s="151" t="s">
        <v>283</v>
      </c>
    </row>
    <row r="18" spans="1:3" x14ac:dyDescent="0.2">
      <c r="A18" s="96">
        <v>45292</v>
      </c>
      <c r="B18" s="200" t="s">
        <v>289</v>
      </c>
      <c r="C18" s="151" t="s">
        <v>290</v>
      </c>
    </row>
    <row r="19" spans="1:3" x14ac:dyDescent="0.2">
      <c r="A19" s="96">
        <v>45292</v>
      </c>
      <c r="B19" s="200" t="s">
        <v>450</v>
      </c>
      <c r="C19" s="151" t="s">
        <v>290</v>
      </c>
    </row>
    <row r="20" spans="1:3" x14ac:dyDescent="0.2">
      <c r="A20" s="96">
        <v>45292</v>
      </c>
      <c r="B20" s="200" t="s">
        <v>291</v>
      </c>
      <c r="C20" s="151" t="s">
        <v>290</v>
      </c>
    </row>
    <row r="21" spans="1:3" x14ac:dyDescent="0.2">
      <c r="A21" s="96">
        <v>45292</v>
      </c>
      <c r="B21" s="200" t="s">
        <v>295</v>
      </c>
      <c r="C21" s="151" t="s">
        <v>293</v>
      </c>
    </row>
    <row r="22" spans="1:3" x14ac:dyDescent="0.2">
      <c r="A22" s="96">
        <v>45292</v>
      </c>
      <c r="B22" s="200" t="s">
        <v>296</v>
      </c>
      <c r="C22" s="151" t="s">
        <v>284</v>
      </c>
    </row>
    <row r="23" spans="1:3" x14ac:dyDescent="0.2">
      <c r="A23" s="96">
        <v>45292</v>
      </c>
      <c r="B23" s="200" t="s">
        <v>452</v>
      </c>
      <c r="C23" s="151" t="s">
        <v>293</v>
      </c>
    </row>
    <row r="24" spans="1:3" x14ac:dyDescent="0.2">
      <c r="A24" s="96">
        <v>45292</v>
      </c>
      <c r="B24" s="200" t="s">
        <v>297</v>
      </c>
      <c r="C24" s="151" t="s">
        <v>290</v>
      </c>
    </row>
    <row r="25" spans="1:3" x14ac:dyDescent="0.2">
      <c r="A25" s="96">
        <v>45292</v>
      </c>
      <c r="B25" s="200" t="s">
        <v>453</v>
      </c>
      <c r="C25" s="151" t="s">
        <v>290</v>
      </c>
    </row>
    <row r="26" spans="1:3" x14ac:dyDescent="0.2">
      <c r="A26" s="96">
        <v>45292</v>
      </c>
      <c r="B26" s="200" t="s">
        <v>457</v>
      </c>
      <c r="C26" s="151" t="s">
        <v>284</v>
      </c>
    </row>
    <row r="27" spans="1:3" x14ac:dyDescent="0.2">
      <c r="A27" s="96">
        <v>45292</v>
      </c>
      <c r="B27" s="200" t="s">
        <v>298</v>
      </c>
      <c r="C27" s="151" t="s">
        <v>290</v>
      </c>
    </row>
    <row r="28" spans="1:3" s="151" customFormat="1" x14ac:dyDescent="0.2">
      <c r="A28" s="96">
        <v>45805</v>
      </c>
      <c r="B28" s="200" t="s">
        <v>459</v>
      </c>
      <c r="C28" s="151" t="s">
        <v>284</v>
      </c>
    </row>
    <row r="29" spans="1:3" s="212" customFormat="1" ht="25.5" customHeight="1" x14ac:dyDescent="0.2">
      <c r="A29" s="211">
        <v>45680</v>
      </c>
      <c r="B29" s="195" t="s">
        <v>361</v>
      </c>
      <c r="C29" s="197" t="s">
        <v>562</v>
      </c>
    </row>
    <row r="30" spans="1:3" s="196" customFormat="1" x14ac:dyDescent="0.2">
      <c r="A30" s="176">
        <v>45680</v>
      </c>
      <c r="B30" s="200" t="s">
        <v>483</v>
      </c>
      <c r="C30" s="151" t="s">
        <v>293</v>
      </c>
    </row>
    <row r="31" spans="1:3" s="212" customFormat="1" ht="25.5" customHeight="1" x14ac:dyDescent="0.2">
      <c r="A31" s="211">
        <v>45680</v>
      </c>
      <c r="B31" s="195" t="s">
        <v>289</v>
      </c>
      <c r="C31" s="197" t="s">
        <v>566</v>
      </c>
    </row>
    <row r="32" spans="1:3" s="196" customFormat="1" x14ac:dyDescent="0.2">
      <c r="A32" s="176">
        <v>45680</v>
      </c>
      <c r="B32" s="200" t="s">
        <v>484</v>
      </c>
      <c r="C32" s="151" t="s">
        <v>293</v>
      </c>
    </row>
    <row r="33" spans="1:3" s="212" customFormat="1" ht="25.5" customHeight="1" x14ac:dyDescent="0.2">
      <c r="A33" s="211">
        <v>45680</v>
      </c>
      <c r="B33" s="195" t="s">
        <v>581</v>
      </c>
      <c r="C33" s="197" t="s">
        <v>583</v>
      </c>
    </row>
    <row r="34" spans="1:3" s="196" customFormat="1" x14ac:dyDescent="0.2">
      <c r="A34" s="176">
        <v>45680</v>
      </c>
      <c r="B34" s="200" t="s">
        <v>485</v>
      </c>
      <c r="C34" s="151" t="s">
        <v>283</v>
      </c>
    </row>
    <row r="35" spans="1:3" s="232" customFormat="1" x14ac:dyDescent="0.2">
      <c r="A35" s="229">
        <v>45778</v>
      </c>
      <c r="B35" s="230" t="s">
        <v>605</v>
      </c>
      <c r="C35" s="231" t="s">
        <v>283</v>
      </c>
    </row>
    <row r="36" spans="1:3" s="232" customFormat="1" x14ac:dyDescent="0.2">
      <c r="A36" s="229">
        <v>45778</v>
      </c>
      <c r="B36" s="230" t="s">
        <v>601</v>
      </c>
      <c r="C36" s="231" t="s">
        <v>283</v>
      </c>
    </row>
    <row r="37" spans="1:3" s="223" customFormat="1" ht="12.75" customHeight="1" x14ac:dyDescent="0.2">
      <c r="A37" s="222"/>
      <c r="B37" s="219"/>
      <c r="C37" s="220"/>
    </row>
    <row r="38" spans="1:3" x14ac:dyDescent="0.2">
      <c r="A38" s="150"/>
      <c r="B38" s="154"/>
      <c r="C38" s="152"/>
    </row>
    <row r="39" spans="1:3" x14ac:dyDescent="0.2">
      <c r="A39" s="150"/>
      <c r="B39" s="154"/>
      <c r="C39" s="152"/>
    </row>
    <row r="40" spans="1:3" x14ac:dyDescent="0.2">
      <c r="A40" s="225" t="s">
        <v>3</v>
      </c>
    </row>
    <row r="41" spans="1:3" s="212" customFormat="1" x14ac:dyDescent="0.2">
      <c r="A41" s="176">
        <v>45680</v>
      </c>
      <c r="B41" s="177" t="s">
        <v>279</v>
      </c>
      <c r="C41" s="178" t="s">
        <v>532</v>
      </c>
    </row>
    <row r="42" spans="1:3" s="212" customFormat="1" ht="25.5" x14ac:dyDescent="0.2">
      <c r="A42" s="211">
        <v>45680</v>
      </c>
      <c r="B42" s="195" t="s">
        <v>280</v>
      </c>
      <c r="C42" s="197" t="s">
        <v>586</v>
      </c>
    </row>
    <row r="43" spans="1:3" s="212" customFormat="1" ht="63.75" customHeight="1" x14ac:dyDescent="0.2">
      <c r="A43" s="211">
        <v>45680</v>
      </c>
      <c r="B43" s="195" t="s">
        <v>281</v>
      </c>
      <c r="C43" s="197" t="s">
        <v>556</v>
      </c>
    </row>
    <row r="44" spans="1:3" s="212" customFormat="1" x14ac:dyDescent="0.2">
      <c r="A44" s="211">
        <v>45680</v>
      </c>
      <c r="B44" s="195" t="s">
        <v>447</v>
      </c>
      <c r="C44" s="197" t="s">
        <v>558</v>
      </c>
    </row>
    <row r="45" spans="1:3" s="212" customFormat="1" x14ac:dyDescent="0.2">
      <c r="A45" s="211">
        <v>45680</v>
      </c>
      <c r="B45" s="195" t="s">
        <v>282</v>
      </c>
      <c r="C45" s="197" t="s">
        <v>557</v>
      </c>
    </row>
    <row r="46" spans="1:3" s="212" customFormat="1" ht="12.2" customHeight="1" x14ac:dyDescent="0.2">
      <c r="A46" s="211">
        <v>45680</v>
      </c>
      <c r="B46" s="195" t="s">
        <v>448</v>
      </c>
      <c r="C46" s="197" t="s">
        <v>573</v>
      </c>
    </row>
    <row r="47" spans="1:3" s="212" customFormat="1" x14ac:dyDescent="0.2">
      <c r="A47" s="211">
        <v>45680</v>
      </c>
      <c r="B47" s="195" t="s">
        <v>285</v>
      </c>
      <c r="C47" s="197" t="s">
        <v>557</v>
      </c>
    </row>
    <row r="48" spans="1:3" s="212" customFormat="1" x14ac:dyDescent="0.2">
      <c r="A48" s="176">
        <v>45680</v>
      </c>
      <c r="B48" s="177" t="s">
        <v>286</v>
      </c>
      <c r="C48" s="178" t="s">
        <v>532</v>
      </c>
    </row>
    <row r="49" spans="1:12" s="212" customFormat="1" ht="25.5" customHeight="1" x14ac:dyDescent="0.2">
      <c r="A49" s="211">
        <v>45680</v>
      </c>
      <c r="B49" s="195" t="s">
        <v>287</v>
      </c>
      <c r="C49" s="197" t="s">
        <v>559</v>
      </c>
    </row>
    <row r="50" spans="1:12" s="212" customFormat="1" ht="12.2" customHeight="1" x14ac:dyDescent="0.2">
      <c r="A50" s="211">
        <v>45680</v>
      </c>
      <c r="B50" s="195" t="s">
        <v>361</v>
      </c>
      <c r="C50" s="197" t="s">
        <v>572</v>
      </c>
    </row>
    <row r="51" spans="1:12" s="212" customFormat="1" ht="51" customHeight="1" x14ac:dyDescent="0.2">
      <c r="A51" s="211">
        <v>45680</v>
      </c>
      <c r="B51" s="195" t="s">
        <v>292</v>
      </c>
      <c r="C51" s="197" t="s">
        <v>574</v>
      </c>
    </row>
    <row r="52" spans="1:12" s="212" customFormat="1" x14ac:dyDescent="0.2">
      <c r="A52" s="211">
        <v>45680</v>
      </c>
      <c r="B52" s="195" t="s">
        <v>288</v>
      </c>
      <c r="C52" s="197" t="s">
        <v>563</v>
      </c>
    </row>
    <row r="53" spans="1:12" s="212" customFormat="1" ht="25.5" x14ac:dyDescent="0.2">
      <c r="A53" s="211">
        <v>45680</v>
      </c>
      <c r="B53" s="195" t="s">
        <v>449</v>
      </c>
      <c r="C53" s="197" t="s">
        <v>585</v>
      </c>
    </row>
    <row r="54" spans="1:12" s="212" customFormat="1" ht="12.2" customHeight="1" x14ac:dyDescent="0.2">
      <c r="A54" s="211">
        <v>45680</v>
      </c>
      <c r="B54" s="195" t="s">
        <v>289</v>
      </c>
      <c r="C54" s="197" t="s">
        <v>572</v>
      </c>
    </row>
    <row r="55" spans="1:12" s="212" customFormat="1" ht="38.25" customHeight="1" x14ac:dyDescent="0.2">
      <c r="A55" s="211">
        <v>45680</v>
      </c>
      <c r="B55" s="195" t="s">
        <v>450</v>
      </c>
      <c r="C55" s="197" t="s">
        <v>568</v>
      </c>
    </row>
    <row r="56" spans="1:12" s="212" customFormat="1" ht="25.5" customHeight="1" x14ac:dyDescent="0.2">
      <c r="A56" s="211">
        <v>45680</v>
      </c>
      <c r="B56" s="195" t="s">
        <v>291</v>
      </c>
      <c r="C56" s="197" t="s">
        <v>575</v>
      </c>
    </row>
    <row r="57" spans="1:12" s="212" customFormat="1" ht="38.25" customHeight="1" x14ac:dyDescent="0.2">
      <c r="A57" s="211">
        <v>45680</v>
      </c>
      <c r="B57" s="195" t="s">
        <v>295</v>
      </c>
      <c r="C57" s="197" t="s">
        <v>576</v>
      </c>
    </row>
    <row r="58" spans="1:12" s="212" customFormat="1" ht="12.75" customHeight="1" x14ac:dyDescent="0.2">
      <c r="A58" s="211">
        <v>45680</v>
      </c>
      <c r="B58" s="195" t="s">
        <v>296</v>
      </c>
      <c r="C58" s="197" t="s">
        <v>577</v>
      </c>
    </row>
    <row r="59" spans="1:12" s="212" customFormat="1" ht="51" customHeight="1" x14ac:dyDescent="0.2">
      <c r="A59" s="211">
        <v>45680</v>
      </c>
      <c r="B59" s="195" t="s">
        <v>453</v>
      </c>
      <c r="C59" s="197" t="s">
        <v>580</v>
      </c>
    </row>
    <row r="60" spans="1:12" s="212" customFormat="1" ht="25.5" customHeight="1" x14ac:dyDescent="0.2">
      <c r="A60" s="211">
        <v>45680</v>
      </c>
      <c r="B60" s="195" t="s">
        <v>581</v>
      </c>
      <c r="C60" s="197" t="s">
        <v>582</v>
      </c>
    </row>
    <row r="61" spans="1:12" s="212" customFormat="1" ht="25.5" customHeight="1" x14ac:dyDescent="0.2">
      <c r="A61" s="211">
        <v>45680</v>
      </c>
      <c r="B61" s="195" t="s">
        <v>298</v>
      </c>
      <c r="C61" s="197" t="s">
        <v>584</v>
      </c>
    </row>
    <row r="62" spans="1:12" s="231" customFormat="1" x14ac:dyDescent="0.2">
      <c r="A62" s="233">
        <v>46143</v>
      </c>
      <c r="B62" s="234" t="s">
        <v>285</v>
      </c>
      <c r="C62" s="235" t="s">
        <v>532</v>
      </c>
    </row>
    <row r="63" spans="1:12" s="236" customFormat="1" ht="12.75" customHeight="1" x14ac:dyDescent="0.2">
      <c r="A63" s="233">
        <v>46143</v>
      </c>
      <c r="B63" s="230" t="s">
        <v>361</v>
      </c>
      <c r="C63" s="231" t="s">
        <v>647</v>
      </c>
      <c r="D63" s="232"/>
      <c r="E63" s="231"/>
      <c r="F63" s="232"/>
      <c r="G63" s="232"/>
      <c r="H63" s="232"/>
      <c r="I63" s="232"/>
      <c r="J63" s="232"/>
      <c r="K63" s="232"/>
      <c r="L63" s="232"/>
    </row>
    <row r="64" spans="1:12" s="232" customFormat="1" ht="25.5" x14ac:dyDescent="0.2">
      <c r="A64" s="233">
        <v>46143</v>
      </c>
      <c r="B64" s="237" t="s">
        <v>292</v>
      </c>
      <c r="C64" s="235" t="s">
        <v>655</v>
      </c>
      <c r="D64" s="238"/>
      <c r="E64" s="231"/>
      <c r="F64" s="238"/>
      <c r="G64" s="238"/>
      <c r="H64" s="238"/>
      <c r="I64" s="238"/>
      <c r="J64" s="238"/>
      <c r="K64" s="238"/>
      <c r="L64" s="238"/>
    </row>
    <row r="65" spans="1:12" s="238" customFormat="1" ht="63.75" x14ac:dyDescent="0.2">
      <c r="A65" s="233">
        <v>46143</v>
      </c>
      <c r="B65" s="237" t="s">
        <v>291</v>
      </c>
      <c r="C65" s="235" t="s">
        <v>652</v>
      </c>
      <c r="E65" s="231"/>
    </row>
    <row r="66" spans="1:12" s="238" customFormat="1" ht="38.25" x14ac:dyDescent="0.2">
      <c r="A66" s="233">
        <v>46143</v>
      </c>
      <c r="B66" s="234" t="s">
        <v>453</v>
      </c>
      <c r="C66" s="235" t="s">
        <v>653</v>
      </c>
      <c r="D66" s="236"/>
      <c r="E66" s="231"/>
      <c r="F66" s="239"/>
      <c r="G66" s="239"/>
      <c r="H66" s="240"/>
      <c r="I66" s="240"/>
      <c r="J66" s="239"/>
      <c r="K66" s="240"/>
      <c r="L66" s="236"/>
    </row>
    <row r="67" spans="1:12" s="236" customFormat="1" ht="38.25" customHeight="1" x14ac:dyDescent="0.2">
      <c r="A67" s="233">
        <v>46143</v>
      </c>
      <c r="B67" s="234" t="s">
        <v>581</v>
      </c>
      <c r="C67" s="235" t="s">
        <v>654</v>
      </c>
      <c r="E67" s="231"/>
    </row>
    <row r="68" spans="1:12" s="236" customFormat="1" ht="12.75" customHeight="1" x14ac:dyDescent="0.2">
      <c r="A68" s="233">
        <v>46143</v>
      </c>
      <c r="B68" s="234" t="s">
        <v>298</v>
      </c>
      <c r="C68" s="235" t="s">
        <v>532</v>
      </c>
      <c r="E68" s="231"/>
    </row>
    <row r="69" spans="1:12" x14ac:dyDescent="0.2">
      <c r="A69" s="218"/>
      <c r="B69" s="224"/>
      <c r="C69" s="221"/>
      <c r="E69" s="228"/>
      <c r="F69" s="228"/>
      <c r="G69" s="228"/>
      <c r="H69" s="228"/>
      <c r="I69" s="228"/>
      <c r="J69" s="228"/>
      <c r="K69" s="228"/>
      <c r="L69" s="30"/>
    </row>
    <row r="70" spans="1:12" x14ac:dyDescent="0.2">
      <c r="A70" s="158"/>
      <c r="B70" s="172"/>
      <c r="C70" s="73"/>
      <c r="E70" s="226"/>
      <c r="F70" s="226"/>
      <c r="G70" s="227"/>
      <c r="H70" s="227"/>
      <c r="I70" s="227"/>
      <c r="J70" s="228"/>
      <c r="K70" s="227"/>
      <c r="L70" s="30"/>
    </row>
    <row r="71" spans="1:12" x14ac:dyDescent="0.2">
      <c r="A71" s="96" t="s">
        <v>87</v>
      </c>
      <c r="E71" s="226"/>
      <c r="F71" s="226"/>
      <c r="G71" s="227"/>
      <c r="H71" s="227"/>
      <c r="I71" s="227"/>
      <c r="J71" s="228"/>
      <c r="K71" s="227"/>
      <c r="L71" s="30"/>
    </row>
    <row r="72" spans="1:12" x14ac:dyDescent="0.2">
      <c r="A72" s="225" t="s">
        <v>91</v>
      </c>
      <c r="E72" s="226"/>
      <c r="F72" s="226"/>
      <c r="G72" s="227"/>
      <c r="H72" s="227"/>
      <c r="I72" s="227"/>
      <c r="J72" s="228"/>
      <c r="K72" s="227"/>
      <c r="L72" s="30"/>
    </row>
    <row r="73" spans="1:12" s="152" customFormat="1" x14ac:dyDescent="0.2">
      <c r="A73" s="150"/>
      <c r="B73" s="154"/>
      <c r="C73" s="196"/>
      <c r="E73" s="226"/>
      <c r="F73" s="226"/>
      <c r="G73" s="227"/>
      <c r="H73" s="227"/>
      <c r="I73" s="227"/>
      <c r="J73" s="228"/>
      <c r="K73" s="227"/>
      <c r="L73" s="3"/>
    </row>
    <row r="74" spans="1:12" s="152" customFormat="1" ht="12.75" customHeight="1" x14ac:dyDescent="0.2">
      <c r="A74" s="150"/>
      <c r="B74" s="154"/>
      <c r="E74" s="226"/>
      <c r="F74" s="226"/>
      <c r="G74" s="227"/>
      <c r="H74" s="227"/>
      <c r="I74" s="227"/>
      <c r="J74" s="228"/>
      <c r="K74" s="227"/>
      <c r="L74" s="73"/>
    </row>
    <row r="75" spans="1:12" s="175" customFormat="1" x14ac:dyDescent="0.2">
      <c r="A75" s="176"/>
      <c r="B75" s="177"/>
      <c r="C75" s="178"/>
      <c r="E75" s="73"/>
      <c r="F75" s="73"/>
      <c r="G75" s="30"/>
      <c r="H75" s="30"/>
      <c r="I75" s="30"/>
      <c r="J75" s="30"/>
      <c r="K75" s="30"/>
      <c r="L75" s="73"/>
    </row>
    <row r="76" spans="1:12" s="182" customFormat="1" x14ac:dyDescent="0.2">
      <c r="A76" s="150"/>
      <c r="B76" s="154"/>
      <c r="C76" s="173"/>
    </row>
    <row r="77" spans="1:12" s="182" customFormat="1" x14ac:dyDescent="0.2">
      <c r="A77" s="179"/>
      <c r="B77" s="180"/>
      <c r="C77" s="181"/>
    </row>
    <row r="78" spans="1:12" s="152" customFormat="1" x14ac:dyDescent="0.2">
      <c r="A78" s="179"/>
      <c r="B78" s="180"/>
      <c r="C78" s="181"/>
    </row>
    <row r="79" spans="1:12" s="151" customFormat="1" x14ac:dyDescent="0.2">
      <c r="A79" s="176"/>
      <c r="B79" s="177"/>
      <c r="C79" s="178"/>
    </row>
    <row r="81" spans="2:2" x14ac:dyDescent="0.2">
      <c r="B81" s="154"/>
    </row>
  </sheetData>
  <sortState xmlns:xlrd2="http://schemas.microsoft.com/office/spreadsheetml/2017/richdata2" ref="A62:L68">
    <sortCondition ref="B62:B68"/>
  </sortState>
  <mergeCells count="1">
    <mergeCell ref="C1:C2"/>
  </mergeCells>
  <phoneticPr fontId="0" type="noConversion"/>
  <printOptions horizontalCentered="1"/>
  <pageMargins left="0.5" right="0.5" top="0.75" bottom="0.17" header="0" footer="0"/>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2026-04-06T12:41:17Z</cp:lastPrinted>
  <dcterms:created xsi:type="dcterms:W3CDTF">1998-06-02T12:05:01Z</dcterms:created>
  <dcterms:modified xsi:type="dcterms:W3CDTF">2026-04-06T12:42:12Z</dcterms:modified>
</cp:coreProperties>
</file>